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90" windowWidth="19875" windowHeight="7200" tabRatio="958" activeTab="4"/>
  </bookViews>
  <sheets>
    <sheet name="Stavba" sheetId="1" r:id="rId1"/>
    <sheet name="obsah cen" sheetId="47" r:id="rId2"/>
    <sheet name="SO 01 1  KL" sheetId="2" r:id="rId3"/>
    <sheet name="SO 01 1 Rek" sheetId="3" r:id="rId4"/>
    <sheet name="SO 01 1  Pol" sheetId="4" r:id="rId5"/>
    <sheet name="SO 01 2 KL" sheetId="5" r:id="rId6"/>
    <sheet name="SO 01 2 Rek" sheetId="6" r:id="rId7"/>
    <sheet name="SO 01 2 Pol" sheetId="7" r:id="rId8"/>
    <sheet name="SO 01 3 KL" sheetId="8" r:id="rId9"/>
    <sheet name="SO 01 3 Rek" sheetId="9" r:id="rId10"/>
    <sheet name="SO 01 3 Pol" sheetId="10" r:id="rId11"/>
    <sheet name="SO 01 4 KL" sheetId="11" r:id="rId12"/>
    <sheet name="SO 01 4 Rek" sheetId="12" r:id="rId13"/>
    <sheet name="SO 01 4 Pol" sheetId="13" r:id="rId14"/>
    <sheet name="SO 01 5 KL" sheetId="14" r:id="rId15"/>
    <sheet name="SO 01 5 Rek" sheetId="15" r:id="rId16"/>
    <sheet name="SO 01 5 Pol" sheetId="16" r:id="rId17"/>
    <sheet name="SO 01 6 KL" sheetId="17" r:id="rId18"/>
    <sheet name="SO 01 6 Rek" sheetId="18" r:id="rId19"/>
    <sheet name="SO 01 6 Pol" sheetId="19" r:id="rId20"/>
    <sheet name="SO 01 7 KL" sheetId="20" r:id="rId21"/>
    <sheet name="SO 01 7 Rek" sheetId="21" r:id="rId22"/>
    <sheet name="SO 01 7 Pol" sheetId="22" r:id="rId23"/>
    <sheet name="SO 02 1 KL" sheetId="23" r:id="rId24"/>
    <sheet name="SO 02 1 Rek" sheetId="24" r:id="rId25"/>
    <sheet name="SO 02 1 Pol" sheetId="25" r:id="rId26"/>
    <sheet name="SO 02 2 KL" sheetId="26" r:id="rId27"/>
    <sheet name="SO 02 2 Rek" sheetId="27" r:id="rId28"/>
    <sheet name="SO 02 2 Pol" sheetId="28" r:id="rId29"/>
    <sheet name="SO 03  KL" sheetId="29" r:id="rId30"/>
    <sheet name="SO 03  Rek" sheetId="30" r:id="rId31"/>
    <sheet name="SO 03  Pol" sheetId="31" r:id="rId32"/>
    <sheet name="SO 04  KL" sheetId="32" r:id="rId33"/>
    <sheet name="SO 04  Rek" sheetId="33" r:id="rId34"/>
    <sheet name="SO 04  Pol" sheetId="34" r:id="rId35"/>
    <sheet name="SO 05  KL" sheetId="35" r:id="rId36"/>
    <sheet name="SO 05  Rek" sheetId="36" r:id="rId37"/>
    <sheet name="SO 05  Pol" sheetId="37" r:id="rId38"/>
    <sheet name="SO 06  KL" sheetId="38" r:id="rId39"/>
    <sheet name="SO 06  Rek" sheetId="39" r:id="rId40"/>
    <sheet name="SO 06  Pol" sheetId="40" r:id="rId41"/>
    <sheet name="SO 09  KL" sheetId="41" r:id="rId42"/>
    <sheet name="SO 09  Rek" sheetId="42" r:id="rId43"/>
    <sheet name="SO 09  Pol" sheetId="43" r:id="rId44"/>
    <sheet name="SO 10  KL" sheetId="44" r:id="rId45"/>
    <sheet name="SO 10  Rek" sheetId="45" r:id="rId46"/>
    <sheet name="SO 10  Pol" sheetId="46" r:id="rId47"/>
    <sheet name="List2" sheetId="48" r:id="rId48"/>
  </sheets>
  <definedNames>
    <definedName name="CelkemObjekty" localSheetId="0">Stavba!$F$37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Stavba!$C$28</definedName>
    <definedName name="NazevStavby" localSheetId="0">Stavba!$E$5</definedName>
    <definedName name="_xlnm.Print_Titles" localSheetId="4">'SO 01 1  Pol'!$1:$6</definedName>
    <definedName name="_xlnm.Print_Titles" localSheetId="3">'SO 01 1 Rek'!$1:$6</definedName>
    <definedName name="_xlnm.Print_Titles" localSheetId="7">'SO 01 2 Pol'!$1:$6</definedName>
    <definedName name="_xlnm.Print_Titles" localSheetId="6">'SO 01 2 Rek'!$1:$6</definedName>
    <definedName name="_xlnm.Print_Titles" localSheetId="10">'SO 01 3 Pol'!$1:$6</definedName>
    <definedName name="_xlnm.Print_Titles" localSheetId="9">'SO 01 3 Rek'!$1:$6</definedName>
    <definedName name="_xlnm.Print_Titles" localSheetId="13">'SO 01 4 Pol'!$1:$6</definedName>
    <definedName name="_xlnm.Print_Titles" localSheetId="12">'SO 01 4 Rek'!$1:$6</definedName>
    <definedName name="_xlnm.Print_Titles" localSheetId="16">'SO 01 5 Pol'!$1:$6</definedName>
    <definedName name="_xlnm.Print_Titles" localSheetId="15">'SO 01 5 Rek'!$1:$6</definedName>
    <definedName name="_xlnm.Print_Titles" localSheetId="19">'SO 01 6 Pol'!$1:$6</definedName>
    <definedName name="_xlnm.Print_Titles" localSheetId="18">'SO 01 6 Rek'!$1:$6</definedName>
    <definedName name="_xlnm.Print_Titles" localSheetId="22">'SO 01 7 Pol'!$1:$6</definedName>
    <definedName name="_xlnm.Print_Titles" localSheetId="21">'SO 01 7 Rek'!$1:$6</definedName>
    <definedName name="_xlnm.Print_Titles" localSheetId="25">'SO 02 1 Pol'!$1:$6</definedName>
    <definedName name="_xlnm.Print_Titles" localSheetId="24">'SO 02 1 Rek'!$1:$6</definedName>
    <definedName name="_xlnm.Print_Titles" localSheetId="28">'SO 02 2 Pol'!$1:$6</definedName>
    <definedName name="_xlnm.Print_Titles" localSheetId="27">'SO 02 2 Rek'!$1:$6</definedName>
    <definedName name="_xlnm.Print_Titles" localSheetId="31">'SO 03  Pol'!$1:$6</definedName>
    <definedName name="_xlnm.Print_Titles" localSheetId="30">'SO 03  Rek'!$1:$6</definedName>
    <definedName name="_xlnm.Print_Titles" localSheetId="34">'SO 04  Pol'!$1:$6</definedName>
    <definedName name="_xlnm.Print_Titles" localSheetId="33">'SO 04  Rek'!$1:$6</definedName>
    <definedName name="_xlnm.Print_Titles" localSheetId="37">'SO 05  Pol'!$1:$6</definedName>
    <definedName name="_xlnm.Print_Titles" localSheetId="36">'SO 05  Rek'!$1:$6</definedName>
    <definedName name="_xlnm.Print_Titles" localSheetId="40">'SO 06  Pol'!$1:$6</definedName>
    <definedName name="_xlnm.Print_Titles" localSheetId="39">'SO 06  Rek'!$1:$6</definedName>
    <definedName name="_xlnm.Print_Titles" localSheetId="43">'SO 09  Pol'!$1:$6</definedName>
    <definedName name="_xlnm.Print_Titles" localSheetId="42">'SO 09  Rek'!$1:$6</definedName>
    <definedName name="_xlnm.Print_Titles" localSheetId="46">'SO 10  Pol'!$1:$6</definedName>
    <definedName name="_xlnm.Print_Titles" localSheetId="45">'SO 10  Rek'!$1:$6</definedName>
    <definedName name="Objednatel" localSheetId="0">Stavba!$D$11</definedName>
    <definedName name="Objekt" localSheetId="0">Stavba!$B$28</definedName>
    <definedName name="_xlnm.Print_Area" localSheetId="1">'obsah cen'!$A$1:$J$19</definedName>
    <definedName name="_xlnm.Print_Area" localSheetId="2">'SO 01 1  KL'!$A$1:$G$45</definedName>
    <definedName name="_xlnm.Print_Area" localSheetId="4">'SO 01 1  Pol'!$A$1:$K$1113</definedName>
    <definedName name="_xlnm.Print_Area" localSheetId="3">'SO 01 1 Rek'!$A$1:$I$64</definedName>
    <definedName name="_xlnm.Print_Area" localSheetId="5">'SO 01 2 KL'!$A$1:$G$45</definedName>
    <definedName name="_xlnm.Print_Area" localSheetId="7">'SO 01 2 Pol'!$A$1:$K$104</definedName>
    <definedName name="_xlnm.Print_Area" localSheetId="6">'SO 01 2 Rek'!$A$1:$I$19</definedName>
    <definedName name="_xlnm.Print_Area" localSheetId="8">'SO 01 3 KL'!$A$1:$G$45</definedName>
    <definedName name="_xlnm.Print_Area" localSheetId="10">'SO 01 3 Pol'!$A$1:$K$67</definedName>
    <definedName name="_xlnm.Print_Area" localSheetId="9">'SO 01 3 Rek'!$A$1:$I$18</definedName>
    <definedName name="_xlnm.Print_Area" localSheetId="11">'SO 01 4 KL'!$A$1:$G$45</definedName>
    <definedName name="_xlnm.Print_Area" localSheetId="13">'SO 01 4 Pol'!$A$1:$K$426</definedName>
    <definedName name="_xlnm.Print_Area" localSheetId="12">'SO 01 4 Rek'!$A$1:$I$43</definedName>
    <definedName name="_xlnm.Print_Area" localSheetId="14">'SO 01 5 KL'!$A$1:$G$45</definedName>
    <definedName name="_xlnm.Print_Area" localSheetId="16">'SO 01 5 Pol'!$A$1:$K$181</definedName>
    <definedName name="_xlnm.Print_Area" localSheetId="15">'SO 01 5 Rek'!$A$1:$I$27</definedName>
    <definedName name="_xlnm.Print_Area" localSheetId="17">'SO 01 6 KL'!$A$1:$G$45</definedName>
    <definedName name="_xlnm.Print_Area" localSheetId="19">'SO 01 6 Pol'!$A$1:$K$130</definedName>
    <definedName name="_xlnm.Print_Area" localSheetId="18">'SO 01 6 Rek'!$A$1:$I$27</definedName>
    <definedName name="_xlnm.Print_Area" localSheetId="20">'SO 01 7 KL'!$A$1:$G$45</definedName>
    <definedName name="_xlnm.Print_Area" localSheetId="22">'SO 01 7 Pol'!$A$1:$K$141</definedName>
    <definedName name="_xlnm.Print_Area" localSheetId="21">'SO 01 7 Rek'!$A$1:$I$22</definedName>
    <definedName name="_xlnm.Print_Area" localSheetId="23">'SO 02 1 KL'!$A$1:$G$45</definedName>
    <definedName name="_xlnm.Print_Area" localSheetId="25">'SO 02 1 Pol'!$A$1:$K$221</definedName>
    <definedName name="_xlnm.Print_Area" localSheetId="24">'SO 02 1 Rek'!$A$1:$I$34</definedName>
    <definedName name="_xlnm.Print_Area" localSheetId="26">'SO 02 2 KL'!$A$1:$G$45</definedName>
    <definedName name="_xlnm.Print_Area" localSheetId="28">'SO 02 2 Pol'!$A$1:$K$28</definedName>
    <definedName name="_xlnm.Print_Area" localSheetId="27">'SO 02 2 Rek'!$A$1:$I$18</definedName>
    <definedName name="_xlnm.Print_Area" localSheetId="29">'SO 03  KL'!$A$1:$G$45</definedName>
    <definedName name="_xlnm.Print_Area" localSheetId="31">'SO 03  Pol'!$A$1:$K$26</definedName>
    <definedName name="_xlnm.Print_Area" localSheetId="30">'SO 03  Rek'!$A$1:$I$17</definedName>
    <definedName name="_xlnm.Print_Area" localSheetId="32">'SO 04  KL'!$A$1:$G$45</definedName>
    <definedName name="_xlnm.Print_Area" localSheetId="34">'SO 04  Pol'!$A$1:$K$20</definedName>
    <definedName name="_xlnm.Print_Area" localSheetId="33">'SO 04  Rek'!$A$1:$I$17</definedName>
    <definedName name="_xlnm.Print_Area" localSheetId="35">'SO 05  KL'!$A$1:$G$45</definedName>
    <definedName name="_xlnm.Print_Area" localSheetId="37">'SO 05  Pol'!$A$1:$K$34</definedName>
    <definedName name="_xlnm.Print_Area" localSheetId="36">'SO 05  Rek'!$A$1:$I$17</definedName>
    <definedName name="_xlnm.Print_Area" localSheetId="38">'SO 06  KL'!$A$1:$G$45</definedName>
    <definedName name="_xlnm.Print_Area" localSheetId="40">'SO 06  Pol'!$A$1:$K$22</definedName>
    <definedName name="_xlnm.Print_Area" localSheetId="39">'SO 06  Rek'!$A$1:$I$17</definedName>
    <definedName name="_xlnm.Print_Area" localSheetId="41">'SO 09  KL'!$A$1:$G$45</definedName>
    <definedName name="_xlnm.Print_Area" localSheetId="43">'SO 09  Pol'!$A$1:$K$125</definedName>
    <definedName name="_xlnm.Print_Area" localSheetId="42">'SO 09  Rek'!$A$1:$I$22</definedName>
    <definedName name="_xlnm.Print_Area" localSheetId="44">'SO 10  KL'!$A$1:$G$45</definedName>
    <definedName name="_xlnm.Print_Area" localSheetId="46">'SO 10  Pol'!$A$1:$K$22</definedName>
    <definedName name="_xlnm.Print_Area" localSheetId="45">'SO 10  Rek'!$A$1:$I$18</definedName>
    <definedName name="_xlnm.Print_Area" localSheetId="0">Stavba!$B$1:$J$79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Stavba!$D$18</definedName>
    <definedName name="SazbaDPH2" localSheetId="0">Stavba!$D$20</definedName>
    <definedName name="solver_lin" localSheetId="4" hidden="1">0</definedName>
    <definedName name="solver_lin" localSheetId="7" hidden="1">0</definedName>
    <definedName name="solver_lin" localSheetId="10" hidden="1">0</definedName>
    <definedName name="solver_lin" localSheetId="13" hidden="1">0</definedName>
    <definedName name="solver_lin" localSheetId="16" hidden="1">0</definedName>
    <definedName name="solver_lin" localSheetId="19" hidden="1">0</definedName>
    <definedName name="solver_lin" localSheetId="22" hidden="1">0</definedName>
    <definedName name="solver_lin" localSheetId="25" hidden="1">0</definedName>
    <definedName name="solver_lin" localSheetId="28" hidden="1">0</definedName>
    <definedName name="solver_lin" localSheetId="31" hidden="1">0</definedName>
    <definedName name="solver_lin" localSheetId="34" hidden="1">0</definedName>
    <definedName name="solver_lin" localSheetId="37" hidden="1">0</definedName>
    <definedName name="solver_lin" localSheetId="40" hidden="1">0</definedName>
    <definedName name="solver_lin" localSheetId="43" hidden="1">0</definedName>
    <definedName name="solver_lin" localSheetId="46" hidden="1">0</definedName>
    <definedName name="solver_num" localSheetId="4" hidden="1">0</definedName>
    <definedName name="solver_num" localSheetId="7" hidden="1">0</definedName>
    <definedName name="solver_num" localSheetId="10" hidden="1">0</definedName>
    <definedName name="solver_num" localSheetId="13" hidden="1">0</definedName>
    <definedName name="solver_num" localSheetId="16" hidden="1">0</definedName>
    <definedName name="solver_num" localSheetId="19" hidden="1">0</definedName>
    <definedName name="solver_num" localSheetId="22" hidden="1">0</definedName>
    <definedName name="solver_num" localSheetId="25" hidden="1">0</definedName>
    <definedName name="solver_num" localSheetId="28" hidden="1">0</definedName>
    <definedName name="solver_num" localSheetId="31" hidden="1">0</definedName>
    <definedName name="solver_num" localSheetId="34" hidden="1">0</definedName>
    <definedName name="solver_num" localSheetId="37" hidden="1">0</definedName>
    <definedName name="solver_num" localSheetId="40" hidden="1">0</definedName>
    <definedName name="solver_num" localSheetId="43" hidden="1">0</definedName>
    <definedName name="solver_num" localSheetId="46" hidden="1">0</definedName>
    <definedName name="solver_opt" localSheetId="4" hidden="1">'SO 01 1  Pol'!#REF!</definedName>
    <definedName name="solver_opt" localSheetId="7" hidden="1">'SO 01 2 Pol'!#REF!</definedName>
    <definedName name="solver_opt" localSheetId="10" hidden="1">'SO 01 3 Pol'!#REF!</definedName>
    <definedName name="solver_opt" localSheetId="13" hidden="1">'SO 01 4 Pol'!#REF!</definedName>
    <definedName name="solver_opt" localSheetId="16" hidden="1">'SO 01 5 Pol'!#REF!</definedName>
    <definedName name="solver_opt" localSheetId="19" hidden="1">'SO 01 6 Pol'!#REF!</definedName>
    <definedName name="solver_opt" localSheetId="22" hidden="1">'SO 01 7 Pol'!#REF!</definedName>
    <definedName name="solver_opt" localSheetId="25" hidden="1">'SO 02 1 Pol'!#REF!</definedName>
    <definedName name="solver_opt" localSheetId="28" hidden="1">'SO 02 2 Pol'!#REF!</definedName>
    <definedName name="solver_opt" localSheetId="31" hidden="1">'SO 03  Pol'!#REF!</definedName>
    <definedName name="solver_opt" localSheetId="34" hidden="1">'SO 04  Pol'!#REF!</definedName>
    <definedName name="solver_opt" localSheetId="37" hidden="1">'SO 05  Pol'!#REF!</definedName>
    <definedName name="solver_opt" localSheetId="40" hidden="1">'SO 06  Pol'!#REF!</definedName>
    <definedName name="solver_opt" localSheetId="43" hidden="1">'SO 09  Pol'!#REF!</definedName>
    <definedName name="solver_opt" localSheetId="46" hidden="1">'SO 10  Pol'!#REF!</definedName>
    <definedName name="solver_typ" localSheetId="4" hidden="1">1</definedName>
    <definedName name="solver_typ" localSheetId="7" hidden="1">1</definedName>
    <definedName name="solver_typ" localSheetId="10" hidden="1">1</definedName>
    <definedName name="solver_typ" localSheetId="13" hidden="1">1</definedName>
    <definedName name="solver_typ" localSheetId="16" hidden="1">1</definedName>
    <definedName name="solver_typ" localSheetId="19" hidden="1">1</definedName>
    <definedName name="solver_typ" localSheetId="22" hidden="1">1</definedName>
    <definedName name="solver_typ" localSheetId="25" hidden="1">1</definedName>
    <definedName name="solver_typ" localSheetId="28" hidden="1">1</definedName>
    <definedName name="solver_typ" localSheetId="31" hidden="1">1</definedName>
    <definedName name="solver_typ" localSheetId="34" hidden="1">1</definedName>
    <definedName name="solver_typ" localSheetId="37" hidden="1">1</definedName>
    <definedName name="solver_typ" localSheetId="40" hidden="1">1</definedName>
    <definedName name="solver_typ" localSheetId="43" hidden="1">1</definedName>
    <definedName name="solver_typ" localSheetId="46" hidden="1">1</definedName>
    <definedName name="solver_val" localSheetId="4" hidden="1">0</definedName>
    <definedName name="solver_val" localSheetId="7" hidden="1">0</definedName>
    <definedName name="solver_val" localSheetId="10" hidden="1">0</definedName>
    <definedName name="solver_val" localSheetId="13" hidden="1">0</definedName>
    <definedName name="solver_val" localSheetId="16" hidden="1">0</definedName>
    <definedName name="solver_val" localSheetId="19" hidden="1">0</definedName>
    <definedName name="solver_val" localSheetId="22" hidden="1">0</definedName>
    <definedName name="solver_val" localSheetId="25" hidden="1">0</definedName>
    <definedName name="solver_val" localSheetId="28" hidden="1">0</definedName>
    <definedName name="solver_val" localSheetId="31" hidden="1">0</definedName>
    <definedName name="solver_val" localSheetId="34" hidden="1">0</definedName>
    <definedName name="solver_val" localSheetId="37" hidden="1">0</definedName>
    <definedName name="solver_val" localSheetId="40" hidden="1">0</definedName>
    <definedName name="solver_val" localSheetId="43" hidden="1">0</definedName>
    <definedName name="solver_val" localSheetId="46" hidden="1">0</definedName>
    <definedName name="SoucetDilu" localSheetId="0">Stavba!#REF!</definedName>
    <definedName name="StavbaCelkem" localSheetId="0">Stavba!$H$37</definedName>
    <definedName name="Zhotovitel" localSheetId="0">Stavba!$D$7</definedName>
  </definedNames>
  <calcPr calcId="125725"/>
</workbook>
</file>

<file path=xl/calcChain.xml><?xml version="1.0" encoding="utf-8"?>
<calcChain xmlns="http://schemas.openxmlformats.org/spreadsheetml/2006/main">
  <c r="G16" i="2"/>
  <c r="D16"/>
  <c r="D16" i="44" l="1"/>
  <c r="I16" i="45"/>
  <c r="G16" i="44" s="1"/>
  <c r="D15"/>
  <c r="I15" i="45"/>
  <c r="G15" i="44" s="1"/>
  <c r="BE19" i="46"/>
  <c r="BD19"/>
  <c r="BD22" s="1"/>
  <c r="H9" i="45" s="1"/>
  <c r="BC19" i="46"/>
  <c r="BC22" s="1"/>
  <c r="G9" i="45" s="1"/>
  <c r="BB19" i="46"/>
  <c r="BA19"/>
  <c r="K19"/>
  <c r="I19"/>
  <c r="I22" s="1"/>
  <c r="G19"/>
  <c r="B9" i="45"/>
  <c r="A9"/>
  <c r="BE22" i="46"/>
  <c r="I9" i="45" s="1"/>
  <c r="BB22" i="46"/>
  <c r="F9" i="45" s="1"/>
  <c r="BA22" i="46"/>
  <c r="E9" i="45" s="1"/>
  <c r="K22" i="46"/>
  <c r="G22"/>
  <c r="BE16"/>
  <c r="BD16"/>
  <c r="BD17" s="1"/>
  <c r="H8" i="45" s="1"/>
  <c r="BC16" i="46"/>
  <c r="BC17" s="1"/>
  <c r="G8" i="45" s="1"/>
  <c r="BB16" i="46"/>
  <c r="BB17" s="1"/>
  <c r="F8" i="45" s="1"/>
  <c r="K16" i="46"/>
  <c r="I16"/>
  <c r="G16"/>
  <c r="BA16" s="1"/>
  <c r="BA17" s="1"/>
  <c r="E8" i="45" s="1"/>
  <c r="B8"/>
  <c r="A8"/>
  <c r="BE17" i="46"/>
  <c r="I8" i="45" s="1"/>
  <c r="K17" i="46"/>
  <c r="I17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E14" s="1"/>
  <c r="I7" i="45" s="1"/>
  <c r="BD8" i="46"/>
  <c r="BC8"/>
  <c r="BB8"/>
  <c r="K8"/>
  <c r="I8"/>
  <c r="I14" s="1"/>
  <c r="G8"/>
  <c r="B7" i="45"/>
  <c r="A7"/>
  <c r="BD14" i="46"/>
  <c r="H7" i="45" s="1"/>
  <c r="K14" i="46"/>
  <c r="E4"/>
  <c r="F3"/>
  <c r="C33" i="44"/>
  <c r="F33" s="1"/>
  <c r="C31"/>
  <c r="G7"/>
  <c r="D16" i="41"/>
  <c r="I20" i="42"/>
  <c r="G16" i="41" s="1"/>
  <c r="D15"/>
  <c r="I19" i="42"/>
  <c r="G15" i="41" s="1"/>
  <c r="BE124" i="43"/>
  <c r="BE125" s="1"/>
  <c r="I13" i="42" s="1"/>
  <c r="BD124" i="43"/>
  <c r="BC124"/>
  <c r="BC125" s="1"/>
  <c r="G13" i="42" s="1"/>
  <c r="BA124" i="43"/>
  <c r="K124"/>
  <c r="I124"/>
  <c r="I125" s="1"/>
  <c r="G124"/>
  <c r="B13" i="42"/>
  <c r="A13"/>
  <c r="BD125" i="43"/>
  <c r="H13" i="42" s="1"/>
  <c r="BA125" i="43"/>
  <c r="E13" i="42" s="1"/>
  <c r="K125" i="43"/>
  <c r="BE121"/>
  <c r="BD121"/>
  <c r="BD122" s="1"/>
  <c r="H12" i="42" s="1"/>
  <c r="BC121" i="43"/>
  <c r="BC122" s="1"/>
  <c r="G12" i="42" s="1"/>
  <c r="BB121" i="43"/>
  <c r="BB122" s="1"/>
  <c r="F12" i="42" s="1"/>
  <c r="K121" i="43"/>
  <c r="I121"/>
  <c r="I122" s="1"/>
  <c r="G121"/>
  <c r="BA121" s="1"/>
  <c r="BA122" s="1"/>
  <c r="E12" i="42" s="1"/>
  <c r="B12"/>
  <c r="A12"/>
  <c r="BE122" i="43"/>
  <c r="I12" i="42" s="1"/>
  <c r="K122" i="43"/>
  <c r="BE116"/>
  <c r="BD116"/>
  <c r="BC116"/>
  <c r="BB116"/>
  <c r="K116"/>
  <c r="I116"/>
  <c r="G116"/>
  <c r="BA116" s="1"/>
  <c r="BE111"/>
  <c r="BD111"/>
  <c r="BC111"/>
  <c r="BB111"/>
  <c r="K111"/>
  <c r="I111"/>
  <c r="G111"/>
  <c r="BA111" s="1"/>
  <c r="BE109"/>
  <c r="BD109"/>
  <c r="BC109"/>
  <c r="BB109"/>
  <c r="K109"/>
  <c r="I109"/>
  <c r="G109"/>
  <c r="BA109" s="1"/>
  <c r="BE107"/>
  <c r="BD107"/>
  <c r="BC107"/>
  <c r="BB107"/>
  <c r="K107"/>
  <c r="I107"/>
  <c r="G107"/>
  <c r="BA107" s="1"/>
  <c r="BE105"/>
  <c r="BE119" s="1"/>
  <c r="I11" i="42" s="1"/>
  <c r="BD105" i="43"/>
  <c r="BC105"/>
  <c r="BB105"/>
  <c r="K105"/>
  <c r="I105"/>
  <c r="G105"/>
  <c r="BA105" s="1"/>
  <c r="BA119" s="1"/>
  <c r="E11" i="42" s="1"/>
  <c r="B11"/>
  <c r="A11"/>
  <c r="BD119" i="43"/>
  <c r="H11" i="42" s="1"/>
  <c r="BC119" i="43"/>
  <c r="G11" i="42" s="1"/>
  <c r="K119" i="43"/>
  <c r="BE101"/>
  <c r="BD101"/>
  <c r="BC101"/>
  <c r="BB101"/>
  <c r="K101"/>
  <c r="I101"/>
  <c r="G101"/>
  <c r="BA101" s="1"/>
  <c r="BE92"/>
  <c r="BE103" s="1"/>
  <c r="I10" i="42" s="1"/>
  <c r="BD92" i="43"/>
  <c r="BC92"/>
  <c r="BB92"/>
  <c r="K92"/>
  <c r="I92"/>
  <c r="G92"/>
  <c r="BA92" s="1"/>
  <c r="BE83"/>
  <c r="BD83"/>
  <c r="BC83"/>
  <c r="BB83"/>
  <c r="K83"/>
  <c r="I83"/>
  <c r="G83"/>
  <c r="BA83" s="1"/>
  <c r="BE74"/>
  <c r="BD74"/>
  <c r="BC74"/>
  <c r="BB74"/>
  <c r="K74"/>
  <c r="I74"/>
  <c r="G74"/>
  <c r="BA74" s="1"/>
  <c r="BA103" s="1"/>
  <c r="E10" i="42" s="1"/>
  <c r="B10"/>
  <c r="A10"/>
  <c r="BC103" i="43"/>
  <c r="G10" i="42" s="1"/>
  <c r="G103" i="43"/>
  <c r="BE66"/>
  <c r="BD66"/>
  <c r="BC66"/>
  <c r="BB66"/>
  <c r="K66"/>
  <c r="I66"/>
  <c r="G66"/>
  <c r="BA66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0"/>
  <c r="BD60"/>
  <c r="BC60"/>
  <c r="BB60"/>
  <c r="K60"/>
  <c r="I60"/>
  <c r="G60"/>
  <c r="BA60" s="1"/>
  <c r="BE58"/>
  <c r="BD58"/>
  <c r="BC58"/>
  <c r="BB58"/>
  <c r="K58"/>
  <c r="I58"/>
  <c r="G58"/>
  <c r="BA58" s="1"/>
  <c r="BE55"/>
  <c r="BE72" s="1"/>
  <c r="I9" i="42" s="1"/>
  <c r="BD55" i="43"/>
  <c r="BC55"/>
  <c r="BC72" s="1"/>
  <c r="G9" i="42" s="1"/>
  <c r="BB55" i="43"/>
  <c r="K55"/>
  <c r="I55"/>
  <c r="I72" s="1"/>
  <c r="G55"/>
  <c r="B9" i="42"/>
  <c r="A9"/>
  <c r="BD72" i="43"/>
  <c r="H9" i="42" s="1"/>
  <c r="BB72" i="43"/>
  <c r="F9" i="42" s="1"/>
  <c r="K72" i="43"/>
  <c r="BE49"/>
  <c r="BD49"/>
  <c r="BC49"/>
  <c r="BB49"/>
  <c r="K49"/>
  <c r="I49"/>
  <c r="G49"/>
  <c r="BA49" s="1"/>
  <c r="BE42"/>
  <c r="BD42"/>
  <c r="BC42"/>
  <c r="BB42"/>
  <c r="K42"/>
  <c r="I42"/>
  <c r="G42"/>
  <c r="BA42" s="1"/>
  <c r="BE34"/>
  <c r="BE53" s="1"/>
  <c r="I8" i="42" s="1"/>
  <c r="BD34" i="43"/>
  <c r="BC34"/>
  <c r="BB34"/>
  <c r="K34"/>
  <c r="I34"/>
  <c r="G34"/>
  <c r="BA34" s="1"/>
  <c r="BE30"/>
  <c r="BD30"/>
  <c r="BC30"/>
  <c r="BB30"/>
  <c r="K30"/>
  <c r="I30"/>
  <c r="G30"/>
  <c r="BA30" s="1"/>
  <c r="BE27"/>
  <c r="BD27"/>
  <c r="BC27"/>
  <c r="BB27"/>
  <c r="K27"/>
  <c r="I27"/>
  <c r="G27"/>
  <c r="BA27" s="1"/>
  <c r="BA53" s="1"/>
  <c r="E8" i="42" s="1"/>
  <c r="B8"/>
  <c r="A8"/>
  <c r="BC53" i="43"/>
  <c r="G8" i="42" s="1"/>
  <c r="BE14" i="43"/>
  <c r="BD14"/>
  <c r="BC14"/>
  <c r="BB14"/>
  <c r="K14"/>
  <c r="I14"/>
  <c r="G14"/>
  <c r="BA14" s="1"/>
  <c r="BE10"/>
  <c r="BD10"/>
  <c r="BC10"/>
  <c r="BB10"/>
  <c r="K10"/>
  <c r="I10"/>
  <c r="G10"/>
  <c r="BA10" s="1"/>
  <c r="BE8"/>
  <c r="BE25" s="1"/>
  <c r="I7" i="42" s="1"/>
  <c r="BD8" i="43"/>
  <c r="BD25" s="1"/>
  <c r="H7" i="42" s="1"/>
  <c r="BC8" i="43"/>
  <c r="BB8"/>
  <c r="BA8"/>
  <c r="K8"/>
  <c r="K25" s="1"/>
  <c r="I8"/>
  <c r="I25" s="1"/>
  <c r="G8"/>
  <c r="B7" i="42"/>
  <c r="A7"/>
  <c r="BB25" i="43"/>
  <c r="F7" i="42" s="1"/>
  <c r="G25" i="43"/>
  <c r="E4"/>
  <c r="F3"/>
  <c r="C33" i="41"/>
  <c r="F33" s="1"/>
  <c r="C31"/>
  <c r="G7"/>
  <c r="D16" i="38"/>
  <c r="I15" i="39"/>
  <c r="G16" i="38" s="1"/>
  <c r="D15"/>
  <c r="I14" i="39"/>
  <c r="G15" i="38" s="1"/>
  <c r="BE21" i="40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D18"/>
  <c r="BC18"/>
  <c r="BB18"/>
  <c r="BA18"/>
  <c r="K18"/>
  <c r="I18"/>
  <c r="G18"/>
  <c r="BE17"/>
  <c r="BE22" s="1"/>
  <c r="I8" i="39" s="1"/>
  <c r="BD17" i="40"/>
  <c r="BD22" s="1"/>
  <c r="H8" i="39" s="1"/>
  <c r="BC17" i="40"/>
  <c r="BB17"/>
  <c r="BA17"/>
  <c r="K17"/>
  <c r="K22" s="1"/>
  <c r="I17"/>
  <c r="G17"/>
  <c r="B8" i="39"/>
  <c r="A8"/>
  <c r="BC22" i="40"/>
  <c r="G8" i="39" s="1"/>
  <c r="BB22" i="40"/>
  <c r="F8" i="39" s="1"/>
  <c r="BA22" i="40"/>
  <c r="E8" i="39" s="1"/>
  <c r="I22" i="40"/>
  <c r="G22"/>
  <c r="BE14"/>
  <c r="BE15" s="1"/>
  <c r="I7" i="39" s="1"/>
  <c r="BD14" i="40"/>
  <c r="BC14"/>
  <c r="BB14"/>
  <c r="K14"/>
  <c r="K15" s="1"/>
  <c r="I14"/>
  <c r="G14"/>
  <c r="BA14" s="1"/>
  <c r="BE13"/>
  <c r="BD13"/>
  <c r="BD15" s="1"/>
  <c r="H7" i="39" s="1"/>
  <c r="H9" s="1"/>
  <c r="C17" i="38" s="1"/>
  <c r="BC13" i="40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D8"/>
  <c r="BC8"/>
  <c r="BB8"/>
  <c r="BB15" s="1"/>
  <c r="F7" i="39" s="1"/>
  <c r="K8" i="40"/>
  <c r="I8"/>
  <c r="G8"/>
  <c r="B7" i="39"/>
  <c r="A7"/>
  <c r="E4" i="40"/>
  <c r="F3"/>
  <c r="C33" i="38"/>
  <c r="F33" s="1"/>
  <c r="C31"/>
  <c r="G7"/>
  <c r="D16" i="35"/>
  <c r="I15" i="36"/>
  <c r="G16" i="35" s="1"/>
  <c r="D15"/>
  <c r="I14" i="36"/>
  <c r="G15" i="35" s="1"/>
  <c r="BE33" i="37"/>
  <c r="BD33"/>
  <c r="BC33"/>
  <c r="BB33"/>
  <c r="BA33"/>
  <c r="K33"/>
  <c r="I33"/>
  <c r="G33"/>
  <c r="BE32"/>
  <c r="BD32"/>
  <c r="BC32"/>
  <c r="BB32"/>
  <c r="BA32"/>
  <c r="K32"/>
  <c r="I32"/>
  <c r="G32"/>
  <c r="BE31"/>
  <c r="BD31"/>
  <c r="BC31"/>
  <c r="BB31"/>
  <c r="BA31"/>
  <c r="K31"/>
  <c r="I31"/>
  <c r="G31"/>
  <c r="BE30"/>
  <c r="BD30"/>
  <c r="BC30"/>
  <c r="BB30"/>
  <c r="BA30"/>
  <c r="K30"/>
  <c r="I30"/>
  <c r="G30"/>
  <c r="BE29"/>
  <c r="BD29"/>
  <c r="BC29"/>
  <c r="BB29"/>
  <c r="BA29"/>
  <c r="K29"/>
  <c r="I29"/>
  <c r="G29"/>
  <c r="BE28"/>
  <c r="BD28"/>
  <c r="BC28"/>
  <c r="BB28"/>
  <c r="BA28"/>
  <c r="K28"/>
  <c r="I28"/>
  <c r="G28"/>
  <c r="BE27"/>
  <c r="BE34" s="1"/>
  <c r="I8" i="36" s="1"/>
  <c r="BD27" i="37"/>
  <c r="BD34" s="1"/>
  <c r="H8" i="36" s="1"/>
  <c r="BC27" i="37"/>
  <c r="BB27"/>
  <c r="BA27"/>
  <c r="K27"/>
  <c r="K34" s="1"/>
  <c r="I27"/>
  <c r="G27"/>
  <c r="B8" i="36"/>
  <c r="A8"/>
  <c r="BC34" i="37"/>
  <c r="G8" i="36" s="1"/>
  <c r="BB34" i="37"/>
  <c r="F8" i="36" s="1"/>
  <c r="BA34" i="37"/>
  <c r="E8" i="36" s="1"/>
  <c r="I34" i="37"/>
  <c r="G34"/>
  <c r="BE23"/>
  <c r="BD23"/>
  <c r="BC23"/>
  <c r="BB23"/>
  <c r="BA23"/>
  <c r="K23"/>
  <c r="I23"/>
  <c r="G23"/>
  <c r="BE22"/>
  <c r="BD22"/>
  <c r="BC22"/>
  <c r="BB22"/>
  <c r="BA22"/>
  <c r="K22"/>
  <c r="I22"/>
  <c r="G22"/>
  <c r="BE21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D18"/>
  <c r="BC18"/>
  <c r="BB18"/>
  <c r="BA18"/>
  <c r="K18"/>
  <c r="I18"/>
  <c r="G18"/>
  <c r="BE17"/>
  <c r="BD17"/>
  <c r="BC17"/>
  <c r="BB17"/>
  <c r="BA17"/>
  <c r="K17"/>
  <c r="I17"/>
  <c r="G17"/>
  <c r="BE16"/>
  <c r="BD16"/>
  <c r="BC16"/>
  <c r="BB16"/>
  <c r="BA16"/>
  <c r="K16"/>
  <c r="I16"/>
  <c r="G16"/>
  <c r="BE15"/>
  <c r="BD15"/>
  <c r="BC15"/>
  <c r="BB15"/>
  <c r="BA15"/>
  <c r="K15"/>
  <c r="I15"/>
  <c r="G15"/>
  <c r="BE14"/>
  <c r="BD14"/>
  <c r="BC14"/>
  <c r="BB14"/>
  <c r="BA14"/>
  <c r="K14"/>
  <c r="I14"/>
  <c r="G14"/>
  <c r="BE13"/>
  <c r="BD13"/>
  <c r="BC13"/>
  <c r="BB13"/>
  <c r="BA13"/>
  <c r="K13"/>
  <c r="I13"/>
  <c r="G13"/>
  <c r="BE12"/>
  <c r="BD12"/>
  <c r="BC12"/>
  <c r="BB12"/>
  <c r="BA12"/>
  <c r="K12"/>
  <c r="I12"/>
  <c r="G12"/>
  <c r="BE11"/>
  <c r="BD11"/>
  <c r="BC11"/>
  <c r="BB11"/>
  <c r="BA11"/>
  <c r="K11"/>
  <c r="I11"/>
  <c r="G11"/>
  <c r="BE10"/>
  <c r="BD10"/>
  <c r="BC10"/>
  <c r="BB10"/>
  <c r="BA10"/>
  <c r="K10"/>
  <c r="I10"/>
  <c r="G10"/>
  <c r="BE9"/>
  <c r="BD9"/>
  <c r="BC9"/>
  <c r="BB9"/>
  <c r="BA9"/>
  <c r="K9"/>
  <c r="I9"/>
  <c r="G9"/>
  <c r="BE8"/>
  <c r="BE25" s="1"/>
  <c r="I7" i="36" s="1"/>
  <c r="BD8" i="37"/>
  <c r="BD25" s="1"/>
  <c r="H7" i="36" s="1"/>
  <c r="H9" s="1"/>
  <c r="C17" i="35" s="1"/>
  <c r="BC8" i="37"/>
  <c r="BC25" s="1"/>
  <c r="G7" i="36" s="1"/>
  <c r="BB8" i="37"/>
  <c r="BA8"/>
  <c r="BA25" s="1"/>
  <c r="E7" i="36" s="1"/>
  <c r="K8" i="37"/>
  <c r="K25" s="1"/>
  <c r="I8"/>
  <c r="I25" s="1"/>
  <c r="G8"/>
  <c r="B7" i="36"/>
  <c r="A7"/>
  <c r="BB25" i="37"/>
  <c r="F7" i="36" s="1"/>
  <c r="G25" i="37"/>
  <c r="E4"/>
  <c r="F3"/>
  <c r="C33" i="35"/>
  <c r="F33" s="1"/>
  <c r="C31"/>
  <c r="G7"/>
  <c r="D16" i="32"/>
  <c r="I15" i="33"/>
  <c r="G16" i="32" s="1"/>
  <c r="D15"/>
  <c r="I14" i="33"/>
  <c r="G15" i="32" s="1"/>
  <c r="BE19" i="34"/>
  <c r="BD19"/>
  <c r="BC19"/>
  <c r="BB19"/>
  <c r="BA19"/>
  <c r="K19"/>
  <c r="I19"/>
  <c r="G19"/>
  <c r="BE18"/>
  <c r="BD18"/>
  <c r="BC18"/>
  <c r="BB18"/>
  <c r="BA18"/>
  <c r="K18"/>
  <c r="I18"/>
  <c r="G18"/>
  <c r="BE17"/>
  <c r="BD17"/>
  <c r="BC17"/>
  <c r="BB17"/>
  <c r="BA17"/>
  <c r="K17"/>
  <c r="I17"/>
  <c r="G17"/>
  <c r="BE16"/>
  <c r="BE20" s="1"/>
  <c r="I8" i="33" s="1"/>
  <c r="BD16" i="34"/>
  <c r="BD20" s="1"/>
  <c r="H8" i="33" s="1"/>
  <c r="BC16" i="34"/>
  <c r="BB16"/>
  <c r="BA16"/>
  <c r="BA20" s="1"/>
  <c r="E8" i="33" s="1"/>
  <c r="K16" i="34"/>
  <c r="K20" s="1"/>
  <c r="I16"/>
  <c r="G16"/>
  <c r="B8" i="33"/>
  <c r="A8"/>
  <c r="BC20" i="34"/>
  <c r="G8" i="33" s="1"/>
  <c r="BB20" i="34"/>
  <c r="F8" i="33" s="1"/>
  <c r="I20" i="34"/>
  <c r="G20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BB14" s="1"/>
  <c r="F7" i="33" s="1"/>
  <c r="F9" s="1"/>
  <c r="C16" i="32" s="1"/>
  <c r="K9" i="34"/>
  <c r="I9"/>
  <c r="G9"/>
  <c r="BA9" s="1"/>
  <c r="BE8"/>
  <c r="BE14" s="1"/>
  <c r="I7" i="33" s="1"/>
  <c r="BD8" i="34"/>
  <c r="BC8"/>
  <c r="BB8"/>
  <c r="K8"/>
  <c r="K14" s="1"/>
  <c r="I8"/>
  <c r="G8"/>
  <c r="BA8" s="1"/>
  <c r="B7" i="33"/>
  <c r="A7"/>
  <c r="E4" i="34"/>
  <c r="F3"/>
  <c r="C33" i="32"/>
  <c r="F33" s="1"/>
  <c r="C31"/>
  <c r="G7"/>
  <c r="D16" i="29"/>
  <c r="I15" i="30"/>
  <c r="G16" i="29" s="1"/>
  <c r="D15"/>
  <c r="I14" i="30"/>
  <c r="G15" i="29" s="1"/>
  <c r="BE25" i="31"/>
  <c r="BD25"/>
  <c r="BC25"/>
  <c r="BB25"/>
  <c r="K25"/>
  <c r="I25"/>
  <c r="G25"/>
  <c r="BA25" s="1"/>
  <c r="BE24"/>
  <c r="BD24"/>
  <c r="BC24"/>
  <c r="BB24"/>
  <c r="K24"/>
  <c r="I24"/>
  <c r="G24"/>
  <c r="BA24" s="1"/>
  <c r="BE23"/>
  <c r="BD23"/>
  <c r="BC23"/>
  <c r="BB23"/>
  <c r="K23"/>
  <c r="I23"/>
  <c r="G23"/>
  <c r="BA23" s="1"/>
  <c r="BE22"/>
  <c r="BD22"/>
  <c r="BD26" s="1"/>
  <c r="H8" i="30" s="1"/>
  <c r="BC22" i="31"/>
  <c r="BB22"/>
  <c r="BB26" s="1"/>
  <c r="F8" i="30" s="1"/>
  <c r="K22" i="31"/>
  <c r="K26" s="1"/>
  <c r="I22"/>
  <c r="G22"/>
  <c r="B8" i="30"/>
  <c r="A8"/>
  <c r="BE26" i="31"/>
  <c r="I8" i="30" s="1"/>
  <c r="BE19" i="31"/>
  <c r="BD19"/>
  <c r="BC19"/>
  <c r="BB19"/>
  <c r="K19"/>
  <c r="I19"/>
  <c r="G19"/>
  <c r="BA19" s="1"/>
  <c r="BE18"/>
  <c r="BD18"/>
  <c r="BC18"/>
  <c r="BB18"/>
  <c r="K18"/>
  <c r="I18"/>
  <c r="G18"/>
  <c r="BA18" s="1"/>
  <c r="BE17"/>
  <c r="BD17"/>
  <c r="BC17"/>
  <c r="BB17"/>
  <c r="K17"/>
  <c r="I17"/>
  <c r="G17"/>
  <c r="BA17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3"/>
  <c r="BD13"/>
  <c r="BC13"/>
  <c r="BB13"/>
  <c r="K13"/>
  <c r="I13"/>
  <c r="G13"/>
  <c r="BA13" s="1"/>
  <c r="BE12"/>
  <c r="BD12"/>
  <c r="BC12"/>
  <c r="BB12"/>
  <c r="K12"/>
  <c r="I12"/>
  <c r="G12"/>
  <c r="BA12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9"/>
  <c r="BD9"/>
  <c r="BC9"/>
  <c r="BB9"/>
  <c r="K9"/>
  <c r="I9"/>
  <c r="G9"/>
  <c r="BA9" s="1"/>
  <c r="BE8"/>
  <c r="BE20" s="1"/>
  <c r="I7" i="30" s="1"/>
  <c r="BD8" i="31"/>
  <c r="BC8"/>
  <c r="BB8"/>
  <c r="K8"/>
  <c r="K20" s="1"/>
  <c r="I8"/>
  <c r="G8"/>
  <c r="BA8" s="1"/>
  <c r="B7" i="30"/>
  <c r="A7"/>
  <c r="E4" i="31"/>
  <c r="F3"/>
  <c r="C33" i="29"/>
  <c r="F33" s="1"/>
  <c r="C31"/>
  <c r="G7"/>
  <c r="D16" i="26"/>
  <c r="I16" i="27"/>
  <c r="G16" i="26" s="1"/>
  <c r="D15"/>
  <c r="I15" i="27"/>
  <c r="G15" i="26" s="1"/>
  <c r="BE27" i="28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C28" s="1"/>
  <c r="G9" i="27" s="1"/>
  <c r="BA22" i="28"/>
  <c r="K22"/>
  <c r="I22"/>
  <c r="G22"/>
  <c r="BB22" s="1"/>
  <c r="BE21"/>
  <c r="BD21"/>
  <c r="BC21"/>
  <c r="BA21"/>
  <c r="BA28" s="1"/>
  <c r="E9" i="27" s="1"/>
  <c r="K21" i="28"/>
  <c r="I21"/>
  <c r="G21"/>
  <c r="BB21" s="1"/>
  <c r="B9" i="27"/>
  <c r="A9"/>
  <c r="BE18" i="2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BA19" s="1"/>
  <c r="E8" i="27" s="1"/>
  <c r="K16" i="28"/>
  <c r="I16"/>
  <c r="G16"/>
  <c r="BB16" s="1"/>
  <c r="BE15"/>
  <c r="BE19" s="1"/>
  <c r="I8" i="27" s="1"/>
  <c r="BD15" i="28"/>
  <c r="BC15"/>
  <c r="BA15"/>
  <c r="K15"/>
  <c r="K19" s="1"/>
  <c r="I15"/>
  <c r="G15"/>
  <c r="BB15" s="1"/>
  <c r="B8" i="27"/>
  <c r="A8"/>
  <c r="BE12" i="28"/>
  <c r="BD12"/>
  <c r="BC12"/>
  <c r="BA12"/>
  <c r="K12"/>
  <c r="I12"/>
  <c r="G12"/>
  <c r="BB12" s="1"/>
  <c r="BE11"/>
  <c r="BD11"/>
  <c r="BC11"/>
  <c r="BC13" s="1"/>
  <c r="G7" i="27" s="1"/>
  <c r="BA11" i="28"/>
  <c r="K11"/>
  <c r="I11"/>
  <c r="G11"/>
  <c r="BB11" s="1"/>
  <c r="BE10"/>
  <c r="BD10"/>
  <c r="BC10"/>
  <c r="BA10"/>
  <c r="K10"/>
  <c r="I10"/>
  <c r="G10"/>
  <c r="BB10" s="1"/>
  <c r="BE9"/>
  <c r="BD9"/>
  <c r="BC9"/>
  <c r="BA9"/>
  <c r="K9"/>
  <c r="I9"/>
  <c r="G9"/>
  <c r="BB9" s="1"/>
  <c r="BE8"/>
  <c r="BD8"/>
  <c r="BC8"/>
  <c r="BA8"/>
  <c r="K8"/>
  <c r="I8"/>
  <c r="G8"/>
  <c r="B7" i="27"/>
  <c r="A7"/>
  <c r="I13" i="28"/>
  <c r="E4"/>
  <c r="F3"/>
  <c r="F33" i="26"/>
  <c r="C33"/>
  <c r="C31"/>
  <c r="G7"/>
  <c r="D16" i="23"/>
  <c r="I32" i="24"/>
  <c r="G16" i="23" s="1"/>
  <c r="D15"/>
  <c r="I31" i="24"/>
  <c r="G15" i="23" s="1"/>
  <c r="BE220" i="25"/>
  <c r="BD220"/>
  <c r="BC220"/>
  <c r="BA220"/>
  <c r="K220"/>
  <c r="I220"/>
  <c r="G220"/>
  <c r="BB220" s="1"/>
  <c r="BE219"/>
  <c r="BD219"/>
  <c r="BC219"/>
  <c r="BA219"/>
  <c r="K219"/>
  <c r="I219"/>
  <c r="G219"/>
  <c r="BB219" s="1"/>
  <c r="BE218"/>
  <c r="BD218"/>
  <c r="BC218"/>
  <c r="BA218"/>
  <c r="K218"/>
  <c r="I218"/>
  <c r="G218"/>
  <c r="BB218" s="1"/>
  <c r="BE217"/>
  <c r="BD217"/>
  <c r="BC217"/>
  <c r="BA217"/>
  <c r="K217"/>
  <c r="I217"/>
  <c r="G217"/>
  <c r="BB217" s="1"/>
  <c r="BE216"/>
  <c r="BD216"/>
  <c r="BC216"/>
  <c r="BA216"/>
  <c r="K216"/>
  <c r="I216"/>
  <c r="G216"/>
  <c r="BB216" s="1"/>
  <c r="B25" i="24"/>
  <c r="A25"/>
  <c r="BE213" i="25"/>
  <c r="BD213"/>
  <c r="BC213"/>
  <c r="BC214" s="1"/>
  <c r="G24" i="24" s="1"/>
  <c r="BA213" i="25"/>
  <c r="K213"/>
  <c r="I213"/>
  <c r="G213"/>
  <c r="BB213" s="1"/>
  <c r="BE211"/>
  <c r="BE214" s="1"/>
  <c r="I24" i="24" s="1"/>
  <c r="BD211" i="25"/>
  <c r="BD214" s="1"/>
  <c r="H24" i="24" s="1"/>
  <c r="BC211" i="25"/>
  <c r="BA211"/>
  <c r="K211"/>
  <c r="I211"/>
  <c r="I214" s="1"/>
  <c r="G211"/>
  <c r="BB211" s="1"/>
  <c r="B24" i="24"/>
  <c r="A24"/>
  <c r="BE206" i="25"/>
  <c r="BD206"/>
  <c r="BC206"/>
  <c r="BA206"/>
  <c r="K206"/>
  <c r="I206"/>
  <c r="G206"/>
  <c r="BB206" s="1"/>
  <c r="BE204"/>
  <c r="BD204"/>
  <c r="BC204"/>
  <c r="BA204"/>
  <c r="K204"/>
  <c r="I204"/>
  <c r="G204"/>
  <c r="BB204" s="1"/>
  <c r="BE202"/>
  <c r="BD202"/>
  <c r="BC202"/>
  <c r="BA202"/>
  <c r="K202"/>
  <c r="I202"/>
  <c r="G202"/>
  <c r="BB202" s="1"/>
  <c r="BE200"/>
  <c r="BD200"/>
  <c r="BC200"/>
  <c r="BA200"/>
  <c r="K200"/>
  <c r="I200"/>
  <c r="G200"/>
  <c r="BB200" s="1"/>
  <c r="BE196"/>
  <c r="BD196"/>
  <c r="BC196"/>
  <c r="BA196"/>
  <c r="K196"/>
  <c r="I196"/>
  <c r="G196"/>
  <c r="B23" i="24"/>
  <c r="A23"/>
  <c r="BE193" i="25"/>
  <c r="BD193"/>
  <c r="BC193"/>
  <c r="BA193"/>
  <c r="K193"/>
  <c r="I193"/>
  <c r="G193"/>
  <c r="BB193" s="1"/>
  <c r="BE192"/>
  <c r="BD192"/>
  <c r="BC192"/>
  <c r="BA192"/>
  <c r="K192"/>
  <c r="I192"/>
  <c r="G192"/>
  <c r="BB192" s="1"/>
  <c r="BE191"/>
  <c r="BD191"/>
  <c r="BC191"/>
  <c r="BA191"/>
  <c r="K191"/>
  <c r="I191"/>
  <c r="G191"/>
  <c r="BB191" s="1"/>
  <c r="BE188"/>
  <c r="BD188"/>
  <c r="BC188"/>
  <c r="BA188"/>
  <c r="K188"/>
  <c r="I188"/>
  <c r="G188"/>
  <c r="BB188" s="1"/>
  <c r="BE187"/>
  <c r="BD187"/>
  <c r="BC187"/>
  <c r="BA187"/>
  <c r="K187"/>
  <c r="I187"/>
  <c r="G187"/>
  <c r="BB187" s="1"/>
  <c r="BE186"/>
  <c r="BD186"/>
  <c r="BC186"/>
  <c r="BA186"/>
  <c r="K186"/>
  <c r="I186"/>
  <c r="G186"/>
  <c r="BB186" s="1"/>
  <c r="BE185"/>
  <c r="BD185"/>
  <c r="BC185"/>
  <c r="BA185"/>
  <c r="K185"/>
  <c r="I185"/>
  <c r="G185"/>
  <c r="BB185" s="1"/>
  <c r="BE183"/>
  <c r="BD183"/>
  <c r="BC183"/>
  <c r="BA183"/>
  <c r="K183"/>
  <c r="I183"/>
  <c r="G183"/>
  <c r="B22" i="24"/>
  <c r="A22"/>
  <c r="BE179" i="25"/>
  <c r="BD179"/>
  <c r="BC179"/>
  <c r="BA179"/>
  <c r="K179"/>
  <c r="I179"/>
  <c r="G179"/>
  <c r="BB179" s="1"/>
  <c r="BE178"/>
  <c r="BD178"/>
  <c r="BC178"/>
  <c r="BA178"/>
  <c r="K178"/>
  <c r="I178"/>
  <c r="G178"/>
  <c r="BB178" s="1"/>
  <c r="BE176"/>
  <c r="BD176"/>
  <c r="BC176"/>
  <c r="BA176"/>
  <c r="K176"/>
  <c r="I176"/>
  <c r="G176"/>
  <c r="BB176" s="1"/>
  <c r="BE175"/>
  <c r="BD175"/>
  <c r="BC175"/>
  <c r="BA175"/>
  <c r="K175"/>
  <c r="I175"/>
  <c r="G175"/>
  <c r="BB175" s="1"/>
  <c r="BE173"/>
  <c r="BD173"/>
  <c r="BC173"/>
  <c r="BA173"/>
  <c r="K173"/>
  <c r="I173"/>
  <c r="G173"/>
  <c r="BB173" s="1"/>
  <c r="BE169"/>
  <c r="BD169"/>
  <c r="BC169"/>
  <c r="BA169"/>
  <c r="K169"/>
  <c r="I169"/>
  <c r="G169"/>
  <c r="BB169" s="1"/>
  <c r="B21" i="24"/>
  <c r="A21"/>
  <c r="BE160" i="25"/>
  <c r="BD160"/>
  <c r="BC160"/>
  <c r="BA160"/>
  <c r="K160"/>
  <c r="I160"/>
  <c r="G160"/>
  <c r="BB160" s="1"/>
  <c r="BE158"/>
  <c r="BD158"/>
  <c r="BC158"/>
  <c r="BA158"/>
  <c r="K158"/>
  <c r="I158"/>
  <c r="G158"/>
  <c r="BB158" s="1"/>
  <c r="BE156"/>
  <c r="BD156"/>
  <c r="BC156"/>
  <c r="BA156"/>
  <c r="K156"/>
  <c r="I156"/>
  <c r="G156"/>
  <c r="BB156" s="1"/>
  <c r="BE154"/>
  <c r="BD154"/>
  <c r="BC154"/>
  <c r="BA154"/>
  <c r="K154"/>
  <c r="I154"/>
  <c r="G154"/>
  <c r="BB154" s="1"/>
  <c r="BE152"/>
  <c r="BD152"/>
  <c r="BC152"/>
  <c r="BA152"/>
  <c r="K152"/>
  <c r="I152"/>
  <c r="G152"/>
  <c r="BB152" s="1"/>
  <c r="BE149"/>
  <c r="BD149"/>
  <c r="BC149"/>
  <c r="BA149"/>
  <c r="K149"/>
  <c r="I149"/>
  <c r="G149"/>
  <c r="BB149" s="1"/>
  <c r="B20" i="24"/>
  <c r="A20"/>
  <c r="BE145" i="25"/>
  <c r="BD145"/>
  <c r="BC145"/>
  <c r="BA145"/>
  <c r="K145"/>
  <c r="I145"/>
  <c r="G145"/>
  <c r="BB145" s="1"/>
  <c r="BE144"/>
  <c r="BD144"/>
  <c r="BC144"/>
  <c r="BA144"/>
  <c r="K144"/>
  <c r="I144"/>
  <c r="G144"/>
  <c r="BB144" s="1"/>
  <c r="BE143"/>
  <c r="BD143"/>
  <c r="BC143"/>
  <c r="BA143"/>
  <c r="K143"/>
  <c r="I143"/>
  <c r="G143"/>
  <c r="BB143" s="1"/>
  <c r="BE142"/>
  <c r="BD142"/>
  <c r="BC142"/>
  <c r="BA142"/>
  <c r="K142"/>
  <c r="I142"/>
  <c r="G142"/>
  <c r="BB142" s="1"/>
  <c r="BE141"/>
  <c r="BD141"/>
  <c r="BC141"/>
  <c r="BA141"/>
  <c r="K141"/>
  <c r="I141"/>
  <c r="G141"/>
  <c r="BB141" s="1"/>
  <c r="BE140"/>
  <c r="BD140"/>
  <c r="BC140"/>
  <c r="BA140"/>
  <c r="K140"/>
  <c r="I140"/>
  <c r="G140"/>
  <c r="BB140" s="1"/>
  <c r="BE139"/>
  <c r="BD139"/>
  <c r="BC139"/>
  <c r="BA139"/>
  <c r="K139"/>
  <c r="I139"/>
  <c r="G139"/>
  <c r="BB139" s="1"/>
  <c r="BE137"/>
  <c r="BD137"/>
  <c r="BC137"/>
  <c r="BA137"/>
  <c r="K137"/>
  <c r="I137"/>
  <c r="G137"/>
  <c r="BB137" s="1"/>
  <c r="BE135"/>
  <c r="BD135"/>
  <c r="BC135"/>
  <c r="BA135"/>
  <c r="K135"/>
  <c r="I135"/>
  <c r="G135"/>
  <c r="BB135" s="1"/>
  <c r="BE134"/>
  <c r="BD134"/>
  <c r="BC134"/>
  <c r="BA134"/>
  <c r="K134"/>
  <c r="I134"/>
  <c r="G134"/>
  <c r="BB134" s="1"/>
  <c r="BE130"/>
  <c r="BD130"/>
  <c r="BC130"/>
  <c r="BA130"/>
  <c r="K130"/>
  <c r="I130"/>
  <c r="G130"/>
  <c r="BB130" s="1"/>
  <c r="B19" i="24"/>
  <c r="A19"/>
  <c r="BE126" i="25"/>
  <c r="BD126"/>
  <c r="BC126"/>
  <c r="BA126"/>
  <c r="K126"/>
  <c r="I126"/>
  <c r="G126"/>
  <c r="BB126" s="1"/>
  <c r="BE125"/>
  <c r="BD125"/>
  <c r="BC125"/>
  <c r="BA125"/>
  <c r="K125"/>
  <c r="I125"/>
  <c r="G125"/>
  <c r="BB125" s="1"/>
  <c r="BE124"/>
  <c r="BD124"/>
  <c r="BC124"/>
  <c r="BA124"/>
  <c r="K124"/>
  <c r="I124"/>
  <c r="G124"/>
  <c r="BB124" s="1"/>
  <c r="BE123"/>
  <c r="BD123"/>
  <c r="BC123"/>
  <c r="BA123"/>
  <c r="K123"/>
  <c r="I123"/>
  <c r="G123"/>
  <c r="BB123" s="1"/>
  <c r="BE122"/>
  <c r="BD122"/>
  <c r="BC122"/>
  <c r="BA122"/>
  <c r="K122"/>
  <c r="I122"/>
  <c r="G122"/>
  <c r="BB122" s="1"/>
  <c r="BE121"/>
  <c r="BD121"/>
  <c r="BC121"/>
  <c r="BA121"/>
  <c r="K121"/>
  <c r="I121"/>
  <c r="G121"/>
  <c r="BB121" s="1"/>
  <c r="BE120"/>
  <c r="BD120"/>
  <c r="BC120"/>
  <c r="BA120"/>
  <c r="K120"/>
  <c r="I120"/>
  <c r="G120"/>
  <c r="BB120" s="1"/>
  <c r="BE118"/>
  <c r="BD118"/>
  <c r="BC118"/>
  <c r="BA118"/>
  <c r="K118"/>
  <c r="I118"/>
  <c r="G118"/>
  <c r="BB118" s="1"/>
  <c r="BE116"/>
  <c r="BD116"/>
  <c r="BC116"/>
  <c r="BA116"/>
  <c r="K116"/>
  <c r="I116"/>
  <c r="G116"/>
  <c r="BB116" s="1"/>
  <c r="BE115"/>
  <c r="BD115"/>
  <c r="BC115"/>
  <c r="BA115"/>
  <c r="K115"/>
  <c r="I115"/>
  <c r="G115"/>
  <c r="BB115" s="1"/>
  <c r="BE111"/>
  <c r="BD111"/>
  <c r="BC111"/>
  <c r="BA111"/>
  <c r="K111"/>
  <c r="I111"/>
  <c r="G111"/>
  <c r="B18" i="24"/>
  <c r="A18"/>
  <c r="BE106" i="25"/>
  <c r="BD106"/>
  <c r="BC106"/>
  <c r="BA106"/>
  <c r="K106"/>
  <c r="I106"/>
  <c r="G106"/>
  <c r="BB106" s="1"/>
  <c r="BE105"/>
  <c r="BD105"/>
  <c r="BC105"/>
  <c r="BA105"/>
  <c r="K105"/>
  <c r="I105"/>
  <c r="G105"/>
  <c r="BB105" s="1"/>
  <c r="BE104"/>
  <c r="BD104"/>
  <c r="BC104"/>
  <c r="BA104"/>
  <c r="K104"/>
  <c r="I104"/>
  <c r="G104"/>
  <c r="BB104" s="1"/>
  <c r="BE103"/>
  <c r="BD103"/>
  <c r="BC103"/>
  <c r="BA103"/>
  <c r="K103"/>
  <c r="I103"/>
  <c r="G103"/>
  <c r="BB103" s="1"/>
  <c r="BE102"/>
  <c r="BD102"/>
  <c r="BC102"/>
  <c r="BA102"/>
  <c r="K102"/>
  <c r="I102"/>
  <c r="G102"/>
  <c r="BB102" s="1"/>
  <c r="BE100"/>
  <c r="BD100"/>
  <c r="BC100"/>
  <c r="BA100"/>
  <c r="K100"/>
  <c r="I100"/>
  <c r="G100"/>
  <c r="BB100" s="1"/>
  <c r="BE96"/>
  <c r="BD96"/>
  <c r="BC96"/>
  <c r="BA96"/>
  <c r="K96"/>
  <c r="I96"/>
  <c r="G96"/>
  <c r="BB96" s="1"/>
  <c r="B17" i="24"/>
  <c r="A17"/>
  <c r="BE93" i="25"/>
  <c r="BD93"/>
  <c r="BC93"/>
  <c r="BA93"/>
  <c r="K93"/>
  <c r="I93"/>
  <c r="G93"/>
  <c r="BB93" s="1"/>
  <c r="BE92"/>
  <c r="BD92"/>
  <c r="BC92"/>
  <c r="BA92"/>
  <c r="K92"/>
  <c r="I92"/>
  <c r="G92"/>
  <c r="BB92" s="1"/>
  <c r="BE91"/>
  <c r="BD91"/>
  <c r="BC91"/>
  <c r="BA91"/>
  <c r="K91"/>
  <c r="I91"/>
  <c r="G91"/>
  <c r="BB91" s="1"/>
  <c r="BE89"/>
  <c r="BD89"/>
  <c r="BC89"/>
  <c r="BA89"/>
  <c r="K89"/>
  <c r="I89"/>
  <c r="G89"/>
  <c r="BB89" s="1"/>
  <c r="BE87"/>
  <c r="BD87"/>
  <c r="BC87"/>
  <c r="BA87"/>
  <c r="K87"/>
  <c r="I87"/>
  <c r="G87"/>
  <c r="BB87" s="1"/>
  <c r="BE85"/>
  <c r="BD85"/>
  <c r="BC85"/>
  <c r="BA85"/>
  <c r="K85"/>
  <c r="I85"/>
  <c r="G85"/>
  <c r="BB85" s="1"/>
  <c r="B16" i="24"/>
  <c r="A16"/>
  <c r="BE82" i="25"/>
  <c r="BD82"/>
  <c r="BC82"/>
  <c r="BA82"/>
  <c r="K82"/>
  <c r="I82"/>
  <c r="G82"/>
  <c r="BB82" s="1"/>
  <c r="BE81"/>
  <c r="BE83" s="1"/>
  <c r="I15" i="24" s="1"/>
  <c r="BD81" i="25"/>
  <c r="BC81"/>
  <c r="BA81"/>
  <c r="K81"/>
  <c r="I81"/>
  <c r="G81"/>
  <c r="B15" i="24"/>
  <c r="A15"/>
  <c r="BE78" i="25"/>
  <c r="BD78"/>
  <c r="BC78"/>
  <c r="BA78"/>
  <c r="K78"/>
  <c r="I78"/>
  <c r="G78"/>
  <c r="BB78" s="1"/>
  <c r="BE77"/>
  <c r="BD77"/>
  <c r="BC77"/>
  <c r="BA77"/>
  <c r="K77"/>
  <c r="I77"/>
  <c r="G77"/>
  <c r="BB77" s="1"/>
  <c r="BE76"/>
  <c r="BD76"/>
  <c r="BC76"/>
  <c r="BA76"/>
  <c r="K76"/>
  <c r="I76"/>
  <c r="G76"/>
  <c r="BB76" s="1"/>
  <c r="BE75"/>
  <c r="BD75"/>
  <c r="BC75"/>
  <c r="BA75"/>
  <c r="K75"/>
  <c r="I75"/>
  <c r="G75"/>
  <c r="BB75" s="1"/>
  <c r="BE74"/>
  <c r="BD74"/>
  <c r="BC74"/>
  <c r="BA74"/>
  <c r="K74"/>
  <c r="I74"/>
  <c r="G74"/>
  <c r="BB74" s="1"/>
  <c r="BE73"/>
  <c r="BD73"/>
  <c r="BC73"/>
  <c r="BA73"/>
  <c r="K73"/>
  <c r="I73"/>
  <c r="G73"/>
  <c r="B14" i="24"/>
  <c r="A14"/>
  <c r="BE70" i="25"/>
  <c r="BE71" s="1"/>
  <c r="I13" i="24" s="1"/>
  <c r="BD70" i="25"/>
  <c r="BD71" s="1"/>
  <c r="H13" i="24" s="1"/>
  <c r="BC70" i="25"/>
  <c r="BA70"/>
  <c r="BA71" s="1"/>
  <c r="K70"/>
  <c r="K71" s="1"/>
  <c r="I70"/>
  <c r="I71" s="1"/>
  <c r="G70"/>
  <c r="BB70" s="1"/>
  <c r="BB71" s="1"/>
  <c r="F13" i="24" s="1"/>
  <c r="E13"/>
  <c r="B13"/>
  <c r="A13"/>
  <c r="BC71" i="25"/>
  <c r="G13" i="24" s="1"/>
  <c r="BE67" i="25"/>
  <c r="BE68" s="1"/>
  <c r="I12" i="24" s="1"/>
  <c r="BD67" i="25"/>
  <c r="BD68" s="1"/>
  <c r="H12" i="24" s="1"/>
  <c r="BC67" i="25"/>
  <c r="BC68" s="1"/>
  <c r="G12" i="24" s="1"/>
  <c r="BB67" i="25"/>
  <c r="BB68" s="1"/>
  <c r="F12" i="24" s="1"/>
  <c r="K67" i="25"/>
  <c r="K68" s="1"/>
  <c r="I67"/>
  <c r="I68" s="1"/>
  <c r="G67"/>
  <c r="BA67" s="1"/>
  <c r="BA68" s="1"/>
  <c r="E12" i="24" s="1"/>
  <c r="B12"/>
  <c r="A12"/>
  <c r="G68" i="25"/>
  <c r="BE63"/>
  <c r="BE65" s="1"/>
  <c r="I11" i="24" s="1"/>
  <c r="BD63" i="25"/>
  <c r="BD65" s="1"/>
  <c r="H11" i="24" s="1"/>
  <c r="BC63" i="25"/>
  <c r="BC65" s="1"/>
  <c r="G11" i="24" s="1"/>
  <c r="BB63" i="25"/>
  <c r="BB65" s="1"/>
  <c r="F11" i="24" s="1"/>
  <c r="K63" i="25"/>
  <c r="K65" s="1"/>
  <c r="I63"/>
  <c r="I65" s="1"/>
  <c r="G63"/>
  <c r="BA63" s="1"/>
  <c r="BA65" s="1"/>
  <c r="E11" i="24" s="1"/>
  <c r="B11"/>
  <c r="A11"/>
  <c r="G65" i="25"/>
  <c r="BE52"/>
  <c r="BE61" s="1"/>
  <c r="I10" i="24" s="1"/>
  <c r="BD52" i="25"/>
  <c r="BC52"/>
  <c r="BB52"/>
  <c r="BB61" s="1"/>
  <c r="F10" i="24" s="1"/>
  <c r="K52" i="25"/>
  <c r="K61" s="1"/>
  <c r="I52"/>
  <c r="I61" s="1"/>
  <c r="G52"/>
  <c r="G61" s="1"/>
  <c r="B10" i="24"/>
  <c r="A10"/>
  <c r="BD61" i="25"/>
  <c r="H10" i="24" s="1"/>
  <c r="BC61" i="25"/>
  <c r="G10" i="24" s="1"/>
  <c r="BE48" i="25"/>
  <c r="BD48"/>
  <c r="BC48"/>
  <c r="BB48"/>
  <c r="K48"/>
  <c r="I48"/>
  <c r="G48"/>
  <c r="BA48" s="1"/>
  <c r="BE47"/>
  <c r="BD47"/>
  <c r="BC47"/>
  <c r="BB47"/>
  <c r="K47"/>
  <c r="I47"/>
  <c r="G47"/>
  <c r="BA47" s="1"/>
  <c r="BE43"/>
  <c r="BD43"/>
  <c r="BC43"/>
  <c r="BB43"/>
  <c r="K43"/>
  <c r="I43"/>
  <c r="G43"/>
  <c r="BA43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3"/>
  <c r="BD33"/>
  <c r="BC33"/>
  <c r="BB33"/>
  <c r="K33"/>
  <c r="I33"/>
  <c r="G33"/>
  <c r="BA33" s="1"/>
  <c r="BE31"/>
  <c r="BE50" s="1"/>
  <c r="I9" i="24" s="1"/>
  <c r="BD31" i="25"/>
  <c r="BC31"/>
  <c r="BB31"/>
  <c r="K31"/>
  <c r="K50" s="1"/>
  <c r="I31"/>
  <c r="G31"/>
  <c r="BA31" s="1"/>
  <c r="B9" i="24"/>
  <c r="A9"/>
  <c r="BE28" i="25"/>
  <c r="BD28"/>
  <c r="BC28"/>
  <c r="BB28"/>
  <c r="K28"/>
  <c r="I28"/>
  <c r="G28"/>
  <c r="BA28" s="1"/>
  <c r="BE26"/>
  <c r="BD26"/>
  <c r="BC26"/>
  <c r="BB26"/>
  <c r="K26"/>
  <c r="I26"/>
  <c r="G26"/>
  <c r="BA26" s="1"/>
  <c r="BE24"/>
  <c r="BD24"/>
  <c r="BC24"/>
  <c r="BB24"/>
  <c r="K24"/>
  <c r="I24"/>
  <c r="G24"/>
  <c r="BA24" s="1"/>
  <c r="BE22"/>
  <c r="BD22"/>
  <c r="BC22"/>
  <c r="BB22"/>
  <c r="K22"/>
  <c r="I22"/>
  <c r="G22"/>
  <c r="BA22" s="1"/>
  <c r="B8" i="24"/>
  <c r="A8"/>
  <c r="BE14" i="25"/>
  <c r="BD14"/>
  <c r="BC14"/>
  <c r="BB14"/>
  <c r="K14"/>
  <c r="I14"/>
  <c r="G14"/>
  <c r="BA14" s="1"/>
  <c r="BE10"/>
  <c r="BD10"/>
  <c r="BC10"/>
  <c r="BB10"/>
  <c r="K10"/>
  <c r="I10"/>
  <c r="G10"/>
  <c r="BA10" s="1"/>
  <c r="BE8"/>
  <c r="BD8"/>
  <c r="BC8"/>
  <c r="BB8"/>
  <c r="K8"/>
  <c r="I8"/>
  <c r="G8"/>
  <c r="B7" i="24"/>
  <c r="A7"/>
  <c r="E4" i="25"/>
  <c r="F3"/>
  <c r="C33" i="23"/>
  <c r="F33" s="1"/>
  <c r="C31"/>
  <c r="G7"/>
  <c r="D16" i="20"/>
  <c r="I20" i="21"/>
  <c r="G16" i="20" s="1"/>
  <c r="D15"/>
  <c r="I19" i="21"/>
  <c r="G15" i="20" s="1"/>
  <c r="BE138" i="22"/>
  <c r="BD138"/>
  <c r="BC138"/>
  <c r="BB138"/>
  <c r="K138"/>
  <c r="I138"/>
  <c r="G138"/>
  <c r="BA138" s="1"/>
  <c r="BE137"/>
  <c r="BD137"/>
  <c r="BC137"/>
  <c r="BB137"/>
  <c r="K137"/>
  <c r="I137"/>
  <c r="G137"/>
  <c r="BA137" s="1"/>
  <c r="BE136"/>
  <c r="BD136"/>
  <c r="BC136"/>
  <c r="BB136"/>
  <c r="K136"/>
  <c r="I136"/>
  <c r="G136"/>
  <c r="BA136" s="1"/>
  <c r="BE135"/>
  <c r="BD135"/>
  <c r="BC135"/>
  <c r="BB135"/>
  <c r="K135"/>
  <c r="I135"/>
  <c r="G135"/>
  <c r="BA135" s="1"/>
  <c r="BE134"/>
  <c r="BD134"/>
  <c r="BC134"/>
  <c r="BB134"/>
  <c r="K134"/>
  <c r="I134"/>
  <c r="G134"/>
  <c r="BA134" s="1"/>
  <c r="BE133"/>
  <c r="BD133"/>
  <c r="BC133"/>
  <c r="BB133"/>
  <c r="K133"/>
  <c r="I133"/>
  <c r="G133"/>
  <c r="BA133" s="1"/>
  <c r="BE132"/>
  <c r="BD132"/>
  <c r="BC132"/>
  <c r="BB132"/>
  <c r="K132"/>
  <c r="I132"/>
  <c r="G132"/>
  <c r="BA132" s="1"/>
  <c r="BE131"/>
  <c r="BE139" s="1"/>
  <c r="I13" i="21" s="1"/>
  <c r="BD131" i="22"/>
  <c r="BD139" s="1"/>
  <c r="H13" i="21" s="1"/>
  <c r="BC131" i="22"/>
  <c r="BC139" s="1"/>
  <c r="G13" i="21" s="1"/>
  <c r="BB131" i="22"/>
  <c r="K131"/>
  <c r="K139" s="1"/>
  <c r="I131"/>
  <c r="G131"/>
  <c r="B13" i="21"/>
  <c r="A13"/>
  <c r="BB139" i="22"/>
  <c r="F13" i="21" s="1"/>
  <c r="BE128" i="22"/>
  <c r="BD128"/>
  <c r="BC128"/>
  <c r="BB128"/>
  <c r="K128"/>
  <c r="I128"/>
  <c r="G128"/>
  <c r="BA128" s="1"/>
  <c r="BE127"/>
  <c r="BD127"/>
  <c r="BC127"/>
  <c r="BB127"/>
  <c r="K127"/>
  <c r="I127"/>
  <c r="G127"/>
  <c r="BA127" s="1"/>
  <c r="BE126"/>
  <c r="BD126"/>
  <c r="BC126"/>
  <c r="BB126"/>
  <c r="K126"/>
  <c r="I126"/>
  <c r="G126"/>
  <c r="BA126" s="1"/>
  <c r="BE125"/>
  <c r="BD125"/>
  <c r="BC125"/>
  <c r="BB125"/>
  <c r="K125"/>
  <c r="I125"/>
  <c r="G125"/>
  <c r="BA125" s="1"/>
  <c r="BE124"/>
  <c r="BD124"/>
  <c r="BC124"/>
  <c r="BB124"/>
  <c r="K124"/>
  <c r="I124"/>
  <c r="G124"/>
  <c r="BA124" s="1"/>
  <c r="BE123"/>
  <c r="BD123"/>
  <c r="BC123"/>
  <c r="BB123"/>
  <c r="K123"/>
  <c r="I123"/>
  <c r="G123"/>
  <c r="BA123" s="1"/>
  <c r="BE122"/>
  <c r="BD122"/>
  <c r="BC122"/>
  <c r="BB122"/>
  <c r="K122"/>
  <c r="I122"/>
  <c r="G122"/>
  <c r="BA122" s="1"/>
  <c r="BE121"/>
  <c r="BD121"/>
  <c r="BC121"/>
  <c r="BC129" s="1"/>
  <c r="G12" i="21" s="1"/>
  <c r="BB121" i="22"/>
  <c r="K121"/>
  <c r="I121"/>
  <c r="G121"/>
  <c r="B12" i="21"/>
  <c r="A12"/>
  <c r="BE129" i="22"/>
  <c r="I12" i="21" s="1"/>
  <c r="BB129" i="22"/>
  <c r="F12" i="21" s="1"/>
  <c r="BE118" i="22"/>
  <c r="BD118"/>
  <c r="BC118"/>
  <c r="BB118"/>
  <c r="K118"/>
  <c r="I118"/>
  <c r="G118"/>
  <c r="BA118" s="1"/>
  <c r="BE116"/>
  <c r="BD116"/>
  <c r="BC116"/>
  <c r="BB116"/>
  <c r="K116"/>
  <c r="I116"/>
  <c r="G116"/>
  <c r="BA116" s="1"/>
  <c r="BE115"/>
  <c r="BD115"/>
  <c r="BC115"/>
  <c r="BB115"/>
  <c r="K115"/>
  <c r="I115"/>
  <c r="G115"/>
  <c r="BA115" s="1"/>
  <c r="BE113"/>
  <c r="BD113"/>
  <c r="BC113"/>
  <c r="BB113"/>
  <c r="K113"/>
  <c r="I113"/>
  <c r="G113"/>
  <c r="BA113" s="1"/>
  <c r="BE112"/>
  <c r="BD112"/>
  <c r="BC112"/>
  <c r="BB112"/>
  <c r="K112"/>
  <c r="I112"/>
  <c r="G112"/>
  <c r="BA112" s="1"/>
  <c r="BE111"/>
  <c r="BD111"/>
  <c r="BC111"/>
  <c r="BB111"/>
  <c r="K111"/>
  <c r="I111"/>
  <c r="G111"/>
  <c r="BA111" s="1"/>
  <c r="BE110"/>
  <c r="BD110"/>
  <c r="BC110"/>
  <c r="BB110"/>
  <c r="K110"/>
  <c r="I110"/>
  <c r="G110"/>
  <c r="BA110" s="1"/>
  <c r="BE109"/>
  <c r="BD109"/>
  <c r="BC109"/>
  <c r="BB109"/>
  <c r="K109"/>
  <c r="I109"/>
  <c r="G109"/>
  <c r="BA109" s="1"/>
  <c r="BE108"/>
  <c r="BD108"/>
  <c r="BC108"/>
  <c r="BB108"/>
  <c r="K108"/>
  <c r="I108"/>
  <c r="G108"/>
  <c r="BA108" s="1"/>
  <c r="BE107"/>
  <c r="BD107"/>
  <c r="BC107"/>
  <c r="BB107"/>
  <c r="K107"/>
  <c r="I107"/>
  <c r="G107"/>
  <c r="BA107" s="1"/>
  <c r="BE106"/>
  <c r="BD106"/>
  <c r="BC106"/>
  <c r="BB106"/>
  <c r="K106"/>
  <c r="I106"/>
  <c r="G106"/>
  <c r="BA106" s="1"/>
  <c r="BE105"/>
  <c r="BD105"/>
  <c r="BC105"/>
  <c r="BB105"/>
  <c r="K105"/>
  <c r="I105"/>
  <c r="G105"/>
  <c r="BA105" s="1"/>
  <c r="BE104"/>
  <c r="BD104"/>
  <c r="BC104"/>
  <c r="BB104"/>
  <c r="K104"/>
  <c r="I104"/>
  <c r="G104"/>
  <c r="BA104" s="1"/>
  <c r="BE103"/>
  <c r="BD103"/>
  <c r="BC103"/>
  <c r="BB103"/>
  <c r="K103"/>
  <c r="I103"/>
  <c r="G103"/>
  <c r="BA103" s="1"/>
  <c r="BE102"/>
  <c r="BD102"/>
  <c r="BC102"/>
  <c r="BB102"/>
  <c r="K102"/>
  <c r="I102"/>
  <c r="G102"/>
  <c r="BA102" s="1"/>
  <c r="BE101"/>
  <c r="BD101"/>
  <c r="BC101"/>
  <c r="BB101"/>
  <c r="K101"/>
  <c r="I101"/>
  <c r="G101"/>
  <c r="BA101" s="1"/>
  <c r="BE100"/>
  <c r="BD100"/>
  <c r="BC100"/>
  <c r="BB100"/>
  <c r="K100"/>
  <c r="I100"/>
  <c r="G100"/>
  <c r="BA100" s="1"/>
  <c r="BE99"/>
  <c r="BD99"/>
  <c r="BC99"/>
  <c r="BB99"/>
  <c r="K99"/>
  <c r="I99"/>
  <c r="G99"/>
  <c r="BA99" s="1"/>
  <c r="BE98"/>
  <c r="BE119" s="1"/>
  <c r="I11" i="21" s="1"/>
  <c r="BD98" i="22"/>
  <c r="BC98"/>
  <c r="BB98"/>
  <c r="K98"/>
  <c r="I98"/>
  <c r="G98"/>
  <c r="BA98" s="1"/>
  <c r="B11" i="21"/>
  <c r="A11"/>
  <c r="K119" i="22"/>
  <c r="BE93"/>
  <c r="BD93"/>
  <c r="BC93"/>
  <c r="BB93"/>
  <c r="K93"/>
  <c r="I93"/>
  <c r="G93"/>
  <c r="BA93" s="1"/>
  <c r="BE92"/>
  <c r="BD92"/>
  <c r="BC92"/>
  <c r="BB92"/>
  <c r="K92"/>
  <c r="I92"/>
  <c r="G92"/>
  <c r="BA92" s="1"/>
  <c r="BE90"/>
  <c r="BD90"/>
  <c r="BC90"/>
  <c r="BB90"/>
  <c r="K90"/>
  <c r="I90"/>
  <c r="G90"/>
  <c r="BA90" s="1"/>
  <c r="BE88"/>
  <c r="BD88"/>
  <c r="BC88"/>
  <c r="BB88"/>
  <c r="K88"/>
  <c r="I88"/>
  <c r="G88"/>
  <c r="BA88" s="1"/>
  <c r="BE86"/>
  <c r="BD86"/>
  <c r="BC86"/>
  <c r="BB86"/>
  <c r="K86"/>
  <c r="I86"/>
  <c r="G86"/>
  <c r="BA86" s="1"/>
  <c r="BE84"/>
  <c r="BD84"/>
  <c r="BC84"/>
  <c r="BB84"/>
  <c r="K84"/>
  <c r="I84"/>
  <c r="G84"/>
  <c r="BA84" s="1"/>
  <c r="BE82"/>
  <c r="BD82"/>
  <c r="BC82"/>
  <c r="BB82"/>
  <c r="K82"/>
  <c r="I82"/>
  <c r="G82"/>
  <c r="BA82" s="1"/>
  <c r="BE80"/>
  <c r="BD80"/>
  <c r="BC80"/>
  <c r="BB80"/>
  <c r="K80"/>
  <c r="I80"/>
  <c r="G80"/>
  <c r="BA80" s="1"/>
  <c r="BE78"/>
  <c r="BD78"/>
  <c r="BC78"/>
  <c r="BB78"/>
  <c r="K78"/>
  <c r="I78"/>
  <c r="G78"/>
  <c r="BA78" s="1"/>
  <c r="BE76"/>
  <c r="BD76"/>
  <c r="BC76"/>
  <c r="BB76"/>
  <c r="K76"/>
  <c r="I76"/>
  <c r="G76"/>
  <c r="BA76" s="1"/>
  <c r="BE74"/>
  <c r="BE96" s="1"/>
  <c r="I10" i="21" s="1"/>
  <c r="BD74" i="22"/>
  <c r="BC74"/>
  <c r="BB74"/>
  <c r="K74"/>
  <c r="I74"/>
  <c r="G74"/>
  <c r="B10" i="21"/>
  <c r="A10"/>
  <c r="BD96" i="22"/>
  <c r="H10" i="21" s="1"/>
  <c r="BC96" i="22"/>
  <c r="G10" i="21" s="1"/>
  <c r="K96" i="22"/>
  <c r="I96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6"/>
  <c r="BD66"/>
  <c r="BC66"/>
  <c r="BB66"/>
  <c r="K66"/>
  <c r="I66"/>
  <c r="G66"/>
  <c r="BA66" s="1"/>
  <c r="BE65"/>
  <c r="BD65"/>
  <c r="BC65"/>
  <c r="BB65"/>
  <c r="BA65"/>
  <c r="K65"/>
  <c r="I65"/>
  <c r="G65"/>
  <c r="BE64"/>
  <c r="BD64"/>
  <c r="BC64"/>
  <c r="BB64"/>
  <c r="K64"/>
  <c r="I64"/>
  <c r="G64"/>
  <c r="BA64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1"/>
  <c r="BD61"/>
  <c r="BC61"/>
  <c r="BB61"/>
  <c r="K61"/>
  <c r="I61"/>
  <c r="G61"/>
  <c r="BA61" s="1"/>
  <c r="BE60"/>
  <c r="BD60"/>
  <c r="BC60"/>
  <c r="BB60"/>
  <c r="BA60"/>
  <c r="K60"/>
  <c r="I60"/>
  <c r="G60"/>
  <c r="BE59"/>
  <c r="BD59"/>
  <c r="BC59"/>
  <c r="BB59"/>
  <c r="K59"/>
  <c r="I59"/>
  <c r="G59"/>
  <c r="BA59" s="1"/>
  <c r="BE58"/>
  <c r="BE72" s="1"/>
  <c r="I9" i="21" s="1"/>
  <c r="BD58" i="22"/>
  <c r="BC58"/>
  <c r="BB58"/>
  <c r="BA58"/>
  <c r="K58"/>
  <c r="I58"/>
  <c r="G58"/>
  <c r="B9" i="21"/>
  <c r="A9"/>
  <c r="BB72" i="22"/>
  <c r="F9" i="21" s="1"/>
  <c r="G72" i="22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BA40"/>
  <c r="K40"/>
  <c r="I40"/>
  <c r="G40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BB56" s="1"/>
  <c r="F8" i="21" s="1"/>
  <c r="K35" i="22"/>
  <c r="I35"/>
  <c r="G35"/>
  <c r="B8" i="21"/>
  <c r="A8"/>
  <c r="BE30" i="22"/>
  <c r="BD30"/>
  <c r="BC30"/>
  <c r="BB30"/>
  <c r="K30"/>
  <c r="I30"/>
  <c r="G30"/>
  <c r="BA30" s="1"/>
  <c r="BE27"/>
  <c r="BD27"/>
  <c r="BC27"/>
  <c r="BB27"/>
  <c r="K27"/>
  <c r="I27"/>
  <c r="G27"/>
  <c r="BA27" s="1"/>
  <c r="BE24"/>
  <c r="BD24"/>
  <c r="BC24"/>
  <c r="BB24"/>
  <c r="K24"/>
  <c r="I24"/>
  <c r="G24"/>
  <c r="BA24" s="1"/>
  <c r="BE21"/>
  <c r="BD21"/>
  <c r="BC21"/>
  <c r="BB21"/>
  <c r="K21"/>
  <c r="I21"/>
  <c r="G21"/>
  <c r="BA21" s="1"/>
  <c r="BE18"/>
  <c r="BD18"/>
  <c r="BC18"/>
  <c r="BB18"/>
  <c r="K18"/>
  <c r="I18"/>
  <c r="G18"/>
  <c r="BA18" s="1"/>
  <c r="BE15"/>
  <c r="BD15"/>
  <c r="BC15"/>
  <c r="BB15"/>
  <c r="K15"/>
  <c r="I15"/>
  <c r="G15"/>
  <c r="BA15" s="1"/>
  <c r="BE12"/>
  <c r="BD12"/>
  <c r="BC12"/>
  <c r="BB12"/>
  <c r="K12"/>
  <c r="I12"/>
  <c r="G12"/>
  <c r="BA12" s="1"/>
  <c r="BE10"/>
  <c r="BD10"/>
  <c r="BC10"/>
  <c r="BB10"/>
  <c r="K10"/>
  <c r="K33" s="1"/>
  <c r="I10"/>
  <c r="G10"/>
  <c r="BA10" s="1"/>
  <c r="BE8"/>
  <c r="BD8"/>
  <c r="BD33" s="1"/>
  <c r="H7" i="21" s="1"/>
  <c r="BC8" i="22"/>
  <c r="BB8"/>
  <c r="K8"/>
  <c r="I8"/>
  <c r="I33" s="1"/>
  <c r="G8"/>
  <c r="BA8" s="1"/>
  <c r="B7" i="21"/>
  <c r="A7"/>
  <c r="BE33" i="22"/>
  <c r="I7" i="21" s="1"/>
  <c r="E4" i="22"/>
  <c r="F3"/>
  <c r="C33" i="20"/>
  <c r="F33" s="1"/>
  <c r="C31"/>
  <c r="G7"/>
  <c r="D16" i="17"/>
  <c r="I25" i="18"/>
  <c r="G16" i="17" s="1"/>
  <c r="D15"/>
  <c r="I24" i="18"/>
  <c r="G15" i="17" s="1"/>
  <c r="BE127" i="19"/>
  <c r="BD127"/>
  <c r="BC127"/>
  <c r="BB127"/>
  <c r="K127"/>
  <c r="I127"/>
  <c r="G127"/>
  <c r="BA127" s="1"/>
  <c r="BE126"/>
  <c r="BD126"/>
  <c r="BC126"/>
  <c r="BB126"/>
  <c r="K126"/>
  <c r="I126"/>
  <c r="G126"/>
  <c r="BA126" s="1"/>
  <c r="BE125"/>
  <c r="BD125"/>
  <c r="BC125"/>
  <c r="BB125"/>
  <c r="K125"/>
  <c r="I125"/>
  <c r="G125"/>
  <c r="BA125" s="1"/>
  <c r="BE124"/>
  <c r="BD124"/>
  <c r="BD128" s="1"/>
  <c r="H18" i="18" s="1"/>
  <c r="BC124" i="19"/>
  <c r="BB124"/>
  <c r="K124"/>
  <c r="K128" s="1"/>
  <c r="I124"/>
  <c r="G124"/>
  <c r="B18" i="18"/>
  <c r="A18"/>
  <c r="BE128" i="19"/>
  <c r="I18" i="18" s="1"/>
  <c r="BC128" i="19"/>
  <c r="G18" i="18" s="1"/>
  <c r="BE121" i="19"/>
  <c r="BD121"/>
  <c r="BC121"/>
  <c r="BB121"/>
  <c r="K121"/>
  <c r="I121"/>
  <c r="G121"/>
  <c r="BA121" s="1"/>
  <c r="BE120"/>
  <c r="BD120"/>
  <c r="BC120"/>
  <c r="BB120"/>
  <c r="BB122" s="1"/>
  <c r="F17" i="18" s="1"/>
  <c r="K120" i="19"/>
  <c r="I120"/>
  <c r="G120"/>
  <c r="BA120" s="1"/>
  <c r="BE119"/>
  <c r="BD119"/>
  <c r="BC119"/>
  <c r="BB119"/>
  <c r="K119"/>
  <c r="I119"/>
  <c r="G119"/>
  <c r="BA119" s="1"/>
  <c r="BE118"/>
  <c r="BD118"/>
  <c r="BD122" s="1"/>
  <c r="H17" i="18" s="1"/>
  <c r="BC118" i="19"/>
  <c r="BB118"/>
  <c r="K118"/>
  <c r="K122" s="1"/>
  <c r="I118"/>
  <c r="I122" s="1"/>
  <c r="G118"/>
  <c r="BA118" s="1"/>
  <c r="B17" i="18"/>
  <c r="A17"/>
  <c r="BE122" i="19"/>
  <c r="I17" i="18" s="1"/>
  <c r="G122" i="19"/>
  <c r="BE115"/>
  <c r="BD115"/>
  <c r="BC115"/>
  <c r="BC116" s="1"/>
  <c r="G16" i="18" s="1"/>
  <c r="BB115" i="19"/>
  <c r="K115"/>
  <c r="I115"/>
  <c r="G115"/>
  <c r="BA115" s="1"/>
  <c r="BE113"/>
  <c r="BD113"/>
  <c r="BC113"/>
  <c r="BB113"/>
  <c r="K113"/>
  <c r="I113"/>
  <c r="G113"/>
  <c r="BA113" s="1"/>
  <c r="BE112"/>
  <c r="BD112"/>
  <c r="BD116" s="1"/>
  <c r="H16" i="18" s="1"/>
  <c r="BC112" i="19"/>
  <c r="BB112"/>
  <c r="K112"/>
  <c r="I112"/>
  <c r="I116" s="1"/>
  <c r="G112"/>
  <c r="B16" i="18"/>
  <c r="A16"/>
  <c r="BE116" i="19"/>
  <c r="I16" i="18" s="1"/>
  <c r="K116" i="19"/>
  <c r="BE109"/>
  <c r="BD109"/>
  <c r="BC109"/>
  <c r="BB109"/>
  <c r="K109"/>
  <c r="I109"/>
  <c r="G109"/>
  <c r="BA109" s="1"/>
  <c r="BE108"/>
  <c r="BD108"/>
  <c r="BC108"/>
  <c r="BB108"/>
  <c r="K108"/>
  <c r="I108"/>
  <c r="G108"/>
  <c r="BA108" s="1"/>
  <c r="BE107"/>
  <c r="BE110" s="1"/>
  <c r="I15" i="18" s="1"/>
  <c r="BD107" i="19"/>
  <c r="BC107"/>
  <c r="BB107"/>
  <c r="K107"/>
  <c r="I107"/>
  <c r="G107"/>
  <c r="B15" i="18"/>
  <c r="A15"/>
  <c r="BD110" i="19"/>
  <c r="H15" i="18" s="1"/>
  <c r="K110" i="19"/>
  <c r="BE104"/>
  <c r="BD104"/>
  <c r="BC104"/>
  <c r="BB104"/>
  <c r="K104"/>
  <c r="I104"/>
  <c r="G104"/>
  <c r="BA104" s="1"/>
  <c r="BE103"/>
  <c r="BD103"/>
  <c r="BC103"/>
  <c r="BB103"/>
  <c r="K103"/>
  <c r="I103"/>
  <c r="I105" s="1"/>
  <c r="G103"/>
  <c r="BA103" s="1"/>
  <c r="BE102"/>
  <c r="BD102"/>
  <c r="BC102"/>
  <c r="BC105" s="1"/>
  <c r="G14" i="18" s="1"/>
  <c r="BB102" i="19"/>
  <c r="K102"/>
  <c r="I102"/>
  <c r="G102"/>
  <c r="BA102" s="1"/>
  <c r="BE101"/>
  <c r="BD101"/>
  <c r="BC101"/>
  <c r="BB101"/>
  <c r="K101"/>
  <c r="I101"/>
  <c r="G101"/>
  <c r="BA101" s="1"/>
  <c r="BE99"/>
  <c r="BE105" s="1"/>
  <c r="I14" i="18" s="1"/>
  <c r="BD99" i="19"/>
  <c r="BC99"/>
  <c r="BB99"/>
  <c r="BA99"/>
  <c r="K99"/>
  <c r="I99"/>
  <c r="G99"/>
  <c r="B14" i="18"/>
  <c r="A14"/>
  <c r="BE96" i="19"/>
  <c r="BD96"/>
  <c r="BC96"/>
  <c r="BB96"/>
  <c r="BA96"/>
  <c r="K96"/>
  <c r="I96"/>
  <c r="G96"/>
  <c r="BE95"/>
  <c r="BD95"/>
  <c r="BC95"/>
  <c r="BB95"/>
  <c r="BA95"/>
  <c r="K95"/>
  <c r="I95"/>
  <c r="G95"/>
  <c r="BE94"/>
  <c r="BD94"/>
  <c r="BC94"/>
  <c r="BB94"/>
  <c r="BA94"/>
  <c r="K94"/>
  <c r="I94"/>
  <c r="G94"/>
  <c r="BE93"/>
  <c r="BE97" s="1"/>
  <c r="I13" i="18" s="1"/>
  <c r="BD93" i="19"/>
  <c r="BC93"/>
  <c r="BC97" s="1"/>
  <c r="G13" i="18" s="1"/>
  <c r="BB93" i="19"/>
  <c r="BA93"/>
  <c r="BA97" s="1"/>
  <c r="E13" i="18" s="1"/>
  <c r="K93" i="19"/>
  <c r="I93"/>
  <c r="I97" s="1"/>
  <c r="G93"/>
  <c r="G97" s="1"/>
  <c r="B13" i="18"/>
  <c r="A13"/>
  <c r="BD97" i="19"/>
  <c r="H13" i="18" s="1"/>
  <c r="BB97" i="19"/>
  <c r="F13" i="18" s="1"/>
  <c r="K97" i="19"/>
  <c r="BE90"/>
  <c r="BD90"/>
  <c r="BC90"/>
  <c r="BB90"/>
  <c r="K90"/>
  <c r="I90"/>
  <c r="G90"/>
  <c r="BA90" s="1"/>
  <c r="BE89"/>
  <c r="BD89"/>
  <c r="BC89"/>
  <c r="BB89"/>
  <c r="K89"/>
  <c r="I89"/>
  <c r="G89"/>
  <c r="BA89" s="1"/>
  <c r="BE88"/>
  <c r="BD88"/>
  <c r="BC88"/>
  <c r="BB88"/>
  <c r="K88"/>
  <c r="I88"/>
  <c r="G88"/>
  <c r="BA88" s="1"/>
  <c r="BE87"/>
  <c r="BD87"/>
  <c r="BC87"/>
  <c r="BB87"/>
  <c r="K87"/>
  <c r="I87"/>
  <c r="G87"/>
  <c r="BA87" s="1"/>
  <c r="BE85"/>
  <c r="BD85"/>
  <c r="BC85"/>
  <c r="BB85"/>
  <c r="K85"/>
  <c r="I85"/>
  <c r="G85"/>
  <c r="BA85" s="1"/>
  <c r="BE84"/>
  <c r="BD84"/>
  <c r="BC84"/>
  <c r="BC91" s="1"/>
  <c r="G12" i="18" s="1"/>
  <c r="BB84" i="19"/>
  <c r="K84"/>
  <c r="I84"/>
  <c r="G84"/>
  <c r="BA84" s="1"/>
  <c r="BE83"/>
  <c r="BD83"/>
  <c r="BC83"/>
  <c r="BB83"/>
  <c r="BB91" s="1"/>
  <c r="F12" i="18" s="1"/>
  <c r="K83" i="19"/>
  <c r="I83"/>
  <c r="G83"/>
  <c r="B12" i="18"/>
  <c r="A12"/>
  <c r="I91" i="19"/>
  <c r="BE80"/>
  <c r="BD80"/>
  <c r="BC80"/>
  <c r="BB80"/>
  <c r="BA80"/>
  <c r="K80"/>
  <c r="I80"/>
  <c r="G80"/>
  <c r="BE79"/>
  <c r="BD79"/>
  <c r="BC79"/>
  <c r="BB79"/>
  <c r="BA79"/>
  <c r="K79"/>
  <c r="I79"/>
  <c r="G79"/>
  <c r="BE78"/>
  <c r="BD78"/>
  <c r="BC78"/>
  <c r="BB78"/>
  <c r="BA78"/>
  <c r="K78"/>
  <c r="I78"/>
  <c r="G78"/>
  <c r="BE77"/>
  <c r="BD77"/>
  <c r="BC77"/>
  <c r="BB77"/>
  <c r="BA77"/>
  <c r="K77"/>
  <c r="I77"/>
  <c r="G77"/>
  <c r="BE75"/>
  <c r="BE81" s="1"/>
  <c r="I11" i="18" s="1"/>
  <c r="BD75" i="19"/>
  <c r="BC75"/>
  <c r="BC81" s="1"/>
  <c r="G11" i="18" s="1"/>
  <c r="BB75" i="19"/>
  <c r="BA75"/>
  <c r="BA81" s="1"/>
  <c r="E11" i="18" s="1"/>
  <c r="K75" i="19"/>
  <c r="I75"/>
  <c r="I81" s="1"/>
  <c r="G75"/>
  <c r="G81" s="1"/>
  <c r="B11" i="18"/>
  <c r="A11"/>
  <c r="BD81" i="19"/>
  <c r="H11" i="18" s="1"/>
  <c r="BB81" i="19"/>
  <c r="F11" i="18" s="1"/>
  <c r="K81" i="19"/>
  <c r="BE72"/>
  <c r="BD72"/>
  <c r="BC72"/>
  <c r="BB72"/>
  <c r="K72"/>
  <c r="I72"/>
  <c r="G72"/>
  <c r="BA72" s="1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5"/>
  <c r="BD65"/>
  <c r="BC65"/>
  <c r="BB65"/>
  <c r="K65"/>
  <c r="I65"/>
  <c r="G65"/>
  <c r="BA65" s="1"/>
  <c r="BE64"/>
  <c r="BD64"/>
  <c r="BC64"/>
  <c r="BB64"/>
  <c r="BA64"/>
  <c r="K64"/>
  <c r="I64"/>
  <c r="G64"/>
  <c r="BE63"/>
  <c r="BD63"/>
  <c r="BD73" s="1"/>
  <c r="H10" i="18" s="1"/>
  <c r="BC63" i="19"/>
  <c r="BB63"/>
  <c r="BA63"/>
  <c r="K63"/>
  <c r="K73" s="1"/>
  <c r="I63"/>
  <c r="G63"/>
  <c r="B10" i="18"/>
  <c r="A10"/>
  <c r="I73" i="19"/>
  <c r="BE60"/>
  <c r="BD60"/>
  <c r="BC60"/>
  <c r="BB60"/>
  <c r="K60"/>
  <c r="I60"/>
  <c r="G60"/>
  <c r="BA60" s="1"/>
  <c r="BE59"/>
  <c r="BD59"/>
  <c r="BC59"/>
  <c r="BB59"/>
  <c r="K59"/>
  <c r="I59"/>
  <c r="G59"/>
  <c r="BA59" s="1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E61" s="1"/>
  <c r="I9" i="18" s="1"/>
  <c r="BD41" i="19"/>
  <c r="BC41"/>
  <c r="BC61" s="1"/>
  <c r="G9" i="18" s="1"/>
  <c r="BB41" i="19"/>
  <c r="K41"/>
  <c r="I41"/>
  <c r="I61" s="1"/>
  <c r="G41"/>
  <c r="B9" i="18"/>
  <c r="A9"/>
  <c r="BD61" i="19"/>
  <c r="H9" i="18" s="1"/>
  <c r="BB61" i="19"/>
  <c r="F9" i="18" s="1"/>
  <c r="K61" i="19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4"/>
  <c r="BD34"/>
  <c r="BC34"/>
  <c r="BB34"/>
  <c r="K34"/>
  <c r="I34"/>
  <c r="G34"/>
  <c r="BA34" s="1"/>
  <c r="BE33"/>
  <c r="BD33"/>
  <c r="BC33"/>
  <c r="BB33"/>
  <c r="K33"/>
  <c r="I33"/>
  <c r="G33"/>
  <c r="BA33" s="1"/>
  <c r="BE32"/>
  <c r="BD32"/>
  <c r="BC32"/>
  <c r="BB32"/>
  <c r="K32"/>
  <c r="I32"/>
  <c r="G32"/>
  <c r="BA32" s="1"/>
  <c r="BE31"/>
  <c r="BD31"/>
  <c r="BC31"/>
  <c r="BB31"/>
  <c r="K31"/>
  <c r="I31"/>
  <c r="G31"/>
  <c r="BA31" s="1"/>
  <c r="BE30"/>
  <c r="BD30"/>
  <c r="BC30"/>
  <c r="BB30"/>
  <c r="K30"/>
  <c r="I30"/>
  <c r="G30"/>
  <c r="BA30" s="1"/>
  <c r="BE29"/>
  <c r="BD29"/>
  <c r="BC29"/>
  <c r="BB29"/>
  <c r="K29"/>
  <c r="I29"/>
  <c r="G29"/>
  <c r="BA29" s="1"/>
  <c r="BE28"/>
  <c r="BE39" s="1"/>
  <c r="I8" i="18" s="1"/>
  <c r="BD28" i="19"/>
  <c r="BC28"/>
  <c r="BB28"/>
  <c r="K28"/>
  <c r="K39" s="1"/>
  <c r="I28"/>
  <c r="G28"/>
  <c r="B8" i="18"/>
  <c r="A8"/>
  <c r="BE25" i="19"/>
  <c r="BD25"/>
  <c r="BC25"/>
  <c r="BB25"/>
  <c r="K25"/>
  <c r="I25"/>
  <c r="G25"/>
  <c r="BA25" s="1"/>
  <c r="BE24"/>
  <c r="BD24"/>
  <c r="BC24"/>
  <c r="BB24"/>
  <c r="K24"/>
  <c r="I24"/>
  <c r="G24"/>
  <c r="BA24" s="1"/>
  <c r="BE23"/>
  <c r="BD23"/>
  <c r="BC23"/>
  <c r="BB23"/>
  <c r="K23"/>
  <c r="I23"/>
  <c r="G23"/>
  <c r="BA23" s="1"/>
  <c r="BE22"/>
  <c r="BD22"/>
  <c r="BC22"/>
  <c r="BB22"/>
  <c r="K22"/>
  <c r="I22"/>
  <c r="G22"/>
  <c r="BA22" s="1"/>
  <c r="BE21"/>
  <c r="BD21"/>
  <c r="BC21"/>
  <c r="BB21"/>
  <c r="K21"/>
  <c r="I21"/>
  <c r="G21"/>
  <c r="BA21" s="1"/>
  <c r="BE20"/>
  <c r="BD20"/>
  <c r="BC20"/>
  <c r="BB20"/>
  <c r="K20"/>
  <c r="I20"/>
  <c r="G20"/>
  <c r="BA20" s="1"/>
  <c r="BE19"/>
  <c r="BD19"/>
  <c r="BC19"/>
  <c r="BB19"/>
  <c r="K19"/>
  <c r="I19"/>
  <c r="G19"/>
  <c r="BA19" s="1"/>
  <c r="BE18"/>
  <c r="BD18"/>
  <c r="BC18"/>
  <c r="BB18"/>
  <c r="K18"/>
  <c r="I18"/>
  <c r="G18"/>
  <c r="BA18" s="1"/>
  <c r="BE17"/>
  <c r="BD17"/>
  <c r="BC17"/>
  <c r="BB17"/>
  <c r="K17"/>
  <c r="I17"/>
  <c r="G17"/>
  <c r="BA17" s="1"/>
  <c r="BE16"/>
  <c r="BD16"/>
  <c r="BC16"/>
  <c r="BB16"/>
  <c r="K16"/>
  <c r="I16"/>
  <c r="G16"/>
  <c r="BA16" s="1"/>
  <c r="BE15"/>
  <c r="BD15"/>
  <c r="BC15"/>
  <c r="BB15"/>
  <c r="K15"/>
  <c r="I15"/>
  <c r="G15"/>
  <c r="BA15" s="1"/>
  <c r="BE14"/>
  <c r="BD14"/>
  <c r="BC14"/>
  <c r="BB14"/>
  <c r="K14"/>
  <c r="I14"/>
  <c r="G14"/>
  <c r="BA14" s="1"/>
  <c r="BE13"/>
  <c r="BD13"/>
  <c r="BC13"/>
  <c r="BB13"/>
  <c r="K13"/>
  <c r="I13"/>
  <c r="G13"/>
  <c r="BA13" s="1"/>
  <c r="BE11"/>
  <c r="BD11"/>
  <c r="BC11"/>
  <c r="BB11"/>
  <c r="K11"/>
  <c r="I11"/>
  <c r="G11"/>
  <c r="BA11" s="1"/>
  <c r="BE10"/>
  <c r="BD10"/>
  <c r="BC10"/>
  <c r="BB10"/>
  <c r="K10"/>
  <c r="I10"/>
  <c r="G10"/>
  <c r="BA10" s="1"/>
  <c r="BE8"/>
  <c r="BE26" s="1"/>
  <c r="I7" i="18" s="1"/>
  <c r="BD8" i="19"/>
  <c r="BC8"/>
  <c r="BC26" s="1"/>
  <c r="G7" i="18" s="1"/>
  <c r="BB8" i="19"/>
  <c r="K8"/>
  <c r="I8"/>
  <c r="I26" s="1"/>
  <c r="G8"/>
  <c r="G26" s="1"/>
  <c r="B7" i="18"/>
  <c r="A7"/>
  <c r="BD26" i="19"/>
  <c r="H7" i="18" s="1"/>
  <c r="BB26" i="19"/>
  <c r="F7" i="18" s="1"/>
  <c r="K26" i="19"/>
  <c r="E4"/>
  <c r="F3"/>
  <c r="C33" i="17"/>
  <c r="F33" s="1"/>
  <c r="C31"/>
  <c r="G7"/>
  <c r="D16" i="14"/>
  <c r="I25" i="15"/>
  <c r="G16" i="14" s="1"/>
  <c r="D15"/>
  <c r="I24" i="15"/>
  <c r="G15" i="14" s="1"/>
  <c r="BE178" i="16"/>
  <c r="BD178"/>
  <c r="BC178"/>
  <c r="BB178"/>
  <c r="K178"/>
  <c r="I178"/>
  <c r="G178"/>
  <c r="BA178" s="1"/>
  <c r="BE177"/>
  <c r="BD177"/>
  <c r="BC177"/>
  <c r="BB177"/>
  <c r="K177"/>
  <c r="I177"/>
  <c r="G177"/>
  <c r="BA177" s="1"/>
  <c r="BE175"/>
  <c r="BD175"/>
  <c r="BC175"/>
  <c r="BB175"/>
  <c r="K175"/>
  <c r="I175"/>
  <c r="G175"/>
  <c r="BA175" s="1"/>
  <c r="BE174"/>
  <c r="BD174"/>
  <c r="BC174"/>
  <c r="BB174"/>
  <c r="K174"/>
  <c r="I174"/>
  <c r="G174"/>
  <c r="BA174" s="1"/>
  <c r="BE173"/>
  <c r="BD173"/>
  <c r="BC173"/>
  <c r="BB173"/>
  <c r="K173"/>
  <c r="I173"/>
  <c r="G173"/>
  <c r="BA173" s="1"/>
  <c r="BE172"/>
  <c r="BD172"/>
  <c r="BC172"/>
  <c r="BB172"/>
  <c r="K172"/>
  <c r="I172"/>
  <c r="G172"/>
  <c r="BA172" s="1"/>
  <c r="BE171"/>
  <c r="BD171"/>
  <c r="BC171"/>
  <c r="BB171"/>
  <c r="K171"/>
  <c r="I171"/>
  <c r="G171"/>
  <c r="BA171" s="1"/>
  <c r="BE170"/>
  <c r="BD170"/>
  <c r="BC170"/>
  <c r="BB170"/>
  <c r="K170"/>
  <c r="I170"/>
  <c r="G170"/>
  <c r="BA170" s="1"/>
  <c r="BE169"/>
  <c r="BD169"/>
  <c r="BC169"/>
  <c r="BB169"/>
  <c r="K169"/>
  <c r="I169"/>
  <c r="G169"/>
  <c r="BA169" s="1"/>
  <c r="BE168"/>
  <c r="BD168"/>
  <c r="BC168"/>
  <c r="BB168"/>
  <c r="K168"/>
  <c r="I168"/>
  <c r="G168"/>
  <c r="BA168" s="1"/>
  <c r="BE166"/>
  <c r="BD166"/>
  <c r="BC166"/>
  <c r="BB166"/>
  <c r="K166"/>
  <c r="I166"/>
  <c r="G166"/>
  <c r="BA166" s="1"/>
  <c r="B18" i="15"/>
  <c r="A18"/>
  <c r="BE179" i="16"/>
  <c r="I18" i="15" s="1"/>
  <c r="BB179" i="16"/>
  <c r="F18" i="15" s="1"/>
  <c r="G179" i="16"/>
  <c r="BE163"/>
  <c r="BD163"/>
  <c r="BC163"/>
  <c r="BB163"/>
  <c r="K163"/>
  <c r="I163"/>
  <c r="G163"/>
  <c r="BA163" s="1"/>
  <c r="BE162"/>
  <c r="BD162"/>
  <c r="BC162"/>
  <c r="BB162"/>
  <c r="K162"/>
  <c r="I162"/>
  <c r="G162"/>
  <c r="BA162" s="1"/>
  <c r="BE161"/>
  <c r="BD161"/>
  <c r="BC161"/>
  <c r="BB161"/>
  <c r="K161"/>
  <c r="I161"/>
  <c r="G161"/>
  <c r="BA161" s="1"/>
  <c r="BE160"/>
  <c r="BD160"/>
  <c r="BC160"/>
  <c r="BB160"/>
  <c r="K160"/>
  <c r="I160"/>
  <c r="G160"/>
  <c r="BA160" s="1"/>
  <c r="BE159"/>
  <c r="BD159"/>
  <c r="BC159"/>
  <c r="BB159"/>
  <c r="K159"/>
  <c r="I159"/>
  <c r="G159"/>
  <c r="BA159" s="1"/>
  <c r="BE158"/>
  <c r="BD158"/>
  <c r="BC158"/>
  <c r="BB158"/>
  <c r="K158"/>
  <c r="I158"/>
  <c r="G158"/>
  <c r="BA158" s="1"/>
  <c r="BE157"/>
  <c r="BD157"/>
  <c r="BD164" s="1"/>
  <c r="H17" i="15" s="1"/>
  <c r="BC157" i="16"/>
  <c r="BB157"/>
  <c r="K157"/>
  <c r="I157"/>
  <c r="G157"/>
  <c r="BA157" s="1"/>
  <c r="BE156"/>
  <c r="BD156"/>
  <c r="BC156"/>
  <c r="BC164" s="1"/>
  <c r="G17" i="15" s="1"/>
  <c r="BB156" i="16"/>
  <c r="K156"/>
  <c r="I156"/>
  <c r="G156"/>
  <c r="BA156" s="1"/>
  <c r="B17" i="15"/>
  <c r="A17"/>
  <c r="K164" i="16"/>
  <c r="BE153"/>
  <c r="BD153"/>
  <c r="BC153"/>
  <c r="BB153"/>
  <c r="K153"/>
  <c r="I153"/>
  <c r="G153"/>
  <c r="BA153" s="1"/>
  <c r="BE152"/>
  <c r="BD152"/>
  <c r="BC152"/>
  <c r="BB152"/>
  <c r="K152"/>
  <c r="I152"/>
  <c r="G152"/>
  <c r="BA152" s="1"/>
  <c r="BE151"/>
  <c r="BD151"/>
  <c r="BC151"/>
  <c r="BB151"/>
  <c r="K151"/>
  <c r="I151"/>
  <c r="G151"/>
  <c r="BA151" s="1"/>
  <c r="BE150"/>
  <c r="BD150"/>
  <c r="BC150"/>
  <c r="BB150"/>
  <c r="K150"/>
  <c r="I150"/>
  <c r="G150"/>
  <c r="BA150" s="1"/>
  <c r="BE149"/>
  <c r="BD149"/>
  <c r="BC149"/>
  <c r="BB149"/>
  <c r="K149"/>
  <c r="I149"/>
  <c r="G149"/>
  <c r="BA149" s="1"/>
  <c r="BE148"/>
  <c r="BD148"/>
  <c r="BC148"/>
  <c r="BB148"/>
  <c r="K148"/>
  <c r="I148"/>
  <c r="G148"/>
  <c r="BA148" s="1"/>
  <c r="BE147"/>
  <c r="BD147"/>
  <c r="BC147"/>
  <c r="BB147"/>
  <c r="K147"/>
  <c r="I147"/>
  <c r="G147"/>
  <c r="BA147" s="1"/>
  <c r="BE146"/>
  <c r="BD146"/>
  <c r="BC146"/>
  <c r="BB146"/>
  <c r="K146"/>
  <c r="I146"/>
  <c r="G146"/>
  <c r="BA146" s="1"/>
  <c r="BE145"/>
  <c r="BD145"/>
  <c r="BC145"/>
  <c r="BB145"/>
  <c r="K145"/>
  <c r="I145"/>
  <c r="G145"/>
  <c r="BA145" s="1"/>
  <c r="BE144"/>
  <c r="BD144"/>
  <c r="BC144"/>
  <c r="BB144"/>
  <c r="K144"/>
  <c r="I144"/>
  <c r="G144"/>
  <c r="BA144" s="1"/>
  <c r="BE143"/>
  <c r="BD143"/>
  <c r="BC143"/>
  <c r="BB143"/>
  <c r="K143"/>
  <c r="I143"/>
  <c r="G143"/>
  <c r="BA143" s="1"/>
  <c r="BE142"/>
  <c r="BD142"/>
  <c r="BC142"/>
  <c r="BB142"/>
  <c r="K142"/>
  <c r="I142"/>
  <c r="G142"/>
  <c r="BA142" s="1"/>
  <c r="BE141"/>
  <c r="BD141"/>
  <c r="BC141"/>
  <c r="BB141"/>
  <c r="K141"/>
  <c r="I141"/>
  <c r="G141"/>
  <c r="BA141" s="1"/>
  <c r="BE140"/>
  <c r="BD140"/>
  <c r="BC140"/>
  <c r="BB140"/>
  <c r="K140"/>
  <c r="I140"/>
  <c r="G140"/>
  <c r="BA140" s="1"/>
  <c r="BE139"/>
  <c r="BD139"/>
  <c r="BC139"/>
  <c r="BB139"/>
  <c r="K139"/>
  <c r="I139"/>
  <c r="G139"/>
  <c r="BA139" s="1"/>
  <c r="BE138"/>
  <c r="BD138"/>
  <c r="BC138"/>
  <c r="BB138"/>
  <c r="K138"/>
  <c r="I138"/>
  <c r="G138"/>
  <c r="BA138" s="1"/>
  <c r="BE137"/>
  <c r="BD137"/>
  <c r="BC137"/>
  <c r="BC154" s="1"/>
  <c r="G16" i="15" s="1"/>
  <c r="BB137" i="16"/>
  <c r="K137"/>
  <c r="I137"/>
  <c r="G137"/>
  <c r="BA137" s="1"/>
  <c r="BE136"/>
  <c r="BE154" s="1"/>
  <c r="I16" i="15" s="1"/>
  <c r="BD136" i="16"/>
  <c r="BC136"/>
  <c r="BB136"/>
  <c r="K136"/>
  <c r="I136"/>
  <c r="G136"/>
  <c r="B16" i="15"/>
  <c r="A16"/>
  <c r="BD154" i="16"/>
  <c r="H16" i="15" s="1"/>
  <c r="K154" i="16"/>
  <c r="BE133"/>
  <c r="BD133"/>
  <c r="BC133"/>
  <c r="BB133"/>
  <c r="BA133"/>
  <c r="K133"/>
  <c r="I133"/>
  <c r="G133"/>
  <c r="BE132"/>
  <c r="BD132"/>
  <c r="BC132"/>
  <c r="BB132"/>
  <c r="BA132"/>
  <c r="K132"/>
  <c r="I132"/>
  <c r="G132"/>
  <c r="BE131"/>
  <c r="BD131"/>
  <c r="BC131"/>
  <c r="BB131"/>
  <c r="BA131"/>
  <c r="K131"/>
  <c r="I131"/>
  <c r="G131"/>
  <c r="BE130"/>
  <c r="BD130"/>
  <c r="BC130"/>
  <c r="BB130"/>
  <c r="BA130"/>
  <c r="K130"/>
  <c r="I130"/>
  <c r="G130"/>
  <c r="BE129"/>
  <c r="BD129"/>
  <c r="BC129"/>
  <c r="BB129"/>
  <c r="BA129"/>
  <c r="K129"/>
  <c r="I129"/>
  <c r="G129"/>
  <c r="BE128"/>
  <c r="BD128"/>
  <c r="BC128"/>
  <c r="BB128"/>
  <c r="BA128"/>
  <c r="K128"/>
  <c r="I128"/>
  <c r="G128"/>
  <c r="BE127"/>
  <c r="BD127"/>
  <c r="BC127"/>
  <c r="BB127"/>
  <c r="BA127"/>
  <c r="K127"/>
  <c r="I127"/>
  <c r="G127"/>
  <c r="BE126"/>
  <c r="BD126"/>
  <c r="BC126"/>
  <c r="BB126"/>
  <c r="BA126"/>
  <c r="K126"/>
  <c r="I126"/>
  <c r="G126"/>
  <c r="BE125"/>
  <c r="BD125"/>
  <c r="BC125"/>
  <c r="BB125"/>
  <c r="BA125"/>
  <c r="K125"/>
  <c r="I125"/>
  <c r="G125"/>
  <c r="BE124"/>
  <c r="BD124"/>
  <c r="BC124"/>
  <c r="BB124"/>
  <c r="BA124"/>
  <c r="K124"/>
  <c r="I124"/>
  <c r="G124"/>
  <c r="BE123"/>
  <c r="BD123"/>
  <c r="BC123"/>
  <c r="BB123"/>
  <c r="BA123"/>
  <c r="K123"/>
  <c r="I123"/>
  <c r="G123"/>
  <c r="BE122"/>
  <c r="BD122"/>
  <c r="BC122"/>
  <c r="BB122"/>
  <c r="BA122"/>
  <c r="K122"/>
  <c r="I122"/>
  <c r="G122"/>
  <c r="BE121"/>
  <c r="BD121"/>
  <c r="BC121"/>
  <c r="BB121"/>
  <c r="BA121"/>
  <c r="K121"/>
  <c r="I121"/>
  <c r="G121"/>
  <c r="BE120"/>
  <c r="BD120"/>
  <c r="BC120"/>
  <c r="BB120"/>
  <c r="BA120"/>
  <c r="K120"/>
  <c r="I120"/>
  <c r="G120"/>
  <c r="BE119"/>
  <c r="BD119"/>
  <c r="BC119"/>
  <c r="BB119"/>
  <c r="BA119"/>
  <c r="K119"/>
  <c r="I119"/>
  <c r="G119"/>
  <c r="BE118"/>
  <c r="BD118"/>
  <c r="BC118"/>
  <c r="BB118"/>
  <c r="BA118"/>
  <c r="K118"/>
  <c r="I118"/>
  <c r="G118"/>
  <c r="BE117"/>
  <c r="BD117"/>
  <c r="BC117"/>
  <c r="BB117"/>
  <c r="BA117"/>
  <c r="K117"/>
  <c r="I117"/>
  <c r="G117"/>
  <c r="BE116"/>
  <c r="BE134" s="1"/>
  <c r="I15" i="15" s="1"/>
  <c r="BD116" i="16"/>
  <c r="BD134" s="1"/>
  <c r="H15" i="15" s="1"/>
  <c r="BC116" i="16"/>
  <c r="BB116"/>
  <c r="BA116"/>
  <c r="BA134" s="1"/>
  <c r="E15" i="15" s="1"/>
  <c r="K116" i="16"/>
  <c r="K134" s="1"/>
  <c r="I116"/>
  <c r="G116"/>
  <c r="B15" i="15"/>
  <c r="A15"/>
  <c r="BC134" i="16"/>
  <c r="G15" i="15" s="1"/>
  <c r="BB134" i="16"/>
  <c r="F15" i="15" s="1"/>
  <c r="I134" i="16"/>
  <c r="G134"/>
  <c r="BE113"/>
  <c r="BD113"/>
  <c r="BC113"/>
  <c r="BB113"/>
  <c r="K113"/>
  <c r="I113"/>
  <c r="G113"/>
  <c r="BA113" s="1"/>
  <c r="BE112"/>
  <c r="BD112"/>
  <c r="BC112"/>
  <c r="BB112"/>
  <c r="K112"/>
  <c r="I112"/>
  <c r="G112"/>
  <c r="BA112" s="1"/>
  <c r="BE111"/>
  <c r="BD111"/>
  <c r="BC111"/>
  <c r="BB111"/>
  <c r="K111"/>
  <c r="I111"/>
  <c r="G111"/>
  <c r="BA111" s="1"/>
  <c r="BE110"/>
  <c r="BD110"/>
  <c r="BC110"/>
  <c r="BB110"/>
  <c r="K110"/>
  <c r="I110"/>
  <c r="G110"/>
  <c r="BA110" s="1"/>
  <c r="BE109"/>
  <c r="BD109"/>
  <c r="BC109"/>
  <c r="BB109"/>
  <c r="K109"/>
  <c r="I109"/>
  <c r="G109"/>
  <c r="BA109" s="1"/>
  <c r="BE108"/>
  <c r="BD108"/>
  <c r="BC108"/>
  <c r="BB108"/>
  <c r="BB114" s="1"/>
  <c r="F14" i="15" s="1"/>
  <c r="K108" i="16"/>
  <c r="I108"/>
  <c r="G108"/>
  <c r="BA108" s="1"/>
  <c r="B14" i="15"/>
  <c r="A14"/>
  <c r="G114" i="16"/>
  <c r="BE105"/>
  <c r="BD105"/>
  <c r="BC105"/>
  <c r="BB105"/>
  <c r="K105"/>
  <c r="I105"/>
  <c r="G105"/>
  <c r="BA105" s="1"/>
  <c r="BE104"/>
  <c r="BD104"/>
  <c r="BC104"/>
  <c r="BB104"/>
  <c r="K104"/>
  <c r="K106" s="1"/>
  <c r="I104"/>
  <c r="G104"/>
  <c r="BA104" s="1"/>
  <c r="BE103"/>
  <c r="BD103"/>
  <c r="BC103"/>
  <c r="BB103"/>
  <c r="K103"/>
  <c r="I103"/>
  <c r="G103"/>
  <c r="BA103" s="1"/>
  <c r="BE102"/>
  <c r="BD102"/>
  <c r="BD106" s="1"/>
  <c r="H13" i="15" s="1"/>
  <c r="BC102" i="16"/>
  <c r="BB102"/>
  <c r="K102"/>
  <c r="I102"/>
  <c r="G102"/>
  <c r="BA102" s="1"/>
  <c r="BE101"/>
  <c r="BD101"/>
  <c r="BC101"/>
  <c r="BB101"/>
  <c r="BB106" s="1"/>
  <c r="F13" i="15" s="1"/>
  <c r="K101" i="16"/>
  <c r="I101"/>
  <c r="G101"/>
  <c r="BA101" s="1"/>
  <c r="B13" i="15"/>
  <c r="A13"/>
  <c r="BE98" i="16"/>
  <c r="BD98"/>
  <c r="BC98"/>
  <c r="BB98"/>
  <c r="BA98"/>
  <c r="K98"/>
  <c r="I98"/>
  <c r="G98"/>
  <c r="BE97"/>
  <c r="BD97"/>
  <c r="BC97"/>
  <c r="BB97"/>
  <c r="BA97"/>
  <c r="K97"/>
  <c r="I97"/>
  <c r="G97"/>
  <c r="BE96"/>
  <c r="BD96"/>
  <c r="BC96"/>
  <c r="BB96"/>
  <c r="BA96"/>
  <c r="K96"/>
  <c r="I96"/>
  <c r="G96"/>
  <c r="BE95"/>
  <c r="BD95"/>
  <c r="BC95"/>
  <c r="BB95"/>
  <c r="BA95"/>
  <c r="K95"/>
  <c r="I95"/>
  <c r="G95"/>
  <c r="BE94"/>
  <c r="BE99" s="1"/>
  <c r="I12" i="15" s="1"/>
  <c r="BD94" i="16"/>
  <c r="BC94"/>
  <c r="BB94"/>
  <c r="BB99" s="1"/>
  <c r="F12" i="15" s="1"/>
  <c r="BA94" i="16"/>
  <c r="BA99" s="1"/>
  <c r="E12" i="15" s="1"/>
  <c r="K94" i="16"/>
  <c r="I94"/>
  <c r="I99" s="1"/>
  <c r="G94"/>
  <c r="G99" s="1"/>
  <c r="B12" i="15"/>
  <c r="A12"/>
  <c r="BD99" i="16"/>
  <c r="H12" i="15" s="1"/>
  <c r="BC99" i="16"/>
  <c r="G12" i="15" s="1"/>
  <c r="K99" i="16"/>
  <c r="BE91"/>
  <c r="BD91"/>
  <c r="BC91"/>
  <c r="BB91"/>
  <c r="BA91"/>
  <c r="K91"/>
  <c r="I91"/>
  <c r="G91"/>
  <c r="BE90"/>
  <c r="BD90"/>
  <c r="BC90"/>
  <c r="BB90"/>
  <c r="BA90"/>
  <c r="K90"/>
  <c r="I90"/>
  <c r="G90"/>
  <c r="BE89"/>
  <c r="BD89"/>
  <c r="BC89"/>
  <c r="BB89"/>
  <c r="BA89"/>
  <c r="K89"/>
  <c r="I89"/>
  <c r="G89"/>
  <c r="BE88"/>
  <c r="BD88"/>
  <c r="BC88"/>
  <c r="BB88"/>
  <c r="BA88"/>
  <c r="K88"/>
  <c r="I88"/>
  <c r="G88"/>
  <c r="BE87"/>
  <c r="BD87"/>
  <c r="BC87"/>
  <c r="BB87"/>
  <c r="BA87"/>
  <c r="K87"/>
  <c r="I87"/>
  <c r="G87"/>
  <c r="BE86"/>
  <c r="BD86"/>
  <c r="BC86"/>
  <c r="BB86"/>
  <c r="BA86"/>
  <c r="K86"/>
  <c r="I86"/>
  <c r="G86"/>
  <c r="BE85"/>
  <c r="BD85"/>
  <c r="BC85"/>
  <c r="BB85"/>
  <c r="BA85"/>
  <c r="K85"/>
  <c r="I85"/>
  <c r="G85"/>
  <c r="BE84"/>
  <c r="BD84"/>
  <c r="BC84"/>
  <c r="BB84"/>
  <c r="BA84"/>
  <c r="K84"/>
  <c r="I84"/>
  <c r="G84"/>
  <c r="BE83"/>
  <c r="BD83"/>
  <c r="BC83"/>
  <c r="BB83"/>
  <c r="BA83"/>
  <c r="K83"/>
  <c r="I83"/>
  <c r="G83"/>
  <c r="BE82"/>
  <c r="BD82"/>
  <c r="BC82"/>
  <c r="BB82"/>
  <c r="BA82"/>
  <c r="K82"/>
  <c r="I82"/>
  <c r="G82"/>
  <c r="BE81"/>
  <c r="BD81"/>
  <c r="BC81"/>
  <c r="BB81"/>
  <c r="BA81"/>
  <c r="K81"/>
  <c r="I81"/>
  <c r="G81"/>
  <c r="BE80"/>
  <c r="BD80"/>
  <c r="BC80"/>
  <c r="BB80"/>
  <c r="BA80"/>
  <c r="K80"/>
  <c r="I80"/>
  <c r="G80"/>
  <c r="BE79"/>
  <c r="BD79"/>
  <c r="BC79"/>
  <c r="BB79"/>
  <c r="BA79"/>
  <c r="K79"/>
  <c r="I79"/>
  <c r="G79"/>
  <c r="BE78"/>
  <c r="BD78"/>
  <c r="BC78"/>
  <c r="BB78"/>
  <c r="BA78"/>
  <c r="K78"/>
  <c r="I78"/>
  <c r="G78"/>
  <c r="BE77"/>
  <c r="BD77"/>
  <c r="BC77"/>
  <c r="BB77"/>
  <c r="BA77"/>
  <c r="K77"/>
  <c r="I77"/>
  <c r="G77"/>
  <c r="BE76"/>
  <c r="BD76"/>
  <c r="BC76"/>
  <c r="BB76"/>
  <c r="BA76"/>
  <c r="K76"/>
  <c r="I76"/>
  <c r="G76"/>
  <c r="BE75"/>
  <c r="BD75"/>
  <c r="BC75"/>
  <c r="BB75"/>
  <c r="BA75"/>
  <c r="K75"/>
  <c r="I75"/>
  <c r="G75"/>
  <c r="BE74"/>
  <c r="BD74"/>
  <c r="BC74"/>
  <c r="BB74"/>
  <c r="BA74"/>
  <c r="K74"/>
  <c r="I74"/>
  <c r="G74"/>
  <c r="BE73"/>
  <c r="BD73"/>
  <c r="BC73"/>
  <c r="BB73"/>
  <c r="BA73"/>
  <c r="K73"/>
  <c r="I73"/>
  <c r="G73"/>
  <c r="BE72"/>
  <c r="BD72"/>
  <c r="BC72"/>
  <c r="BB72"/>
  <c r="BA72"/>
  <c r="K72"/>
  <c r="I72"/>
  <c r="G72"/>
  <c r="BE71"/>
  <c r="BD71"/>
  <c r="BC71"/>
  <c r="BB71"/>
  <c r="BA71"/>
  <c r="K71"/>
  <c r="I71"/>
  <c r="G71"/>
  <c r="BE70"/>
  <c r="BD70"/>
  <c r="BC70"/>
  <c r="BB70"/>
  <c r="BA70"/>
  <c r="K70"/>
  <c r="I70"/>
  <c r="G70"/>
  <c r="BE69"/>
  <c r="BD69"/>
  <c r="BC69"/>
  <c r="BB69"/>
  <c r="BA69"/>
  <c r="K69"/>
  <c r="I69"/>
  <c r="G69"/>
  <c r="BE68"/>
  <c r="BD68"/>
  <c r="BC68"/>
  <c r="BB68"/>
  <c r="BA68"/>
  <c r="K68"/>
  <c r="I68"/>
  <c r="G68"/>
  <c r="BE67"/>
  <c r="BD67"/>
  <c r="BC67"/>
  <c r="BB67"/>
  <c r="BA67"/>
  <c r="K67"/>
  <c r="I67"/>
  <c r="G67"/>
  <c r="BE66"/>
  <c r="BD66"/>
  <c r="BC66"/>
  <c r="BB66"/>
  <c r="BA66"/>
  <c r="K66"/>
  <c r="I66"/>
  <c r="G66"/>
  <c r="BE65"/>
  <c r="BD65"/>
  <c r="BC65"/>
  <c r="BB65"/>
  <c r="BA65"/>
  <c r="K65"/>
  <c r="I65"/>
  <c r="G65"/>
  <c r="BE64"/>
  <c r="BD64"/>
  <c r="BC64"/>
  <c r="BB64"/>
  <c r="BA64"/>
  <c r="K64"/>
  <c r="I64"/>
  <c r="G64"/>
  <c r="BE63"/>
  <c r="BD63"/>
  <c r="BC63"/>
  <c r="BB63"/>
  <c r="BA63"/>
  <c r="K63"/>
  <c r="I63"/>
  <c r="G63"/>
  <c r="BE62"/>
  <c r="BD62"/>
  <c r="BC62"/>
  <c r="BB62"/>
  <c r="BA62"/>
  <c r="K62"/>
  <c r="I62"/>
  <c r="G62"/>
  <c r="BE61"/>
  <c r="BE92" s="1"/>
  <c r="I11" i="15" s="1"/>
  <c r="BD61" i="16"/>
  <c r="BD92" s="1"/>
  <c r="H11" i="15" s="1"/>
  <c r="BC61" i="16"/>
  <c r="BB61"/>
  <c r="BA61"/>
  <c r="BA92" s="1"/>
  <c r="E11" i="15" s="1"/>
  <c r="K61" i="16"/>
  <c r="K92" s="1"/>
  <c r="I61"/>
  <c r="I92" s="1"/>
  <c r="G61"/>
  <c r="B11" i="15"/>
  <c r="A11"/>
  <c r="BC92" i="16"/>
  <c r="G11" i="15" s="1"/>
  <c r="BB92" i="16"/>
  <c r="F11" i="15" s="1"/>
  <c r="G92" i="16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D51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B49"/>
  <c r="K49"/>
  <c r="I49"/>
  <c r="G49"/>
  <c r="BA49" s="1"/>
  <c r="BE48"/>
  <c r="BD48"/>
  <c r="BC48"/>
  <c r="BB48"/>
  <c r="K48"/>
  <c r="I48"/>
  <c r="G48"/>
  <c r="BA48" s="1"/>
  <c r="BE47"/>
  <c r="BD47"/>
  <c r="BC47"/>
  <c r="BB47"/>
  <c r="K47"/>
  <c r="I47"/>
  <c r="G47"/>
  <c r="BA47" s="1"/>
  <c r="BE46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K40"/>
  <c r="I40"/>
  <c r="G40"/>
  <c r="BA40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BB59" s="1"/>
  <c r="F10" i="15" s="1"/>
  <c r="K36" i="16"/>
  <c r="I36"/>
  <c r="G36"/>
  <c r="BA36" s="1"/>
  <c r="BE35"/>
  <c r="BD35"/>
  <c r="BC35"/>
  <c r="BB35"/>
  <c r="BA35"/>
  <c r="K35"/>
  <c r="I35"/>
  <c r="G35"/>
  <c r="BE34"/>
  <c r="BD34"/>
  <c r="BC34"/>
  <c r="BB34"/>
  <c r="BA34"/>
  <c r="K34"/>
  <c r="I34"/>
  <c r="G34"/>
  <c r="BE33"/>
  <c r="BD33"/>
  <c r="BC33"/>
  <c r="BB33"/>
  <c r="BA33"/>
  <c r="K33"/>
  <c r="I33"/>
  <c r="G33"/>
  <c r="BE32"/>
  <c r="BD32"/>
  <c r="BC32"/>
  <c r="BB32"/>
  <c r="BA32"/>
  <c r="K32"/>
  <c r="I32"/>
  <c r="G32"/>
  <c r="BE31"/>
  <c r="BD31"/>
  <c r="BC31"/>
  <c r="BB31"/>
  <c r="BA31"/>
  <c r="K31"/>
  <c r="I31"/>
  <c r="G31"/>
  <c r="BE30"/>
  <c r="BD30"/>
  <c r="BC30"/>
  <c r="BB30"/>
  <c r="BA30"/>
  <c r="K30"/>
  <c r="I30"/>
  <c r="G30"/>
  <c r="BE29"/>
  <c r="BD29"/>
  <c r="BC29"/>
  <c r="BB29"/>
  <c r="BA29"/>
  <c r="K29"/>
  <c r="I29"/>
  <c r="G29"/>
  <c r="BE28"/>
  <c r="BE59" s="1"/>
  <c r="I10" i="15" s="1"/>
  <c r="BD28" i="16"/>
  <c r="BC28"/>
  <c r="BB28"/>
  <c r="BA28"/>
  <c r="K28"/>
  <c r="I28"/>
  <c r="G28"/>
  <c r="B10" i="15"/>
  <c r="A10"/>
  <c r="BE25" i="16"/>
  <c r="BD25"/>
  <c r="BC25"/>
  <c r="BB25"/>
  <c r="K25"/>
  <c r="I25"/>
  <c r="G25"/>
  <c r="BA25" s="1"/>
  <c r="BE24"/>
  <c r="BD24"/>
  <c r="BD26" s="1"/>
  <c r="H9" i="15" s="1"/>
  <c r="BC24" i="16"/>
  <c r="BC26" s="1"/>
  <c r="G9" i="15" s="1"/>
  <c r="BB24" i="16"/>
  <c r="K24"/>
  <c r="I24"/>
  <c r="I26" s="1"/>
  <c r="G24"/>
  <c r="BA24" s="1"/>
  <c r="BA26" s="1"/>
  <c r="E9" i="15" s="1"/>
  <c r="B9"/>
  <c r="A9"/>
  <c r="BE26" i="16"/>
  <c r="I9" i="15" s="1"/>
  <c r="BE21" i="16"/>
  <c r="BD21"/>
  <c r="BC21"/>
  <c r="BB21"/>
  <c r="BA21"/>
  <c r="K21"/>
  <c r="I21"/>
  <c r="G21"/>
  <c r="BE20"/>
  <c r="BD20"/>
  <c r="BC20"/>
  <c r="BB20"/>
  <c r="BA20"/>
  <c r="K20"/>
  <c r="I20"/>
  <c r="G20"/>
  <c r="BE19"/>
  <c r="BD19"/>
  <c r="BC19"/>
  <c r="BB19"/>
  <c r="BA19"/>
  <c r="K19"/>
  <c r="I19"/>
  <c r="G19"/>
  <c r="BE18"/>
  <c r="BE22" s="1"/>
  <c r="I8" i="15" s="1"/>
  <c r="BD18" i="16"/>
  <c r="BC18"/>
  <c r="BC22" s="1"/>
  <c r="G8" i="15" s="1"/>
  <c r="BB18" i="16"/>
  <c r="BB22" s="1"/>
  <c r="F8" i="15" s="1"/>
  <c r="BA18" i="16"/>
  <c r="BA22" s="1"/>
  <c r="E8" i="15" s="1"/>
  <c r="K18" i="16"/>
  <c r="K22" s="1"/>
  <c r="I18"/>
  <c r="I22" s="1"/>
  <c r="G18"/>
  <c r="G22" s="1"/>
  <c r="B8" i="15"/>
  <c r="A8"/>
  <c r="BD22" i="16"/>
  <c r="H8" i="15" s="1"/>
  <c r="BE14" i="16"/>
  <c r="BD14"/>
  <c r="BC14"/>
  <c r="BB14"/>
  <c r="BA14"/>
  <c r="K14"/>
  <c r="I14"/>
  <c r="G14"/>
  <c r="BE12"/>
  <c r="BD12"/>
  <c r="BC12"/>
  <c r="BB12"/>
  <c r="BA12"/>
  <c r="K12"/>
  <c r="I12"/>
  <c r="G12"/>
  <c r="BE10"/>
  <c r="BD10"/>
  <c r="BC10"/>
  <c r="BB10"/>
  <c r="BA10"/>
  <c r="K10"/>
  <c r="I10"/>
  <c r="G10"/>
  <c r="BE8"/>
  <c r="BE16" s="1"/>
  <c r="I7" i="15" s="1"/>
  <c r="BD8" i="16"/>
  <c r="BD16" s="1"/>
  <c r="BC8"/>
  <c r="BB8"/>
  <c r="BA8"/>
  <c r="BA16" s="1"/>
  <c r="E7" i="15" s="1"/>
  <c r="K8" i="16"/>
  <c r="K16" s="1"/>
  <c r="I8"/>
  <c r="I16" s="1"/>
  <c r="G8"/>
  <c r="H7" i="15"/>
  <c r="B7"/>
  <c r="A7"/>
  <c r="BC16" i="16"/>
  <c r="G7" i="15" s="1"/>
  <c r="BB16" i="16"/>
  <c r="F7" i="15" s="1"/>
  <c r="G16" i="16"/>
  <c r="E4"/>
  <c r="F3"/>
  <c r="F33" i="14"/>
  <c r="C33"/>
  <c r="C31"/>
  <c r="G7"/>
  <c r="D16" i="11"/>
  <c r="I41" i="12"/>
  <c r="G16" i="11" s="1"/>
  <c r="D15"/>
  <c r="I40" i="12"/>
  <c r="G15" i="11" s="1"/>
  <c r="BE423" i="13"/>
  <c r="BD423"/>
  <c r="BC423"/>
  <c r="BB423"/>
  <c r="K423"/>
  <c r="I423"/>
  <c r="G423"/>
  <c r="BA423" s="1"/>
  <c r="BE422"/>
  <c r="BD422"/>
  <c r="BC422"/>
  <c r="BB422"/>
  <c r="K422"/>
  <c r="I422"/>
  <c r="G422"/>
  <c r="BA422" s="1"/>
  <c r="BE421"/>
  <c r="BD421"/>
  <c r="BC421"/>
  <c r="BB421"/>
  <c r="K421"/>
  <c r="I421"/>
  <c r="G421"/>
  <c r="BA421" s="1"/>
  <c r="BE420"/>
  <c r="BD420"/>
  <c r="BC420"/>
  <c r="BB420"/>
  <c r="K420"/>
  <c r="I420"/>
  <c r="G420"/>
  <c r="BA420" s="1"/>
  <c r="BE419"/>
  <c r="BD419"/>
  <c r="BC419"/>
  <c r="BB419"/>
  <c r="K419"/>
  <c r="I419"/>
  <c r="G419"/>
  <c r="BA419" s="1"/>
  <c r="BE418"/>
  <c r="BD418"/>
  <c r="BD424" s="1"/>
  <c r="H34" i="12" s="1"/>
  <c r="BC418" i="13"/>
  <c r="BC424" s="1"/>
  <c r="G34" i="12" s="1"/>
  <c r="BB418" i="13"/>
  <c r="BB424" s="1"/>
  <c r="F34" i="12" s="1"/>
  <c r="K418" i="13"/>
  <c r="K424" s="1"/>
  <c r="I418"/>
  <c r="G418"/>
  <c r="BA418" s="1"/>
  <c r="B34" i="12"/>
  <c r="A34"/>
  <c r="BE424" i="13"/>
  <c r="I34" i="12" s="1"/>
  <c r="I424" i="13"/>
  <c r="BE415"/>
  <c r="BD415"/>
  <c r="BC415"/>
  <c r="BB415"/>
  <c r="K415"/>
  <c r="I415"/>
  <c r="G415"/>
  <c r="BA415" s="1"/>
  <c r="BE414"/>
  <c r="BD414"/>
  <c r="BC414"/>
  <c r="BB414"/>
  <c r="BB416" s="1"/>
  <c r="F33" i="12" s="1"/>
  <c r="K414" i="13"/>
  <c r="I414"/>
  <c r="I416" s="1"/>
  <c r="G414"/>
  <c r="BA414" s="1"/>
  <c r="B33" i="12"/>
  <c r="A33"/>
  <c r="BE416" i="13"/>
  <c r="I33" i="12" s="1"/>
  <c r="BD416" i="13"/>
  <c r="H33" i="12" s="1"/>
  <c r="K416" i="13"/>
  <c r="BE411"/>
  <c r="BD411"/>
  <c r="BC411"/>
  <c r="BB411"/>
  <c r="K411"/>
  <c r="I411"/>
  <c r="G411"/>
  <c r="BA411" s="1"/>
  <c r="BE410"/>
  <c r="BD410"/>
  <c r="BC410"/>
  <c r="BB410"/>
  <c r="K410"/>
  <c r="I410"/>
  <c r="G410"/>
  <c r="BA410" s="1"/>
  <c r="BE409"/>
  <c r="BD409"/>
  <c r="BC409"/>
  <c r="BB409"/>
  <c r="K409"/>
  <c r="I409"/>
  <c r="G409"/>
  <c r="BA409" s="1"/>
  <c r="BE408"/>
  <c r="BD408"/>
  <c r="BC408"/>
  <c r="BB408"/>
  <c r="K408"/>
  <c r="I408"/>
  <c r="G408"/>
  <c r="BA408" s="1"/>
  <c r="BE407"/>
  <c r="BD407"/>
  <c r="BC407"/>
  <c r="BB407"/>
  <c r="K407"/>
  <c r="I407"/>
  <c r="G407"/>
  <c r="BA407" s="1"/>
  <c r="BE406"/>
  <c r="BD406"/>
  <c r="BC406"/>
  <c r="BB406"/>
  <c r="K406"/>
  <c r="I406"/>
  <c r="G406"/>
  <c r="BA406" s="1"/>
  <c r="BE405"/>
  <c r="BD405"/>
  <c r="BC405"/>
  <c r="BB405"/>
  <c r="K405"/>
  <c r="I405"/>
  <c r="G405"/>
  <c r="BA405" s="1"/>
  <c r="BE404"/>
  <c r="BD404"/>
  <c r="BC404"/>
  <c r="BB404"/>
  <c r="K404"/>
  <c r="I404"/>
  <c r="G404"/>
  <c r="BA404" s="1"/>
  <c r="BE403"/>
  <c r="BE412" s="1"/>
  <c r="I32" i="12" s="1"/>
  <c r="BD403" i="13"/>
  <c r="BC403"/>
  <c r="BB403"/>
  <c r="K403"/>
  <c r="I403"/>
  <c r="G403"/>
  <c r="BA403" s="1"/>
  <c r="BE402"/>
  <c r="BD402"/>
  <c r="BC402"/>
  <c r="BB402"/>
  <c r="K402"/>
  <c r="I402"/>
  <c r="G402"/>
  <c r="BA402" s="1"/>
  <c r="BE401"/>
  <c r="BD401"/>
  <c r="BC401"/>
  <c r="BB401"/>
  <c r="K401"/>
  <c r="I401"/>
  <c r="I412" s="1"/>
  <c r="G401"/>
  <c r="BA401" s="1"/>
  <c r="BE400"/>
  <c r="BD400"/>
  <c r="BC400"/>
  <c r="BB400"/>
  <c r="BB412" s="1"/>
  <c r="F32" i="12" s="1"/>
  <c r="K400" i="13"/>
  <c r="I400"/>
  <c r="G400"/>
  <c r="B32" i="12"/>
  <c r="A32"/>
  <c r="BC412" i="13"/>
  <c r="G32" i="12" s="1"/>
  <c r="BE397" i="13"/>
  <c r="BD397"/>
  <c r="BC397"/>
  <c r="BB397"/>
  <c r="K397"/>
  <c r="I397"/>
  <c r="G397"/>
  <c r="BA397" s="1"/>
  <c r="BE396"/>
  <c r="BD396"/>
  <c r="BC396"/>
  <c r="BB396"/>
  <c r="K396"/>
  <c r="I396"/>
  <c r="G396"/>
  <c r="BA396" s="1"/>
  <c r="BE395"/>
  <c r="BD395"/>
  <c r="BC395"/>
  <c r="BB395"/>
  <c r="K395"/>
  <c r="I395"/>
  <c r="G395"/>
  <c r="BA395" s="1"/>
  <c r="BE394"/>
  <c r="BD394"/>
  <c r="BC394"/>
  <c r="BB394"/>
  <c r="BA394"/>
  <c r="K394"/>
  <c r="I394"/>
  <c r="G394"/>
  <c r="BE393"/>
  <c r="BD393"/>
  <c r="BC393"/>
  <c r="BB393"/>
  <c r="BA393"/>
  <c r="K393"/>
  <c r="I393"/>
  <c r="G393"/>
  <c r="BE392"/>
  <c r="BD392"/>
  <c r="BC392"/>
  <c r="BB392"/>
  <c r="BA392"/>
  <c r="K392"/>
  <c r="I392"/>
  <c r="G392"/>
  <c r="BE391"/>
  <c r="BD391"/>
  <c r="BC391"/>
  <c r="BB391"/>
  <c r="BA391"/>
  <c r="K391"/>
  <c r="I391"/>
  <c r="G391"/>
  <c r="BE390"/>
  <c r="BD390"/>
  <c r="BC390"/>
  <c r="BB390"/>
  <c r="K390"/>
  <c r="I390"/>
  <c r="G390"/>
  <c r="BA390" s="1"/>
  <c r="BE389"/>
  <c r="BD389"/>
  <c r="BC389"/>
  <c r="BB389"/>
  <c r="BA389"/>
  <c r="K389"/>
  <c r="I389"/>
  <c r="G389"/>
  <c r="BE388"/>
  <c r="BD388"/>
  <c r="BC388"/>
  <c r="BB388"/>
  <c r="BA388"/>
  <c r="K388"/>
  <c r="I388"/>
  <c r="G388"/>
  <c r="BE387"/>
  <c r="BD387"/>
  <c r="BC387"/>
  <c r="BB387"/>
  <c r="BA387"/>
  <c r="K387"/>
  <c r="I387"/>
  <c r="G387"/>
  <c r="BE386"/>
  <c r="BE398" s="1"/>
  <c r="BD386"/>
  <c r="BD398" s="1"/>
  <c r="H31" i="12" s="1"/>
  <c r="BC386" i="13"/>
  <c r="BC398" s="1"/>
  <c r="G31" i="12" s="1"/>
  <c r="BB386" i="13"/>
  <c r="BA386"/>
  <c r="K386"/>
  <c r="I386"/>
  <c r="I398" s="1"/>
  <c r="G386"/>
  <c r="I31" i="12"/>
  <c r="B31"/>
  <c r="A31"/>
  <c r="BB398" i="13"/>
  <c r="F31" i="12" s="1"/>
  <c r="K398" i="13"/>
  <c r="G398"/>
  <c r="BE383"/>
  <c r="BD383"/>
  <c r="BC383"/>
  <c r="BB383"/>
  <c r="K383"/>
  <c r="I383"/>
  <c r="G383"/>
  <c r="BA383" s="1"/>
  <c r="BE382"/>
  <c r="BD382"/>
  <c r="BC382"/>
  <c r="BB382"/>
  <c r="K382"/>
  <c r="I382"/>
  <c r="G382"/>
  <c r="BA382" s="1"/>
  <c r="BE381"/>
  <c r="BD381"/>
  <c r="BC381"/>
  <c r="BB381"/>
  <c r="K381"/>
  <c r="I381"/>
  <c r="G381"/>
  <c r="BA381" s="1"/>
  <c r="BE380"/>
  <c r="BD380"/>
  <c r="BC380"/>
  <c r="BB380"/>
  <c r="K380"/>
  <c r="I380"/>
  <c r="I384" s="1"/>
  <c r="G380"/>
  <c r="BA380" s="1"/>
  <c r="BE379"/>
  <c r="BD379"/>
  <c r="BC379"/>
  <c r="BB379"/>
  <c r="K379"/>
  <c r="I379"/>
  <c r="G379"/>
  <c r="BA379" s="1"/>
  <c r="BE378"/>
  <c r="BD378"/>
  <c r="BC378"/>
  <c r="BC384" s="1"/>
  <c r="G30" i="12" s="1"/>
  <c r="BB378" i="13"/>
  <c r="K378"/>
  <c r="I378"/>
  <c r="G378"/>
  <c r="BA378" s="1"/>
  <c r="BE377"/>
  <c r="BD377"/>
  <c r="BC377"/>
  <c r="BB377"/>
  <c r="K377"/>
  <c r="I377"/>
  <c r="G377"/>
  <c r="BA377" s="1"/>
  <c r="BE376"/>
  <c r="BD376"/>
  <c r="BC376"/>
  <c r="BB376"/>
  <c r="BA376"/>
  <c r="K376"/>
  <c r="I376"/>
  <c r="G376"/>
  <c r="BE375"/>
  <c r="BD375"/>
  <c r="BC375"/>
  <c r="BB375"/>
  <c r="BA375"/>
  <c r="K375"/>
  <c r="I375"/>
  <c r="G375"/>
  <c r="BE374"/>
  <c r="BD374"/>
  <c r="BC374"/>
  <c r="BB374"/>
  <c r="BA374"/>
  <c r="K374"/>
  <c r="I374"/>
  <c r="G374"/>
  <c r="BE373"/>
  <c r="BD373"/>
  <c r="BC373"/>
  <c r="BB373"/>
  <c r="BA373"/>
  <c r="K373"/>
  <c r="I373"/>
  <c r="G373"/>
  <c r="BE372"/>
  <c r="BE384" s="1"/>
  <c r="I30" i="12" s="1"/>
  <c r="BD372" i="13"/>
  <c r="BC372"/>
  <c r="BB372"/>
  <c r="BA372"/>
  <c r="K372"/>
  <c r="I372"/>
  <c r="G372"/>
  <c r="B30" i="12"/>
  <c r="A30"/>
  <c r="BE369" i="13"/>
  <c r="BD369"/>
  <c r="BC369"/>
  <c r="BB369"/>
  <c r="BA369"/>
  <c r="K369"/>
  <c r="I369"/>
  <c r="G369"/>
  <c r="BE368"/>
  <c r="BD368"/>
  <c r="BC368"/>
  <c r="BB368"/>
  <c r="BA368"/>
  <c r="K368"/>
  <c r="I368"/>
  <c r="G368"/>
  <c r="BE367"/>
  <c r="BD367"/>
  <c r="BC367"/>
  <c r="BB367"/>
  <c r="BA367"/>
  <c r="K367"/>
  <c r="I367"/>
  <c r="G367"/>
  <c r="BE366"/>
  <c r="BD366"/>
  <c r="BC366"/>
  <c r="BB366"/>
  <c r="BA366"/>
  <c r="K366"/>
  <c r="I366"/>
  <c r="G366"/>
  <c r="BE365"/>
  <c r="BD365"/>
  <c r="BC365"/>
  <c r="BB365"/>
  <c r="BA365"/>
  <c r="K365"/>
  <c r="I365"/>
  <c r="G365"/>
  <c r="BE364"/>
  <c r="BD364"/>
  <c r="BC364"/>
  <c r="BB364"/>
  <c r="BA364"/>
  <c r="K364"/>
  <c r="I364"/>
  <c r="G364"/>
  <c r="BE363"/>
  <c r="BD363"/>
  <c r="BC363"/>
  <c r="BB363"/>
  <c r="BA363"/>
  <c r="K363"/>
  <c r="I363"/>
  <c r="G363"/>
  <c r="BE362"/>
  <c r="BD362"/>
  <c r="BC362"/>
  <c r="BB362"/>
  <c r="BA362"/>
  <c r="K362"/>
  <c r="I362"/>
  <c r="G362"/>
  <c r="BE361"/>
  <c r="BD361"/>
  <c r="BC361"/>
  <c r="BB361"/>
  <c r="BA361"/>
  <c r="K361"/>
  <c r="I361"/>
  <c r="G361"/>
  <c r="BE360"/>
  <c r="BD360"/>
  <c r="BC360"/>
  <c r="BB360"/>
  <c r="BA360"/>
  <c r="K360"/>
  <c r="I360"/>
  <c r="G360"/>
  <c r="BE359"/>
  <c r="BD359"/>
  <c r="BC359"/>
  <c r="BB359"/>
  <c r="BA359"/>
  <c r="K359"/>
  <c r="I359"/>
  <c r="G359"/>
  <c r="BE358"/>
  <c r="BE370" s="1"/>
  <c r="I29" i="12" s="1"/>
  <c r="BD358" i="13"/>
  <c r="BC358"/>
  <c r="BC370" s="1"/>
  <c r="G29" i="12" s="1"/>
  <c r="BB358" i="13"/>
  <c r="BA358"/>
  <c r="BA370" s="1"/>
  <c r="E29" i="12" s="1"/>
  <c r="K358" i="13"/>
  <c r="I358"/>
  <c r="I370" s="1"/>
  <c r="G358"/>
  <c r="G370" s="1"/>
  <c r="B29" i="12"/>
  <c r="A29"/>
  <c r="BD370" i="13"/>
  <c r="H29" i="12" s="1"/>
  <c r="BB370" i="13"/>
  <c r="F29" i="12" s="1"/>
  <c r="K370" i="13"/>
  <c r="BE355"/>
  <c r="BD355"/>
  <c r="BC355"/>
  <c r="BB355"/>
  <c r="K355"/>
  <c r="I355"/>
  <c r="G355"/>
  <c r="BA355" s="1"/>
  <c r="BE354"/>
  <c r="BD354"/>
  <c r="BC354"/>
  <c r="BB354"/>
  <c r="K354"/>
  <c r="I354"/>
  <c r="G354"/>
  <c r="BA354" s="1"/>
  <c r="BE353"/>
  <c r="BD353"/>
  <c r="BC353"/>
  <c r="BB353"/>
  <c r="K353"/>
  <c r="I353"/>
  <c r="G353"/>
  <c r="BA353" s="1"/>
  <c r="BE352"/>
  <c r="BD352"/>
  <c r="BC352"/>
  <c r="BB352"/>
  <c r="K352"/>
  <c r="I352"/>
  <c r="G352"/>
  <c r="BA352" s="1"/>
  <c r="BE351"/>
  <c r="BD351"/>
  <c r="BC351"/>
  <c r="BB351"/>
  <c r="K351"/>
  <c r="I351"/>
  <c r="G351"/>
  <c r="BA351" s="1"/>
  <c r="BE350"/>
  <c r="BD350"/>
  <c r="BC350"/>
  <c r="BC356" s="1"/>
  <c r="G28" i="12" s="1"/>
  <c r="BB350" i="13"/>
  <c r="K350"/>
  <c r="I350"/>
  <c r="G350"/>
  <c r="BA350" s="1"/>
  <c r="BE349"/>
  <c r="BD349"/>
  <c r="BC349"/>
  <c r="BB349"/>
  <c r="K349"/>
  <c r="I349"/>
  <c r="G349"/>
  <c r="BA349" s="1"/>
  <c r="BE348"/>
  <c r="BD348"/>
  <c r="BD356" s="1"/>
  <c r="H28" i="12" s="1"/>
  <c r="BC348" i="13"/>
  <c r="BB348"/>
  <c r="K348"/>
  <c r="I348"/>
  <c r="I356" s="1"/>
  <c r="G348"/>
  <c r="B28" i="12"/>
  <c r="A28"/>
  <c r="BE356" i="13"/>
  <c r="I28" i="12" s="1"/>
  <c r="BE345" i="13"/>
  <c r="BD345"/>
  <c r="BC345"/>
  <c r="BB345"/>
  <c r="BA345"/>
  <c r="K345"/>
  <c r="I345"/>
  <c r="G345"/>
  <c r="BE344"/>
  <c r="BD344"/>
  <c r="BC344"/>
  <c r="BB344"/>
  <c r="BA344"/>
  <c r="K344"/>
  <c r="I344"/>
  <c r="G344"/>
  <c r="BE343"/>
  <c r="BD343"/>
  <c r="BC343"/>
  <c r="BB343"/>
  <c r="BA343"/>
  <c r="K343"/>
  <c r="I343"/>
  <c r="G343"/>
  <c r="BE342"/>
  <c r="BD342"/>
  <c r="BC342"/>
  <c r="BB342"/>
  <c r="BA342"/>
  <c r="K342"/>
  <c r="I342"/>
  <c r="G342"/>
  <c r="BE341"/>
  <c r="BD341"/>
  <c r="BC341"/>
  <c r="BB341"/>
  <c r="BA341"/>
  <c r="K341"/>
  <c r="I341"/>
  <c r="G341"/>
  <c r="BE340"/>
  <c r="BD340"/>
  <c r="BC340"/>
  <c r="BB340"/>
  <c r="BA340"/>
  <c r="K340"/>
  <c r="I340"/>
  <c r="G340"/>
  <c r="BE339"/>
  <c r="BD339"/>
  <c r="BC339"/>
  <c r="BB339"/>
  <c r="BA339"/>
  <c r="K339"/>
  <c r="I339"/>
  <c r="G339"/>
  <c r="BE338"/>
  <c r="BE346" s="1"/>
  <c r="BD338"/>
  <c r="BD346" s="1"/>
  <c r="H27" i="12" s="1"/>
  <c r="BC338" i="13"/>
  <c r="BC346" s="1"/>
  <c r="G27" i="12" s="1"/>
  <c r="BB338" i="13"/>
  <c r="BA338"/>
  <c r="BA346" s="1"/>
  <c r="E27" i="12" s="1"/>
  <c r="K338" i="13"/>
  <c r="I338"/>
  <c r="I346" s="1"/>
  <c r="G338"/>
  <c r="I27" i="12"/>
  <c r="B27"/>
  <c r="A27"/>
  <c r="BB346" i="13"/>
  <c r="F27" i="12" s="1"/>
  <c r="K346" i="13"/>
  <c r="G346"/>
  <c r="BE335"/>
  <c r="BD335"/>
  <c r="BC335"/>
  <c r="BB335"/>
  <c r="K335"/>
  <c r="I335"/>
  <c r="G335"/>
  <c r="BA335" s="1"/>
  <c r="BE334"/>
  <c r="BD334"/>
  <c r="BC334"/>
  <c r="BB334"/>
  <c r="K334"/>
  <c r="I334"/>
  <c r="G334"/>
  <c r="BA334" s="1"/>
  <c r="BE333"/>
  <c r="BD333"/>
  <c r="BC333"/>
  <c r="BB333"/>
  <c r="K333"/>
  <c r="I333"/>
  <c r="G333"/>
  <c r="BA333" s="1"/>
  <c r="BE332"/>
  <c r="BD332"/>
  <c r="BC332"/>
  <c r="BB332"/>
  <c r="BA332"/>
  <c r="K332"/>
  <c r="I332"/>
  <c r="G332"/>
  <c r="BE331"/>
  <c r="BD331"/>
  <c r="BC331"/>
  <c r="BB331"/>
  <c r="K331"/>
  <c r="I331"/>
  <c r="G331"/>
  <c r="BA331" s="1"/>
  <c r="BE330"/>
  <c r="BD330"/>
  <c r="BC330"/>
  <c r="BB330"/>
  <c r="K330"/>
  <c r="I330"/>
  <c r="G330"/>
  <c r="BA330" s="1"/>
  <c r="BE329"/>
  <c r="BD329"/>
  <c r="BC329"/>
  <c r="BB329"/>
  <c r="K329"/>
  <c r="I329"/>
  <c r="G329"/>
  <c r="BA329" s="1"/>
  <c r="BE328"/>
  <c r="BD328"/>
  <c r="BC328"/>
  <c r="BB328"/>
  <c r="K328"/>
  <c r="I328"/>
  <c r="G328"/>
  <c r="BA328" s="1"/>
  <c r="BE327"/>
  <c r="BD327"/>
  <c r="BC327"/>
  <c r="BB327"/>
  <c r="K327"/>
  <c r="I327"/>
  <c r="G327"/>
  <c r="BA327" s="1"/>
  <c r="BE326"/>
  <c r="BD326"/>
  <c r="BC326"/>
  <c r="BB326"/>
  <c r="K326"/>
  <c r="I326"/>
  <c r="G326"/>
  <c r="BA326" s="1"/>
  <c r="BE325"/>
  <c r="BD325"/>
  <c r="BC325"/>
  <c r="BB325"/>
  <c r="K325"/>
  <c r="I325"/>
  <c r="G325"/>
  <c r="BA325" s="1"/>
  <c r="BE324"/>
  <c r="BD324"/>
  <c r="BC324"/>
  <c r="BC336" s="1"/>
  <c r="G26" i="12" s="1"/>
  <c r="BB324" i="13"/>
  <c r="K324"/>
  <c r="I324"/>
  <c r="I336" s="1"/>
  <c r="G324"/>
  <c r="BA324" s="1"/>
  <c r="B26" i="12"/>
  <c r="A26"/>
  <c r="BE336" i="13"/>
  <c r="I26" i="12" s="1"/>
  <c r="BE321" i="13"/>
  <c r="BD321"/>
  <c r="BC321"/>
  <c r="BB321"/>
  <c r="BA321"/>
  <c r="K321"/>
  <c r="I321"/>
  <c r="G321"/>
  <c r="BE320"/>
  <c r="BD320"/>
  <c r="BC320"/>
  <c r="BB320"/>
  <c r="BA320"/>
  <c r="K320"/>
  <c r="I320"/>
  <c r="G320"/>
  <c r="BE319"/>
  <c r="BD319"/>
  <c r="BC319"/>
  <c r="BB319"/>
  <c r="BA319"/>
  <c r="K319"/>
  <c r="I319"/>
  <c r="G319"/>
  <c r="BE318"/>
  <c r="BD318"/>
  <c r="BC318"/>
  <c r="BB318"/>
  <c r="BA318"/>
  <c r="K318"/>
  <c r="I318"/>
  <c r="G318"/>
  <c r="BE317"/>
  <c r="BD317"/>
  <c r="BC317"/>
  <c r="BB317"/>
  <c r="BA317"/>
  <c r="K317"/>
  <c r="I317"/>
  <c r="G317"/>
  <c r="BE316"/>
  <c r="BD316"/>
  <c r="BC316"/>
  <c r="BB316"/>
  <c r="BA316"/>
  <c r="K316"/>
  <c r="I316"/>
  <c r="G316"/>
  <c r="BE315"/>
  <c r="BD315"/>
  <c r="BC315"/>
  <c r="BB315"/>
  <c r="BA315"/>
  <c r="K315"/>
  <c r="I315"/>
  <c r="G315"/>
  <c r="BE314"/>
  <c r="BD314"/>
  <c r="BC314"/>
  <c r="BB314"/>
  <c r="BA314"/>
  <c r="K314"/>
  <c r="I314"/>
  <c r="G314"/>
  <c r="BE313"/>
  <c r="BD313"/>
  <c r="BC313"/>
  <c r="BB313"/>
  <c r="BA313"/>
  <c r="K313"/>
  <c r="I313"/>
  <c r="G313"/>
  <c r="BE312"/>
  <c r="BD312"/>
  <c r="BC312"/>
  <c r="BB312"/>
  <c r="BA312"/>
  <c r="K312"/>
  <c r="I312"/>
  <c r="G312"/>
  <c r="BE311"/>
  <c r="BD311"/>
  <c r="BC311"/>
  <c r="BB311"/>
  <c r="BA311"/>
  <c r="K311"/>
  <c r="I311"/>
  <c r="G311"/>
  <c r="BE310"/>
  <c r="BE322" s="1"/>
  <c r="I25" i="12" s="1"/>
  <c r="BD310" i="13"/>
  <c r="BD322" s="1"/>
  <c r="H25" i="12" s="1"/>
  <c r="BC310" i="13"/>
  <c r="BC322" s="1"/>
  <c r="G25" i="12" s="1"/>
  <c r="BB310" i="13"/>
  <c r="BA310"/>
  <c r="BA322" s="1"/>
  <c r="E25" i="12" s="1"/>
  <c r="K310" i="13"/>
  <c r="K322" s="1"/>
  <c r="I310"/>
  <c r="I322" s="1"/>
  <c r="G310"/>
  <c r="B25" i="12"/>
  <c r="A25"/>
  <c r="BB322" i="13"/>
  <c r="F25" i="12" s="1"/>
  <c r="G322" i="13"/>
  <c r="BE307"/>
  <c r="BD307"/>
  <c r="BC307"/>
  <c r="BB307"/>
  <c r="K307"/>
  <c r="I307"/>
  <c r="G307"/>
  <c r="BA307" s="1"/>
  <c r="BE306"/>
  <c r="BD306"/>
  <c r="BC306"/>
  <c r="BB306"/>
  <c r="K306"/>
  <c r="I306"/>
  <c r="G306"/>
  <c r="BA306" s="1"/>
  <c r="BE305"/>
  <c r="BD305"/>
  <c r="BC305"/>
  <c r="BB305"/>
  <c r="K305"/>
  <c r="I305"/>
  <c r="G305"/>
  <c r="BA305" s="1"/>
  <c r="BE304"/>
  <c r="BD304"/>
  <c r="BC304"/>
  <c r="BB304"/>
  <c r="K304"/>
  <c r="I304"/>
  <c r="G304"/>
  <c r="BA304" s="1"/>
  <c r="BE303"/>
  <c r="BD303"/>
  <c r="BC303"/>
  <c r="BB303"/>
  <c r="K303"/>
  <c r="I303"/>
  <c r="G303"/>
  <c r="BA303" s="1"/>
  <c r="BE302"/>
  <c r="BE308" s="1"/>
  <c r="I24" i="12" s="1"/>
  <c r="BD302" i="13"/>
  <c r="BC302"/>
  <c r="BB302"/>
  <c r="K302"/>
  <c r="I302"/>
  <c r="G302"/>
  <c r="BA302" s="1"/>
  <c r="BE301"/>
  <c r="BD301"/>
  <c r="BC301"/>
  <c r="BB301"/>
  <c r="K301"/>
  <c r="I301"/>
  <c r="G301"/>
  <c r="BA301" s="1"/>
  <c r="BE300"/>
  <c r="BD300"/>
  <c r="BC300"/>
  <c r="BB300"/>
  <c r="K300"/>
  <c r="I300"/>
  <c r="I308" s="1"/>
  <c r="G300"/>
  <c r="B24" i="12"/>
  <c r="A24"/>
  <c r="BC308" i="13"/>
  <c r="G24" i="12" s="1"/>
  <c r="BE297" i="13"/>
  <c r="BD297"/>
  <c r="BC297"/>
  <c r="BB297"/>
  <c r="K297"/>
  <c r="I297"/>
  <c r="G297"/>
  <c r="BA297" s="1"/>
  <c r="BE296"/>
  <c r="BD296"/>
  <c r="BC296"/>
  <c r="BB296"/>
  <c r="K296"/>
  <c r="I296"/>
  <c r="G296"/>
  <c r="BA296" s="1"/>
  <c r="BE295"/>
  <c r="BD295"/>
  <c r="BC295"/>
  <c r="BB295"/>
  <c r="K295"/>
  <c r="I295"/>
  <c r="G295"/>
  <c r="BA295" s="1"/>
  <c r="BE294"/>
  <c r="BD294"/>
  <c r="BC294"/>
  <c r="BB294"/>
  <c r="K294"/>
  <c r="I294"/>
  <c r="G294"/>
  <c r="BA294" s="1"/>
  <c r="BE293"/>
  <c r="BD293"/>
  <c r="BC293"/>
  <c r="BB293"/>
  <c r="K293"/>
  <c r="I293"/>
  <c r="G293"/>
  <c r="BA293" s="1"/>
  <c r="BE292"/>
  <c r="BD292"/>
  <c r="BC292"/>
  <c r="BB292"/>
  <c r="K292"/>
  <c r="I292"/>
  <c r="G292"/>
  <c r="BA292" s="1"/>
  <c r="BE291"/>
  <c r="BD291"/>
  <c r="BC291"/>
  <c r="BB291"/>
  <c r="K291"/>
  <c r="I291"/>
  <c r="G291"/>
  <c r="BA291" s="1"/>
  <c r="BE290"/>
  <c r="BE298" s="1"/>
  <c r="BD290"/>
  <c r="BD298" s="1"/>
  <c r="H23" i="12" s="1"/>
  <c r="BC290" i="13"/>
  <c r="BC298" s="1"/>
  <c r="G23" i="12" s="1"/>
  <c r="BB290" i="13"/>
  <c r="BA290"/>
  <c r="K290"/>
  <c r="I290"/>
  <c r="I298" s="1"/>
  <c r="G290"/>
  <c r="I23" i="12"/>
  <c r="B23"/>
  <c r="A23"/>
  <c r="BB298" i="13"/>
  <c r="F23" i="12" s="1"/>
  <c r="K298" i="13"/>
  <c r="G298"/>
  <c r="BE287"/>
  <c r="BD287"/>
  <c r="BC287"/>
  <c r="BB287"/>
  <c r="K287"/>
  <c r="I287"/>
  <c r="G287"/>
  <c r="BA287" s="1"/>
  <c r="BE286"/>
  <c r="BD286"/>
  <c r="BC286"/>
  <c r="BB286"/>
  <c r="K286"/>
  <c r="I286"/>
  <c r="G286"/>
  <c r="BA286" s="1"/>
  <c r="BE285"/>
  <c r="BD285"/>
  <c r="BC285"/>
  <c r="BB285"/>
  <c r="K285"/>
  <c r="I285"/>
  <c r="G285"/>
  <c r="BA285" s="1"/>
  <c r="BE284"/>
  <c r="BD284"/>
  <c r="BC284"/>
  <c r="BB284"/>
  <c r="K284"/>
  <c r="I284"/>
  <c r="G284"/>
  <c r="BA284" s="1"/>
  <c r="BE283"/>
  <c r="BD283"/>
  <c r="BC283"/>
  <c r="BB283"/>
  <c r="K283"/>
  <c r="I283"/>
  <c r="G283"/>
  <c r="BA283" s="1"/>
  <c r="BE282"/>
  <c r="BE288" s="1"/>
  <c r="I22" i="12" s="1"/>
  <c r="BD282" i="13"/>
  <c r="BC282"/>
  <c r="BB282"/>
  <c r="K282"/>
  <c r="I282"/>
  <c r="G282"/>
  <c r="BA282" s="1"/>
  <c r="BE281"/>
  <c r="BD281"/>
  <c r="BC281"/>
  <c r="BB281"/>
  <c r="K281"/>
  <c r="I281"/>
  <c r="G281"/>
  <c r="BA281" s="1"/>
  <c r="BE280"/>
  <c r="BD280"/>
  <c r="BC280"/>
  <c r="BB280"/>
  <c r="K280"/>
  <c r="I280"/>
  <c r="I288" s="1"/>
  <c r="G280"/>
  <c r="BA280" s="1"/>
  <c r="B22" i="12"/>
  <c r="A22"/>
  <c r="BC288" i="13"/>
  <c r="G22" i="12" s="1"/>
  <c r="BE277" i="13"/>
  <c r="BD277"/>
  <c r="BC277"/>
  <c r="BB277"/>
  <c r="K277"/>
  <c r="I277"/>
  <c r="G277"/>
  <c r="BA277" s="1"/>
  <c r="BE276"/>
  <c r="BD276"/>
  <c r="BC276"/>
  <c r="BB276"/>
  <c r="K276"/>
  <c r="I276"/>
  <c r="G276"/>
  <c r="BA276" s="1"/>
  <c r="BE275"/>
  <c r="BD275"/>
  <c r="BC275"/>
  <c r="BB275"/>
  <c r="K275"/>
  <c r="I275"/>
  <c r="G275"/>
  <c r="BA275" s="1"/>
  <c r="BE274"/>
  <c r="BD274"/>
  <c r="BC274"/>
  <c r="BB274"/>
  <c r="BA274"/>
  <c r="K274"/>
  <c r="I274"/>
  <c r="G274"/>
  <c r="BE273"/>
  <c r="BD273"/>
  <c r="BC273"/>
  <c r="BB273"/>
  <c r="BA273"/>
  <c r="K273"/>
  <c r="I273"/>
  <c r="G273"/>
  <c r="BE272"/>
  <c r="BD272"/>
  <c r="BC272"/>
  <c r="BB272"/>
  <c r="BA272"/>
  <c r="K272"/>
  <c r="I272"/>
  <c r="G272"/>
  <c r="BE271"/>
  <c r="BD271"/>
  <c r="BC271"/>
  <c r="BB271"/>
  <c r="K271"/>
  <c r="I271"/>
  <c r="G271"/>
  <c r="BA271" s="1"/>
  <c r="BE270"/>
  <c r="BE278" s="1"/>
  <c r="I21" i="12" s="1"/>
  <c r="BD270" i="13"/>
  <c r="BC270"/>
  <c r="BC278" s="1"/>
  <c r="G21" i="12" s="1"/>
  <c r="BB270" i="13"/>
  <c r="BA270"/>
  <c r="K270"/>
  <c r="K278" s="1"/>
  <c r="I270"/>
  <c r="I278" s="1"/>
  <c r="G270"/>
  <c r="B21" i="12"/>
  <c r="A21"/>
  <c r="BD278" i="13"/>
  <c r="H21" i="12" s="1"/>
  <c r="BB278" i="13"/>
  <c r="F21" i="12" s="1"/>
  <c r="G278" i="13"/>
  <c r="BE267"/>
  <c r="BD267"/>
  <c r="BC267"/>
  <c r="BA267"/>
  <c r="K267"/>
  <c r="I267"/>
  <c r="G267"/>
  <c r="BB267" s="1"/>
  <c r="BE266"/>
  <c r="BD266"/>
  <c r="BC266"/>
  <c r="BA266"/>
  <c r="K266"/>
  <c r="I266"/>
  <c r="G266"/>
  <c r="BB266" s="1"/>
  <c r="BE265"/>
  <c r="BD265"/>
  <c r="BC265"/>
  <c r="BA265"/>
  <c r="K265"/>
  <c r="I265"/>
  <c r="G265"/>
  <c r="BB265" s="1"/>
  <c r="BE264"/>
  <c r="BD264"/>
  <c r="BC264"/>
  <c r="BA264"/>
  <c r="K264"/>
  <c r="I264"/>
  <c r="G264"/>
  <c r="BB264" s="1"/>
  <c r="BE263"/>
  <c r="BE268" s="1"/>
  <c r="I20" i="12" s="1"/>
  <c r="BD263" i="13"/>
  <c r="BC263"/>
  <c r="BA263"/>
  <c r="K263"/>
  <c r="I263"/>
  <c r="G263"/>
  <c r="BB263" s="1"/>
  <c r="BE262"/>
  <c r="BD262"/>
  <c r="BC262"/>
  <c r="BA262"/>
  <c r="BA268" s="1"/>
  <c r="E20" i="12" s="1"/>
  <c r="K262" i="13"/>
  <c r="I262"/>
  <c r="G262"/>
  <c r="BB262" s="1"/>
  <c r="BE261"/>
  <c r="BD261"/>
  <c r="BC261"/>
  <c r="BA261"/>
  <c r="K261"/>
  <c r="I261"/>
  <c r="G261"/>
  <c r="BB261" s="1"/>
  <c r="BE260"/>
  <c r="BD260"/>
  <c r="BC260"/>
  <c r="BA260"/>
  <c r="K260"/>
  <c r="I260"/>
  <c r="G260"/>
  <c r="BB260" s="1"/>
  <c r="BE259"/>
  <c r="BD259"/>
  <c r="BC259"/>
  <c r="BA259"/>
  <c r="K259"/>
  <c r="I259"/>
  <c r="G259"/>
  <c r="BB259" s="1"/>
  <c r="BE258"/>
  <c r="BD258"/>
  <c r="BC258"/>
  <c r="BA258"/>
  <c r="K258"/>
  <c r="I258"/>
  <c r="G258"/>
  <c r="BB258" s="1"/>
  <c r="BE257"/>
  <c r="BD257"/>
  <c r="BC257"/>
  <c r="BA257"/>
  <c r="K257"/>
  <c r="I257"/>
  <c r="G257"/>
  <c r="BB257" s="1"/>
  <c r="BE256"/>
  <c r="BD256"/>
  <c r="BC256"/>
  <c r="BA256"/>
  <c r="K256"/>
  <c r="I256"/>
  <c r="G256"/>
  <c r="BB256" s="1"/>
  <c r="BE255"/>
  <c r="BD255"/>
  <c r="BC255"/>
  <c r="BA255"/>
  <c r="K255"/>
  <c r="I255"/>
  <c r="G255"/>
  <c r="BB255" s="1"/>
  <c r="BE254"/>
  <c r="BD254"/>
  <c r="BC254"/>
  <c r="BA254"/>
  <c r="K254"/>
  <c r="I254"/>
  <c r="G254"/>
  <c r="BB254" s="1"/>
  <c r="BE253"/>
  <c r="BD253"/>
  <c r="BC253"/>
  <c r="BA253"/>
  <c r="K253"/>
  <c r="I253"/>
  <c r="G253"/>
  <c r="BB253" s="1"/>
  <c r="BE252"/>
  <c r="BD252"/>
  <c r="BC252"/>
  <c r="BA252"/>
  <c r="K252"/>
  <c r="I252"/>
  <c r="G252"/>
  <c r="BB252" s="1"/>
  <c r="BE251"/>
  <c r="BD251"/>
  <c r="BC251"/>
  <c r="BA251"/>
  <c r="K251"/>
  <c r="I251"/>
  <c r="I268" s="1"/>
  <c r="G251"/>
  <c r="G268" s="1"/>
  <c r="B20" i="12"/>
  <c r="A20"/>
  <c r="BC268" i="13"/>
  <c r="G20" i="12" s="1"/>
  <c r="BE248" i="13"/>
  <c r="BD248"/>
  <c r="BC248"/>
  <c r="BA248"/>
  <c r="K248"/>
  <c r="I248"/>
  <c r="G248"/>
  <c r="BB248" s="1"/>
  <c r="BE247"/>
  <c r="BD247"/>
  <c r="BC247"/>
  <c r="BA247"/>
  <c r="K247"/>
  <c r="I247"/>
  <c r="G247"/>
  <c r="BB247" s="1"/>
  <c r="BE246"/>
  <c r="BD246"/>
  <c r="BC246"/>
  <c r="BA246"/>
  <c r="K246"/>
  <c r="I246"/>
  <c r="G246"/>
  <c r="BB246" s="1"/>
  <c r="BE245"/>
  <c r="BD245"/>
  <c r="BC245"/>
  <c r="BA245"/>
  <c r="K245"/>
  <c r="I245"/>
  <c r="G245"/>
  <c r="BB245" s="1"/>
  <c r="BE244"/>
  <c r="BD244"/>
  <c r="BC244"/>
  <c r="BA244"/>
  <c r="K244"/>
  <c r="I244"/>
  <c r="G244"/>
  <c r="BB244" s="1"/>
  <c r="BE243"/>
  <c r="BD243"/>
  <c r="BC243"/>
  <c r="BA243"/>
  <c r="K243"/>
  <c r="I243"/>
  <c r="G243"/>
  <c r="BB243" s="1"/>
  <c r="BE242"/>
  <c r="BD242"/>
  <c r="BC242"/>
  <c r="BA242"/>
  <c r="K242"/>
  <c r="I242"/>
  <c r="G242"/>
  <c r="BB242" s="1"/>
  <c r="BE241"/>
  <c r="BD241"/>
  <c r="BC241"/>
  <c r="BA241"/>
  <c r="K241"/>
  <c r="I241"/>
  <c r="G241"/>
  <c r="BB241" s="1"/>
  <c r="BE240"/>
  <c r="BD240"/>
  <c r="BC240"/>
  <c r="BA240"/>
  <c r="K240"/>
  <c r="I240"/>
  <c r="G240"/>
  <c r="BB240" s="1"/>
  <c r="BE239"/>
  <c r="BD239"/>
  <c r="BC239"/>
  <c r="BA239"/>
  <c r="K239"/>
  <c r="I239"/>
  <c r="G239"/>
  <c r="BB239" s="1"/>
  <c r="BE238"/>
  <c r="BD238"/>
  <c r="BC238"/>
  <c r="BA238"/>
  <c r="K238"/>
  <c r="I238"/>
  <c r="G238"/>
  <c r="BB238" s="1"/>
  <c r="BE237"/>
  <c r="BD237"/>
  <c r="BC237"/>
  <c r="BA237"/>
  <c r="K237"/>
  <c r="I237"/>
  <c r="G237"/>
  <c r="BB237" s="1"/>
  <c r="BE236"/>
  <c r="BD236"/>
  <c r="BC236"/>
  <c r="BA236"/>
  <c r="K236"/>
  <c r="I236"/>
  <c r="G236"/>
  <c r="BB236" s="1"/>
  <c r="BE235"/>
  <c r="BD235"/>
  <c r="BC235"/>
  <c r="BA235"/>
  <c r="K235"/>
  <c r="I235"/>
  <c r="G235"/>
  <c r="BB235" s="1"/>
  <c r="BE234"/>
  <c r="BD234"/>
  <c r="BC234"/>
  <c r="BA234"/>
  <c r="K234"/>
  <c r="I234"/>
  <c r="G234"/>
  <c r="BB234" s="1"/>
  <c r="BE233"/>
  <c r="BD233"/>
  <c r="BC233"/>
  <c r="BA233"/>
  <c r="K233"/>
  <c r="I233"/>
  <c r="G233"/>
  <c r="BB233" s="1"/>
  <c r="BE232"/>
  <c r="BD232"/>
  <c r="BD249" s="1"/>
  <c r="H19" i="12" s="1"/>
  <c r="BC232" i="13"/>
  <c r="BA232"/>
  <c r="K232"/>
  <c r="K249" s="1"/>
  <c r="I232"/>
  <c r="I249" s="1"/>
  <c r="G232"/>
  <c r="BB232" s="1"/>
  <c r="B19" i="12"/>
  <c r="A19"/>
  <c r="BE229" i="13"/>
  <c r="BD229"/>
  <c r="BC229"/>
  <c r="BB229"/>
  <c r="K229"/>
  <c r="I229"/>
  <c r="G229"/>
  <c r="BA229" s="1"/>
  <c r="BE228"/>
  <c r="BD228"/>
  <c r="BC228"/>
  <c r="BB228"/>
  <c r="K228"/>
  <c r="I228"/>
  <c r="G228"/>
  <c r="BA228" s="1"/>
  <c r="BE227"/>
  <c r="BD227"/>
  <c r="BC227"/>
  <c r="BB227"/>
  <c r="K227"/>
  <c r="I227"/>
  <c r="G227"/>
  <c r="BA227" s="1"/>
  <c r="BE226"/>
  <c r="BD226"/>
  <c r="BC226"/>
  <c r="BB226"/>
  <c r="K226"/>
  <c r="I226"/>
  <c r="G226"/>
  <c r="BA226" s="1"/>
  <c r="BE225"/>
  <c r="BD225"/>
  <c r="BC225"/>
  <c r="BB225"/>
  <c r="K225"/>
  <c r="I225"/>
  <c r="G225"/>
  <c r="BA225" s="1"/>
  <c r="BE224"/>
  <c r="BD224"/>
  <c r="BC224"/>
  <c r="BB224"/>
  <c r="K224"/>
  <c r="I224"/>
  <c r="G224"/>
  <c r="BA224" s="1"/>
  <c r="BE223"/>
  <c r="BD223"/>
  <c r="BC223"/>
  <c r="BB223"/>
  <c r="K223"/>
  <c r="I223"/>
  <c r="G223"/>
  <c r="BA223" s="1"/>
  <c r="BE222"/>
  <c r="BD222"/>
  <c r="BC222"/>
  <c r="BB222"/>
  <c r="K222"/>
  <c r="I222"/>
  <c r="G222"/>
  <c r="BA222" s="1"/>
  <c r="BE221"/>
  <c r="BD221"/>
  <c r="BC221"/>
  <c r="BB221"/>
  <c r="K221"/>
  <c r="I221"/>
  <c r="G221"/>
  <c r="BA221" s="1"/>
  <c r="BE220"/>
  <c r="BD220"/>
  <c r="BC220"/>
  <c r="BB220"/>
  <c r="K220"/>
  <c r="I220"/>
  <c r="G220"/>
  <c r="BA220" s="1"/>
  <c r="BE219"/>
  <c r="BD219"/>
  <c r="BC219"/>
  <c r="BB219"/>
  <c r="K219"/>
  <c r="I219"/>
  <c r="G219"/>
  <c r="BA219" s="1"/>
  <c r="BE218"/>
  <c r="BD218"/>
  <c r="BC218"/>
  <c r="BB218"/>
  <c r="K218"/>
  <c r="I218"/>
  <c r="G218"/>
  <c r="BA218" s="1"/>
  <c r="BE217"/>
  <c r="BD217"/>
  <c r="BC217"/>
  <c r="BB217"/>
  <c r="K217"/>
  <c r="I217"/>
  <c r="G217"/>
  <c r="BA217" s="1"/>
  <c r="BE216"/>
  <c r="BD216"/>
  <c r="BC216"/>
  <c r="BB216"/>
  <c r="K216"/>
  <c r="I216"/>
  <c r="G216"/>
  <c r="BA216" s="1"/>
  <c r="BE215"/>
  <c r="BD215"/>
  <c r="BD230" s="1"/>
  <c r="H18" i="12" s="1"/>
  <c r="BC215" i="13"/>
  <c r="BB215"/>
  <c r="K215"/>
  <c r="I215"/>
  <c r="G215"/>
  <c r="BA215" s="1"/>
  <c r="BE214"/>
  <c r="BD214"/>
  <c r="BC214"/>
  <c r="BC230" s="1"/>
  <c r="G18" i="12" s="1"/>
  <c r="BB214" i="13"/>
  <c r="K214"/>
  <c r="I214"/>
  <c r="G214"/>
  <c r="BA214" s="1"/>
  <c r="BE213"/>
  <c r="BE230" s="1"/>
  <c r="I18" i="12" s="1"/>
  <c r="BD213" i="13"/>
  <c r="BC213"/>
  <c r="BB213"/>
  <c r="K213"/>
  <c r="K230" s="1"/>
  <c r="I213"/>
  <c r="G213"/>
  <c r="B18" i="12"/>
  <c r="A18"/>
  <c r="I230" i="13"/>
  <c r="BE210"/>
  <c r="BD210"/>
  <c r="BC210"/>
  <c r="BB210"/>
  <c r="K210"/>
  <c r="I210"/>
  <c r="G210"/>
  <c r="BA210" s="1"/>
  <c r="BE209"/>
  <c r="BD209"/>
  <c r="BC209"/>
  <c r="BB209"/>
  <c r="K209"/>
  <c r="I209"/>
  <c r="G209"/>
  <c r="BA209" s="1"/>
  <c r="BE208"/>
  <c r="BD208"/>
  <c r="BC208"/>
  <c r="BB208"/>
  <c r="K208"/>
  <c r="I208"/>
  <c r="G208"/>
  <c r="BA208" s="1"/>
  <c r="BE207"/>
  <c r="BD207"/>
  <c r="BC207"/>
  <c r="BB207"/>
  <c r="K207"/>
  <c r="I207"/>
  <c r="G207"/>
  <c r="BA207" s="1"/>
  <c r="BE206"/>
  <c r="BD206"/>
  <c r="BC206"/>
  <c r="BB206"/>
  <c r="K206"/>
  <c r="I206"/>
  <c r="G206"/>
  <c r="BA206" s="1"/>
  <c r="BE205"/>
  <c r="BD205"/>
  <c r="BC205"/>
  <c r="BB205"/>
  <c r="K205"/>
  <c r="I205"/>
  <c r="G205"/>
  <c r="BA205" s="1"/>
  <c r="BE204"/>
  <c r="BD204"/>
  <c r="BC204"/>
  <c r="BB204"/>
  <c r="K204"/>
  <c r="I204"/>
  <c r="G204"/>
  <c r="BA204" s="1"/>
  <c r="BE203"/>
  <c r="BD203"/>
  <c r="BC203"/>
  <c r="BB203"/>
  <c r="K203"/>
  <c r="I203"/>
  <c r="G203"/>
  <c r="BA203" s="1"/>
  <c r="BE202"/>
  <c r="BD202"/>
  <c r="BC202"/>
  <c r="BB202"/>
  <c r="K202"/>
  <c r="I202"/>
  <c r="G202"/>
  <c r="BA202" s="1"/>
  <c r="BE201"/>
  <c r="BD201"/>
  <c r="BC201"/>
  <c r="BB201"/>
  <c r="K201"/>
  <c r="I201"/>
  <c r="G201"/>
  <c r="BA201" s="1"/>
  <c r="BE200"/>
  <c r="BD200"/>
  <c r="BC200"/>
  <c r="BB200"/>
  <c r="K200"/>
  <c r="I200"/>
  <c r="G200"/>
  <c r="BA200" s="1"/>
  <c r="BE199"/>
  <c r="BD199"/>
  <c r="BC199"/>
  <c r="BB199"/>
  <c r="K199"/>
  <c r="I199"/>
  <c r="G199"/>
  <c r="BA199" s="1"/>
  <c r="BE198"/>
  <c r="BD198"/>
  <c r="BC198"/>
  <c r="BB198"/>
  <c r="K198"/>
  <c r="I198"/>
  <c r="G198"/>
  <c r="BA198" s="1"/>
  <c r="BE197"/>
  <c r="BD197"/>
  <c r="BC197"/>
  <c r="BB197"/>
  <c r="K197"/>
  <c r="I197"/>
  <c r="G197"/>
  <c r="BA197" s="1"/>
  <c r="BE196"/>
  <c r="BD196"/>
  <c r="BC196"/>
  <c r="BB196"/>
  <c r="K196"/>
  <c r="I196"/>
  <c r="G196"/>
  <c r="BA196" s="1"/>
  <c r="BE195"/>
  <c r="BD195"/>
  <c r="BC195"/>
  <c r="BB195"/>
  <c r="K195"/>
  <c r="I195"/>
  <c r="G195"/>
  <c r="BA195" s="1"/>
  <c r="BE194"/>
  <c r="BE211" s="1"/>
  <c r="BD194"/>
  <c r="BC194"/>
  <c r="BC211" s="1"/>
  <c r="G17" i="12" s="1"/>
  <c r="BB194" i="13"/>
  <c r="BB211" s="1"/>
  <c r="F17" i="12" s="1"/>
  <c r="K194" i="13"/>
  <c r="I194"/>
  <c r="I211" s="1"/>
  <c r="G194"/>
  <c r="BA194" s="1"/>
  <c r="I17" i="12"/>
  <c r="B17"/>
  <c r="A17"/>
  <c r="BD211" i="13"/>
  <c r="H17" i="12" s="1"/>
  <c r="K211" i="13"/>
  <c r="BE191"/>
  <c r="BD191"/>
  <c r="BC191"/>
  <c r="BB191"/>
  <c r="K191"/>
  <c r="I191"/>
  <c r="G191"/>
  <c r="BA191" s="1"/>
  <c r="BE190"/>
  <c r="BD190"/>
  <c r="BC190"/>
  <c r="BB190"/>
  <c r="K190"/>
  <c r="I190"/>
  <c r="G190"/>
  <c r="BA190" s="1"/>
  <c r="BE189"/>
  <c r="BD189"/>
  <c r="BC189"/>
  <c r="BB189"/>
  <c r="K189"/>
  <c r="I189"/>
  <c r="G189"/>
  <c r="BA189" s="1"/>
  <c r="BE188"/>
  <c r="BD188"/>
  <c r="BC188"/>
  <c r="BB188"/>
  <c r="K188"/>
  <c r="I188"/>
  <c r="G188"/>
  <c r="BA188" s="1"/>
  <c r="BE187"/>
  <c r="BD187"/>
  <c r="BC187"/>
  <c r="BB187"/>
  <c r="K187"/>
  <c r="I187"/>
  <c r="G187"/>
  <c r="BA187" s="1"/>
  <c r="BE186"/>
  <c r="BD186"/>
  <c r="BC186"/>
  <c r="BB186"/>
  <c r="K186"/>
  <c r="I186"/>
  <c r="G186"/>
  <c r="BA186" s="1"/>
  <c r="BE185"/>
  <c r="BD185"/>
  <c r="BC185"/>
  <c r="BB185"/>
  <c r="K185"/>
  <c r="I185"/>
  <c r="G185"/>
  <c r="BA185" s="1"/>
  <c r="BE184"/>
  <c r="BD184"/>
  <c r="BC184"/>
  <c r="BB184"/>
  <c r="BA184"/>
  <c r="K184"/>
  <c r="I184"/>
  <c r="G184"/>
  <c r="BE183"/>
  <c r="BD183"/>
  <c r="BC183"/>
  <c r="BB183"/>
  <c r="BA183"/>
  <c r="K183"/>
  <c r="I183"/>
  <c r="G183"/>
  <c r="BE182"/>
  <c r="BD182"/>
  <c r="BC182"/>
  <c r="BB182"/>
  <c r="BA182"/>
  <c r="K182"/>
  <c r="I182"/>
  <c r="G182"/>
  <c r="BE181"/>
  <c r="BD181"/>
  <c r="BD192" s="1"/>
  <c r="H16" i="12" s="1"/>
  <c r="BC181" i="13"/>
  <c r="BC192" s="1"/>
  <c r="G16" i="12" s="1"/>
  <c r="BB181" i="13"/>
  <c r="BB192" s="1"/>
  <c r="F16" i="12" s="1"/>
  <c r="K181" i="13"/>
  <c r="I181"/>
  <c r="G181"/>
  <c r="G192" s="1"/>
  <c r="B16" i="12"/>
  <c r="A16"/>
  <c r="K192" i="13"/>
  <c r="I192"/>
  <c r="BE178"/>
  <c r="BD178"/>
  <c r="BC178"/>
  <c r="BB178"/>
  <c r="K178"/>
  <c r="I178"/>
  <c r="G178"/>
  <c r="BA178" s="1"/>
  <c r="BE177"/>
  <c r="BD177"/>
  <c r="BC177"/>
  <c r="BB177"/>
  <c r="K177"/>
  <c r="I177"/>
  <c r="G177"/>
  <c r="BA177" s="1"/>
  <c r="BE176"/>
  <c r="BD176"/>
  <c r="BC176"/>
  <c r="BB176"/>
  <c r="K176"/>
  <c r="I176"/>
  <c r="G176"/>
  <c r="BA176" s="1"/>
  <c r="BE175"/>
  <c r="BD175"/>
  <c r="BC175"/>
  <c r="BB175"/>
  <c r="K175"/>
  <c r="I175"/>
  <c r="G175"/>
  <c r="BA175" s="1"/>
  <c r="BE174"/>
  <c r="BD174"/>
  <c r="BC174"/>
  <c r="BB174"/>
  <c r="K174"/>
  <c r="I174"/>
  <c r="G174"/>
  <c r="BA174" s="1"/>
  <c r="BE173"/>
  <c r="BD173"/>
  <c r="BC173"/>
  <c r="BB173"/>
  <c r="K173"/>
  <c r="I173"/>
  <c r="G173"/>
  <c r="BA173" s="1"/>
  <c r="BE172"/>
  <c r="BD172"/>
  <c r="BC172"/>
  <c r="BB172"/>
  <c r="K172"/>
  <c r="I172"/>
  <c r="G172"/>
  <c r="BA172" s="1"/>
  <c r="BE171"/>
  <c r="BD171"/>
  <c r="BC171"/>
  <c r="BB171"/>
  <c r="K171"/>
  <c r="I171"/>
  <c r="G171"/>
  <c r="BA171" s="1"/>
  <c r="BE170"/>
  <c r="BD170"/>
  <c r="BC170"/>
  <c r="BB170"/>
  <c r="K170"/>
  <c r="I170"/>
  <c r="G170"/>
  <c r="BA170" s="1"/>
  <c r="BE169"/>
  <c r="BD169"/>
  <c r="BC169"/>
  <c r="BB169"/>
  <c r="K169"/>
  <c r="I169"/>
  <c r="G169"/>
  <c r="BA169" s="1"/>
  <c r="BE168"/>
  <c r="BE179" s="1"/>
  <c r="I15" i="12" s="1"/>
  <c r="BD168" i="13"/>
  <c r="BD179" s="1"/>
  <c r="H15" i="12" s="1"/>
  <c r="BC168" i="13"/>
  <c r="BB168"/>
  <c r="K168"/>
  <c r="K179" s="1"/>
  <c r="I168"/>
  <c r="I179" s="1"/>
  <c r="G168"/>
  <c r="BA168" s="1"/>
  <c r="B15" i="12"/>
  <c r="A15"/>
  <c r="BC179" i="13"/>
  <c r="G15" i="12" s="1"/>
  <c r="BB179" i="13"/>
  <c r="F15" i="12" s="1"/>
  <c r="BE165" i="13"/>
  <c r="BD165"/>
  <c r="BC165"/>
  <c r="BB165"/>
  <c r="K165"/>
  <c r="I165"/>
  <c r="G165"/>
  <c r="BA165" s="1"/>
  <c r="BE164"/>
  <c r="BD164"/>
  <c r="BC164"/>
  <c r="BB164"/>
  <c r="K164"/>
  <c r="I164"/>
  <c r="G164"/>
  <c r="BA164" s="1"/>
  <c r="BE163"/>
  <c r="BD163"/>
  <c r="BC163"/>
  <c r="BB163"/>
  <c r="K163"/>
  <c r="I163"/>
  <c r="G163"/>
  <c r="BA163" s="1"/>
  <c r="BE162"/>
  <c r="BD162"/>
  <c r="BC162"/>
  <c r="BB162"/>
  <c r="K162"/>
  <c r="I162"/>
  <c r="G162"/>
  <c r="BA162" s="1"/>
  <c r="BE161"/>
  <c r="BD161"/>
  <c r="BC161"/>
  <c r="BB161"/>
  <c r="K161"/>
  <c r="I161"/>
  <c r="G161"/>
  <c r="BA161" s="1"/>
  <c r="BE160"/>
  <c r="BD160"/>
  <c r="BC160"/>
  <c r="BB160"/>
  <c r="K160"/>
  <c r="I160"/>
  <c r="G160"/>
  <c r="BA160" s="1"/>
  <c r="BE159"/>
  <c r="BD159"/>
  <c r="BC159"/>
  <c r="BB159"/>
  <c r="K159"/>
  <c r="I159"/>
  <c r="G159"/>
  <c r="BA159" s="1"/>
  <c r="BE158"/>
  <c r="BD158"/>
  <c r="BC158"/>
  <c r="BB158"/>
  <c r="K158"/>
  <c r="I158"/>
  <c r="G158"/>
  <c r="BA158" s="1"/>
  <c r="BE157"/>
  <c r="BD157"/>
  <c r="BC157"/>
  <c r="BB157"/>
  <c r="K157"/>
  <c r="I157"/>
  <c r="G157"/>
  <c r="BA157" s="1"/>
  <c r="BE156"/>
  <c r="BD156"/>
  <c r="BC156"/>
  <c r="BB156"/>
  <c r="K156"/>
  <c r="I156"/>
  <c r="G156"/>
  <c r="BA156" s="1"/>
  <c r="BE155"/>
  <c r="BD155"/>
  <c r="BC155"/>
  <c r="BB155"/>
  <c r="K155"/>
  <c r="I155"/>
  <c r="G155"/>
  <c r="BA155" s="1"/>
  <c r="BE154"/>
  <c r="BD154"/>
  <c r="BC154"/>
  <c r="BB154"/>
  <c r="K154"/>
  <c r="I154"/>
  <c r="G154"/>
  <c r="BA154" s="1"/>
  <c r="BE153"/>
  <c r="BD153"/>
  <c r="BC153"/>
  <c r="BB153"/>
  <c r="K153"/>
  <c r="I153"/>
  <c r="G153"/>
  <c r="BA153" s="1"/>
  <c r="BE152"/>
  <c r="BD152"/>
  <c r="BC152"/>
  <c r="BB152"/>
  <c r="K152"/>
  <c r="I152"/>
  <c r="G152"/>
  <c r="BA152" s="1"/>
  <c r="BE151"/>
  <c r="BD151"/>
  <c r="BC151"/>
  <c r="BB151"/>
  <c r="K151"/>
  <c r="I151"/>
  <c r="G151"/>
  <c r="BA151" s="1"/>
  <c r="BE150"/>
  <c r="BD150"/>
  <c r="BC150"/>
  <c r="BB150"/>
  <c r="BB166" s="1"/>
  <c r="F14" i="12" s="1"/>
  <c r="K150" i="13"/>
  <c r="I150"/>
  <c r="G150"/>
  <c r="BA150" s="1"/>
  <c r="BE149"/>
  <c r="BD149"/>
  <c r="BD166" s="1"/>
  <c r="H14" i="12" s="1"/>
  <c r="BC149" i="13"/>
  <c r="BB149"/>
  <c r="K149"/>
  <c r="I149"/>
  <c r="G149"/>
  <c r="BA149" s="1"/>
  <c r="B14" i="12"/>
  <c r="A14"/>
  <c r="BE166" i="13"/>
  <c r="I14" i="12" s="1"/>
  <c r="BE146" i="13"/>
  <c r="BD146"/>
  <c r="BC146"/>
  <c r="BB146"/>
  <c r="K146"/>
  <c r="I146"/>
  <c r="G146"/>
  <c r="BA146" s="1"/>
  <c r="BE145"/>
  <c r="BD145"/>
  <c r="BC145"/>
  <c r="BB145"/>
  <c r="K145"/>
  <c r="I145"/>
  <c r="G145"/>
  <c r="BA145" s="1"/>
  <c r="BE144"/>
  <c r="BD144"/>
  <c r="BC144"/>
  <c r="BB144"/>
  <c r="K144"/>
  <c r="I144"/>
  <c r="G144"/>
  <c r="BA144" s="1"/>
  <c r="BE143"/>
  <c r="BD143"/>
  <c r="BC143"/>
  <c r="BB143"/>
  <c r="K143"/>
  <c r="I143"/>
  <c r="G143"/>
  <c r="BA143" s="1"/>
  <c r="BE142"/>
  <c r="BD142"/>
  <c r="BC142"/>
  <c r="BB142"/>
  <c r="K142"/>
  <c r="I142"/>
  <c r="G142"/>
  <c r="BA142" s="1"/>
  <c r="BE141"/>
  <c r="BD141"/>
  <c r="BC141"/>
  <c r="BB141"/>
  <c r="K141"/>
  <c r="I141"/>
  <c r="G141"/>
  <c r="BA141" s="1"/>
  <c r="BE140"/>
  <c r="BD140"/>
  <c r="BC140"/>
  <c r="BB140"/>
  <c r="K140"/>
  <c r="I140"/>
  <c r="G140"/>
  <c r="BA140" s="1"/>
  <c r="BE139"/>
  <c r="BD139"/>
  <c r="BC139"/>
  <c r="BB139"/>
  <c r="K139"/>
  <c r="I139"/>
  <c r="G139"/>
  <c r="BA139" s="1"/>
  <c r="BE138"/>
  <c r="BD138"/>
  <c r="BC138"/>
  <c r="BB138"/>
  <c r="K138"/>
  <c r="I138"/>
  <c r="G138"/>
  <c r="BA138" s="1"/>
  <c r="BE137"/>
  <c r="BD137"/>
  <c r="BC137"/>
  <c r="BB137"/>
  <c r="K137"/>
  <c r="I137"/>
  <c r="G137"/>
  <c r="BA137" s="1"/>
  <c r="BE136"/>
  <c r="BD136"/>
  <c r="BC136"/>
  <c r="BB136"/>
  <c r="K136"/>
  <c r="I136"/>
  <c r="G136"/>
  <c r="BA136" s="1"/>
  <c r="BE135"/>
  <c r="BD135"/>
  <c r="BC135"/>
  <c r="BB135"/>
  <c r="K135"/>
  <c r="I135"/>
  <c r="G135"/>
  <c r="BA135" s="1"/>
  <c r="BE134"/>
  <c r="BD134"/>
  <c r="BC134"/>
  <c r="BB134"/>
  <c r="K134"/>
  <c r="I134"/>
  <c r="G134"/>
  <c r="BA134" s="1"/>
  <c r="BE133"/>
  <c r="BD133"/>
  <c r="BC133"/>
  <c r="BB133"/>
  <c r="K133"/>
  <c r="I133"/>
  <c r="G133"/>
  <c r="BA133" s="1"/>
  <c r="BE132"/>
  <c r="BD132"/>
  <c r="BC132"/>
  <c r="BB132"/>
  <c r="K132"/>
  <c r="I132"/>
  <c r="G132"/>
  <c r="BA132" s="1"/>
  <c r="BE131"/>
  <c r="BD131"/>
  <c r="BC131"/>
  <c r="BB131"/>
  <c r="K131"/>
  <c r="K147" s="1"/>
  <c r="I131"/>
  <c r="G131"/>
  <c r="BA131" s="1"/>
  <c r="BE130"/>
  <c r="BE147" s="1"/>
  <c r="I13" i="12" s="1"/>
  <c r="BD130" i="13"/>
  <c r="BD147" s="1"/>
  <c r="H13" i="12" s="1"/>
  <c r="BC130" i="13"/>
  <c r="BB130"/>
  <c r="K130"/>
  <c r="I130"/>
  <c r="I147" s="1"/>
  <c r="G130"/>
  <c r="B13" i="12"/>
  <c r="A13"/>
  <c r="BE127" i="13"/>
  <c r="BD127"/>
  <c r="BC127"/>
  <c r="BB127"/>
  <c r="BA127"/>
  <c r="K127"/>
  <c r="I127"/>
  <c r="G127"/>
  <c r="BE126"/>
  <c r="BD126"/>
  <c r="BC126"/>
  <c r="BB126"/>
  <c r="BA126"/>
  <c r="K126"/>
  <c r="I126"/>
  <c r="G126"/>
  <c r="BE125"/>
  <c r="BD125"/>
  <c r="BC125"/>
  <c r="BB125"/>
  <c r="BA125"/>
  <c r="K125"/>
  <c r="I125"/>
  <c r="G125"/>
  <c r="BE124"/>
  <c r="BD124"/>
  <c r="BC124"/>
  <c r="BB124"/>
  <c r="BA124"/>
  <c r="K124"/>
  <c r="I124"/>
  <c r="G124"/>
  <c r="BE123"/>
  <c r="BD123"/>
  <c r="BC123"/>
  <c r="BB123"/>
  <c r="BA123"/>
  <c r="K123"/>
  <c r="I123"/>
  <c r="G123"/>
  <c r="BE122"/>
  <c r="BD122"/>
  <c r="BC122"/>
  <c r="BB122"/>
  <c r="BA122"/>
  <c r="K122"/>
  <c r="I122"/>
  <c r="G122"/>
  <c r="BE121"/>
  <c r="BD121"/>
  <c r="BC121"/>
  <c r="BB121"/>
  <c r="BA121"/>
  <c r="K121"/>
  <c r="I121"/>
  <c r="G121"/>
  <c r="BE120"/>
  <c r="BD120"/>
  <c r="BC120"/>
  <c r="BB120"/>
  <c r="BA120"/>
  <c r="K120"/>
  <c r="I120"/>
  <c r="G120"/>
  <c r="BE119"/>
  <c r="BD119"/>
  <c r="BC119"/>
  <c r="BB119"/>
  <c r="BA119"/>
  <c r="K119"/>
  <c r="I119"/>
  <c r="G119"/>
  <c r="BE118"/>
  <c r="BD118"/>
  <c r="BC118"/>
  <c r="BB118"/>
  <c r="BA118"/>
  <c r="K118"/>
  <c r="I118"/>
  <c r="G118"/>
  <c r="BE117"/>
  <c r="BD117"/>
  <c r="BC117"/>
  <c r="BB117"/>
  <c r="BA117"/>
  <c r="K117"/>
  <c r="I117"/>
  <c r="G117"/>
  <c r="BE116"/>
  <c r="BD116"/>
  <c r="BC116"/>
  <c r="BB116"/>
  <c r="BA116"/>
  <c r="K116"/>
  <c r="I116"/>
  <c r="G116"/>
  <c r="BE115"/>
  <c r="BD115"/>
  <c r="BC115"/>
  <c r="BB115"/>
  <c r="BA115"/>
  <c r="K115"/>
  <c r="I115"/>
  <c r="G115"/>
  <c r="BE114"/>
  <c r="BD114"/>
  <c r="BC114"/>
  <c r="BB114"/>
  <c r="BA114"/>
  <c r="K114"/>
  <c r="I114"/>
  <c r="G114"/>
  <c r="BE113"/>
  <c r="BD113"/>
  <c r="BC113"/>
  <c r="BB113"/>
  <c r="BA113"/>
  <c r="K113"/>
  <c r="I113"/>
  <c r="G113"/>
  <c r="BE112"/>
  <c r="BD112"/>
  <c r="BC112"/>
  <c r="BB112"/>
  <c r="BA112"/>
  <c r="K112"/>
  <c r="I112"/>
  <c r="G112"/>
  <c r="BE111"/>
  <c r="BD111"/>
  <c r="BC111"/>
  <c r="BB111"/>
  <c r="BA111"/>
  <c r="K111"/>
  <c r="I111"/>
  <c r="G111"/>
  <c r="BE110"/>
  <c r="BD110"/>
  <c r="BC110"/>
  <c r="BB110"/>
  <c r="BA110"/>
  <c r="K110"/>
  <c r="I110"/>
  <c r="G110"/>
  <c r="BE109"/>
  <c r="BD109"/>
  <c r="BC109"/>
  <c r="BB109"/>
  <c r="BA109"/>
  <c r="K109"/>
  <c r="I109"/>
  <c r="G109"/>
  <c r="BE108"/>
  <c r="BD108"/>
  <c r="BC108"/>
  <c r="BB108"/>
  <c r="BA108"/>
  <c r="K108"/>
  <c r="I108"/>
  <c r="G108"/>
  <c r="BE107"/>
  <c r="BD107"/>
  <c r="BC107"/>
  <c r="BB107"/>
  <c r="BA107"/>
  <c r="K107"/>
  <c r="I107"/>
  <c r="G107"/>
  <c r="BE106"/>
  <c r="BD106"/>
  <c r="BC106"/>
  <c r="BB106"/>
  <c r="BA106"/>
  <c r="K106"/>
  <c r="I106"/>
  <c r="G106"/>
  <c r="BE105"/>
  <c r="BE128" s="1"/>
  <c r="BD105"/>
  <c r="BC105"/>
  <c r="BB105"/>
  <c r="BB128" s="1"/>
  <c r="F12" i="12" s="1"/>
  <c r="BA105" i="13"/>
  <c r="BA128" s="1"/>
  <c r="E12" i="12" s="1"/>
  <c r="K105" i="13"/>
  <c r="I105"/>
  <c r="G105"/>
  <c r="G128" s="1"/>
  <c r="I12" i="12"/>
  <c r="B12"/>
  <c r="A12"/>
  <c r="BD128" i="13"/>
  <c r="H12" i="12" s="1"/>
  <c r="BC128" i="13"/>
  <c r="G12" i="12" s="1"/>
  <c r="K128" i="13"/>
  <c r="I128"/>
  <c r="BE102"/>
  <c r="BD102"/>
  <c r="BC102"/>
  <c r="BB102"/>
  <c r="BA102"/>
  <c r="K102"/>
  <c r="I102"/>
  <c r="G102"/>
  <c r="BE101"/>
  <c r="BD101"/>
  <c r="BC101"/>
  <c r="BB101"/>
  <c r="BA101"/>
  <c r="K101"/>
  <c r="I101"/>
  <c r="G101"/>
  <c r="BE100"/>
  <c r="BD100"/>
  <c r="BC100"/>
  <c r="BB100"/>
  <c r="BA100"/>
  <c r="K100"/>
  <c r="I100"/>
  <c r="G100"/>
  <c r="BE99"/>
  <c r="BD99"/>
  <c r="BC99"/>
  <c r="BB99"/>
  <c r="BA99"/>
  <c r="K99"/>
  <c r="I99"/>
  <c r="G99"/>
  <c r="BE98"/>
  <c r="BD98"/>
  <c r="BC98"/>
  <c r="BB98"/>
  <c r="BA98"/>
  <c r="K98"/>
  <c r="I98"/>
  <c r="G98"/>
  <c r="BE97"/>
  <c r="BD97"/>
  <c r="BC97"/>
  <c r="BB97"/>
  <c r="BA97"/>
  <c r="K97"/>
  <c r="I97"/>
  <c r="G97"/>
  <c r="BE96"/>
  <c r="BD96"/>
  <c r="BC96"/>
  <c r="BB96"/>
  <c r="BA96"/>
  <c r="K96"/>
  <c r="I96"/>
  <c r="G96"/>
  <c r="BE95"/>
  <c r="BD95"/>
  <c r="BC95"/>
  <c r="BB95"/>
  <c r="BA95"/>
  <c r="K95"/>
  <c r="I95"/>
  <c r="G95"/>
  <c r="BE94"/>
  <c r="BD94"/>
  <c r="BC94"/>
  <c r="BB94"/>
  <c r="BA94"/>
  <c r="K94"/>
  <c r="I94"/>
  <c r="G94"/>
  <c r="BE93"/>
  <c r="BD93"/>
  <c r="BC93"/>
  <c r="BB93"/>
  <c r="BA93"/>
  <c r="K93"/>
  <c r="I93"/>
  <c r="G93"/>
  <c r="BE92"/>
  <c r="BD92"/>
  <c r="BC92"/>
  <c r="BB92"/>
  <c r="BA92"/>
  <c r="K92"/>
  <c r="I92"/>
  <c r="G92"/>
  <c r="BE91"/>
  <c r="BD91"/>
  <c r="BC91"/>
  <c r="BB91"/>
  <c r="BA91"/>
  <c r="K91"/>
  <c r="I91"/>
  <c r="G91"/>
  <c r="BE90"/>
  <c r="BD90"/>
  <c r="BC90"/>
  <c r="BB90"/>
  <c r="BA90"/>
  <c r="K90"/>
  <c r="I90"/>
  <c r="G90"/>
  <c r="BE89"/>
  <c r="BD89"/>
  <c r="BC89"/>
  <c r="BB89"/>
  <c r="BA89"/>
  <c r="K89"/>
  <c r="I89"/>
  <c r="G89"/>
  <c r="BE88"/>
  <c r="BD88"/>
  <c r="BC88"/>
  <c r="BB88"/>
  <c r="BA88"/>
  <c r="K88"/>
  <c r="I88"/>
  <c r="G88"/>
  <c r="BE87"/>
  <c r="BD87"/>
  <c r="BC87"/>
  <c r="BB87"/>
  <c r="BA87"/>
  <c r="K87"/>
  <c r="I87"/>
  <c r="G87"/>
  <c r="BE86"/>
  <c r="BD86"/>
  <c r="BC86"/>
  <c r="BB86"/>
  <c r="BA86"/>
  <c r="K86"/>
  <c r="I86"/>
  <c r="G86"/>
  <c r="BE85"/>
  <c r="BD85"/>
  <c r="BC85"/>
  <c r="BB85"/>
  <c r="BA85"/>
  <c r="K85"/>
  <c r="I85"/>
  <c r="G85"/>
  <c r="BE84"/>
  <c r="BD84"/>
  <c r="BC84"/>
  <c r="BB84"/>
  <c r="BA84"/>
  <c r="K84"/>
  <c r="I84"/>
  <c r="G84"/>
  <c r="BE83"/>
  <c r="BD83"/>
  <c r="BC83"/>
  <c r="BB83"/>
  <c r="BA83"/>
  <c r="K83"/>
  <c r="I83"/>
  <c r="G83"/>
  <c r="BE82"/>
  <c r="BD82"/>
  <c r="BC82"/>
  <c r="BB82"/>
  <c r="BA82"/>
  <c r="K82"/>
  <c r="I82"/>
  <c r="G82"/>
  <c r="BE81"/>
  <c r="BD81"/>
  <c r="BC81"/>
  <c r="BB81"/>
  <c r="BA81"/>
  <c r="K81"/>
  <c r="I81"/>
  <c r="G81"/>
  <c r="BE80"/>
  <c r="BE103" s="1"/>
  <c r="I11" i="12" s="1"/>
  <c r="BD80" i="13"/>
  <c r="BD103" s="1"/>
  <c r="H11" i="12" s="1"/>
  <c r="BC80" i="13"/>
  <c r="BB80"/>
  <c r="BA80"/>
  <c r="BA103" s="1"/>
  <c r="E11" i="12" s="1"/>
  <c r="K80" i="13"/>
  <c r="K103" s="1"/>
  <c r="I80"/>
  <c r="G80"/>
  <c r="G103" s="1"/>
  <c r="B11" i="12"/>
  <c r="A11"/>
  <c r="BC103" i="13"/>
  <c r="G11" i="12" s="1"/>
  <c r="BB103" i="13"/>
  <c r="F11" i="12" s="1"/>
  <c r="I103" i="13"/>
  <c r="BE77"/>
  <c r="BD77"/>
  <c r="BC77"/>
  <c r="BB77"/>
  <c r="K77"/>
  <c r="I77"/>
  <c r="G77"/>
  <c r="BA77" s="1"/>
  <c r="BE76"/>
  <c r="BD76"/>
  <c r="BC76"/>
  <c r="BB76"/>
  <c r="K76"/>
  <c r="I76"/>
  <c r="G76"/>
  <c r="BA76" s="1"/>
  <c r="BE75"/>
  <c r="BD75"/>
  <c r="BC75"/>
  <c r="BB75"/>
  <c r="K75"/>
  <c r="I75"/>
  <c r="G75"/>
  <c r="BA75" s="1"/>
  <c r="BE74"/>
  <c r="BD74"/>
  <c r="BC74"/>
  <c r="BB74"/>
  <c r="K74"/>
  <c r="I74"/>
  <c r="G74"/>
  <c r="BA74" s="1"/>
  <c r="BE73"/>
  <c r="BD73"/>
  <c r="BC73"/>
  <c r="BB73"/>
  <c r="K73"/>
  <c r="I73"/>
  <c r="G73"/>
  <c r="BA73" s="1"/>
  <c r="BE72"/>
  <c r="BD72"/>
  <c r="BC72"/>
  <c r="BB72"/>
  <c r="K72"/>
  <c r="I72"/>
  <c r="G72"/>
  <c r="BA72" s="1"/>
  <c r="BE71"/>
  <c r="BD71"/>
  <c r="BC71"/>
  <c r="BB71"/>
  <c r="K71"/>
  <c r="I71"/>
  <c r="G71"/>
  <c r="BA71" s="1"/>
  <c r="BE70"/>
  <c r="BD70"/>
  <c r="BC70"/>
  <c r="BB70"/>
  <c r="K70"/>
  <c r="I70"/>
  <c r="G70"/>
  <c r="BA70" s="1"/>
  <c r="BE69"/>
  <c r="BD69"/>
  <c r="BC69"/>
  <c r="BB69"/>
  <c r="K69"/>
  <c r="I69"/>
  <c r="G69"/>
  <c r="BA69" s="1"/>
  <c r="BE68"/>
  <c r="BD68"/>
  <c r="BC68"/>
  <c r="BB68"/>
  <c r="K68"/>
  <c r="I68"/>
  <c r="G68"/>
  <c r="BA68" s="1"/>
  <c r="BE67"/>
  <c r="BD67"/>
  <c r="BC67"/>
  <c r="BB67"/>
  <c r="K67"/>
  <c r="I67"/>
  <c r="G67"/>
  <c r="BA67" s="1"/>
  <c r="BE66"/>
  <c r="BD66"/>
  <c r="BC66"/>
  <c r="BB66"/>
  <c r="K66"/>
  <c r="I66"/>
  <c r="G66"/>
  <c r="BA66" s="1"/>
  <c r="BE65"/>
  <c r="BD65"/>
  <c r="BC65"/>
  <c r="BB65"/>
  <c r="K65"/>
  <c r="I65"/>
  <c r="G65"/>
  <c r="BA65" s="1"/>
  <c r="BE64"/>
  <c r="BD64"/>
  <c r="BC64"/>
  <c r="BB64"/>
  <c r="K64"/>
  <c r="I64"/>
  <c r="G64"/>
  <c r="BA64" s="1"/>
  <c r="BE63"/>
  <c r="BD63"/>
  <c r="BC63"/>
  <c r="BB63"/>
  <c r="K63"/>
  <c r="I63"/>
  <c r="G63"/>
  <c r="BA63" s="1"/>
  <c r="BE62"/>
  <c r="BD62"/>
  <c r="BC62"/>
  <c r="BB62"/>
  <c r="K62"/>
  <c r="I62"/>
  <c r="G62"/>
  <c r="BA62" s="1"/>
  <c r="BE61"/>
  <c r="BD61"/>
  <c r="BC61"/>
  <c r="BB61"/>
  <c r="K61"/>
  <c r="I61"/>
  <c r="G61"/>
  <c r="BA61" s="1"/>
  <c r="BE60"/>
  <c r="BD60"/>
  <c r="BC60"/>
  <c r="BB60"/>
  <c r="K60"/>
  <c r="I60"/>
  <c r="G60"/>
  <c r="BA60" s="1"/>
  <c r="BE59"/>
  <c r="BD59"/>
  <c r="BC59"/>
  <c r="BB59"/>
  <c r="K59"/>
  <c r="I59"/>
  <c r="G59"/>
  <c r="BA59" s="1"/>
  <c r="BE58"/>
  <c r="BD58"/>
  <c r="BC58"/>
  <c r="BB58"/>
  <c r="K58"/>
  <c r="I58"/>
  <c r="G58"/>
  <c r="BA58" s="1"/>
  <c r="BE57"/>
  <c r="BD57"/>
  <c r="BC57"/>
  <c r="BB57"/>
  <c r="K57"/>
  <c r="I57"/>
  <c r="G57"/>
  <c r="BA57" s="1"/>
  <c r="BE56"/>
  <c r="BD56"/>
  <c r="BC56"/>
  <c r="BB56"/>
  <c r="K56"/>
  <c r="I56"/>
  <c r="G56"/>
  <c r="BA56" s="1"/>
  <c r="BE55"/>
  <c r="BD55"/>
  <c r="BC55"/>
  <c r="BB55"/>
  <c r="K55"/>
  <c r="I55"/>
  <c r="G55"/>
  <c r="BA55" s="1"/>
  <c r="BE54"/>
  <c r="BD54"/>
  <c r="BC54"/>
  <c r="BB54"/>
  <c r="K54"/>
  <c r="I54"/>
  <c r="G54"/>
  <c r="BA54" s="1"/>
  <c r="BE53"/>
  <c r="BD53"/>
  <c r="BC53"/>
  <c r="BB53"/>
  <c r="K53"/>
  <c r="I53"/>
  <c r="G53"/>
  <c r="BA53" s="1"/>
  <c r="BE52"/>
  <c r="BD52"/>
  <c r="BC52"/>
  <c r="BB52"/>
  <c r="K52"/>
  <c r="I52"/>
  <c r="G52"/>
  <c r="BA52" s="1"/>
  <c r="BE51"/>
  <c r="BE78" s="1"/>
  <c r="I10" i="12" s="1"/>
  <c r="BD51" i="13"/>
  <c r="BC51"/>
  <c r="BB51"/>
  <c r="K51"/>
  <c r="I51"/>
  <c r="G51"/>
  <c r="BA51" s="1"/>
  <c r="BE50"/>
  <c r="BD50"/>
  <c r="BC50"/>
  <c r="BB50"/>
  <c r="K50"/>
  <c r="I50"/>
  <c r="G50"/>
  <c r="BA50" s="1"/>
  <c r="BE49"/>
  <c r="BD49"/>
  <c r="BC49"/>
  <c r="BC78" s="1"/>
  <c r="G10" i="12" s="1"/>
  <c r="BB49" i="13"/>
  <c r="K49"/>
  <c r="I49"/>
  <c r="G49"/>
  <c r="BA49" s="1"/>
  <c r="BA78" s="1"/>
  <c r="E10" i="12" s="1"/>
  <c r="B10"/>
  <c r="A10"/>
  <c r="BB78" i="13"/>
  <c r="F10" i="12" s="1"/>
  <c r="BE46" i="13"/>
  <c r="BD46"/>
  <c r="BC46"/>
  <c r="BB46"/>
  <c r="K46"/>
  <c r="I46"/>
  <c r="G46"/>
  <c r="BA46" s="1"/>
  <c r="BE45"/>
  <c r="BD45"/>
  <c r="BC45"/>
  <c r="BB45"/>
  <c r="K45"/>
  <c r="I45"/>
  <c r="G45"/>
  <c r="BA45" s="1"/>
  <c r="BE44"/>
  <c r="BD44"/>
  <c r="BC44"/>
  <c r="BB44"/>
  <c r="K44"/>
  <c r="I44"/>
  <c r="G44"/>
  <c r="BA44" s="1"/>
  <c r="BE43"/>
  <c r="BD43"/>
  <c r="BC43"/>
  <c r="BB43"/>
  <c r="K43"/>
  <c r="I43"/>
  <c r="G43"/>
  <c r="BA43" s="1"/>
  <c r="BE42"/>
  <c r="BD42"/>
  <c r="BC42"/>
  <c r="BB42"/>
  <c r="K42"/>
  <c r="I42"/>
  <c r="G42"/>
  <c r="BA42" s="1"/>
  <c r="BE41"/>
  <c r="BD41"/>
  <c r="BC41"/>
  <c r="BB41"/>
  <c r="K41"/>
  <c r="I41"/>
  <c r="G41"/>
  <c r="BA41" s="1"/>
  <c r="BE40"/>
  <c r="BD40"/>
  <c r="BC40"/>
  <c r="BB40"/>
  <c r="K40"/>
  <c r="I40"/>
  <c r="G40"/>
  <c r="BA40" s="1"/>
  <c r="BE39"/>
  <c r="BD39"/>
  <c r="BC39"/>
  <c r="BB39"/>
  <c r="K39"/>
  <c r="I39"/>
  <c r="G39"/>
  <c r="BA39" s="1"/>
  <c r="BE38"/>
  <c r="BD38"/>
  <c r="BC38"/>
  <c r="BB38"/>
  <c r="K38"/>
  <c r="I38"/>
  <c r="G38"/>
  <c r="BA38" s="1"/>
  <c r="BE37"/>
  <c r="BD37"/>
  <c r="BC37"/>
  <c r="BB37"/>
  <c r="K37"/>
  <c r="I37"/>
  <c r="G37"/>
  <c r="BA37" s="1"/>
  <c r="BE36"/>
  <c r="BD36"/>
  <c r="BC36"/>
  <c r="BB36"/>
  <c r="K36"/>
  <c r="I36"/>
  <c r="G36"/>
  <c r="BA36" s="1"/>
  <c r="BE35"/>
  <c r="BD35"/>
  <c r="BC35"/>
  <c r="BB35"/>
  <c r="K35"/>
  <c r="I35"/>
  <c r="G35"/>
  <c r="BA35" s="1"/>
  <c r="BE34"/>
  <c r="BD34"/>
  <c r="BC34"/>
  <c r="BB34"/>
  <c r="K34"/>
  <c r="I34"/>
  <c r="G34"/>
  <c r="BA34" s="1"/>
  <c r="BE33"/>
  <c r="BD33"/>
  <c r="BC33"/>
  <c r="BB33"/>
  <c r="K33"/>
  <c r="I33"/>
  <c r="G33"/>
  <c r="BA33" s="1"/>
  <c r="BE32"/>
  <c r="BD32"/>
  <c r="BC32"/>
  <c r="BB32"/>
  <c r="K32"/>
  <c r="I32"/>
  <c r="G32"/>
  <c r="BA32" s="1"/>
  <c r="BE31"/>
  <c r="BD31"/>
  <c r="BC31"/>
  <c r="BB31"/>
  <c r="K31"/>
  <c r="I31"/>
  <c r="G31"/>
  <c r="BA31" s="1"/>
  <c r="BE30"/>
  <c r="BD30"/>
  <c r="BC30"/>
  <c r="BB30"/>
  <c r="K30"/>
  <c r="I30"/>
  <c r="G30"/>
  <c r="BA30" s="1"/>
  <c r="BE29"/>
  <c r="BD29"/>
  <c r="BC29"/>
  <c r="BB29"/>
  <c r="K29"/>
  <c r="I29"/>
  <c r="G29"/>
  <c r="BA29" s="1"/>
  <c r="BE28"/>
  <c r="BD28"/>
  <c r="BC28"/>
  <c r="BB28"/>
  <c r="K28"/>
  <c r="I28"/>
  <c r="G28"/>
  <c r="BA28" s="1"/>
  <c r="BE27"/>
  <c r="BD27"/>
  <c r="BC27"/>
  <c r="BB27"/>
  <c r="K27"/>
  <c r="I27"/>
  <c r="G27"/>
  <c r="BA27" s="1"/>
  <c r="BE26"/>
  <c r="BD26"/>
  <c r="BC26"/>
  <c r="BB26"/>
  <c r="K26"/>
  <c r="I26"/>
  <c r="G26"/>
  <c r="BA26" s="1"/>
  <c r="BE25"/>
  <c r="BD25"/>
  <c r="BC25"/>
  <c r="BB25"/>
  <c r="K25"/>
  <c r="I25"/>
  <c r="G25"/>
  <c r="BA25" s="1"/>
  <c r="BE24"/>
  <c r="BE47" s="1"/>
  <c r="I9" i="12" s="1"/>
  <c r="BD24" i="13"/>
  <c r="BC24"/>
  <c r="BB24"/>
  <c r="K24"/>
  <c r="I24"/>
  <c r="G24"/>
  <c r="BA24" s="1"/>
  <c r="BE23"/>
  <c r="BD23"/>
  <c r="BC23"/>
  <c r="BB23"/>
  <c r="K23"/>
  <c r="K47" s="1"/>
  <c r="I23"/>
  <c r="G23"/>
  <c r="BA23" s="1"/>
  <c r="BE22"/>
  <c r="BD22"/>
  <c r="BC22"/>
  <c r="BB22"/>
  <c r="K22"/>
  <c r="I22"/>
  <c r="G22"/>
  <c r="BA22" s="1"/>
  <c r="BE21"/>
  <c r="BD21"/>
  <c r="BC21"/>
  <c r="BB21"/>
  <c r="K21"/>
  <c r="I21"/>
  <c r="G21"/>
  <c r="BA21" s="1"/>
  <c r="BE20"/>
  <c r="BD20"/>
  <c r="BC20"/>
  <c r="BB20"/>
  <c r="K20"/>
  <c r="I20"/>
  <c r="G20"/>
  <c r="BA20" s="1"/>
  <c r="BE19"/>
  <c r="BD19"/>
  <c r="BC19"/>
  <c r="BB19"/>
  <c r="K19"/>
  <c r="I19"/>
  <c r="G19"/>
  <c r="BA19" s="1"/>
  <c r="BE18"/>
  <c r="BD18"/>
  <c r="BC18"/>
  <c r="BB18"/>
  <c r="K18"/>
  <c r="I18"/>
  <c r="G18"/>
  <c r="BA18" s="1"/>
  <c r="B9" i="12"/>
  <c r="A9"/>
  <c r="BD47" i="13"/>
  <c r="H9" i="12" s="1"/>
  <c r="BE15" i="13"/>
  <c r="BD15"/>
  <c r="BC15"/>
  <c r="BB15"/>
  <c r="K15"/>
  <c r="I15"/>
  <c r="G15"/>
  <c r="BA15" s="1"/>
  <c r="BE13"/>
  <c r="BE16" s="1"/>
  <c r="BD13"/>
  <c r="BD16" s="1"/>
  <c r="H8" i="12" s="1"/>
  <c r="BC13" i="13"/>
  <c r="BC16" s="1"/>
  <c r="G8" i="12" s="1"/>
  <c r="BB13" i="13"/>
  <c r="BB16" s="1"/>
  <c r="F8" i="12" s="1"/>
  <c r="K13" i="13"/>
  <c r="K16" s="1"/>
  <c r="I13"/>
  <c r="I16" s="1"/>
  <c r="G13"/>
  <c r="G16" s="1"/>
  <c r="I8" i="12"/>
  <c r="B8"/>
  <c r="A8"/>
  <c r="BE10" i="13"/>
  <c r="BD10"/>
  <c r="BC10"/>
  <c r="BB10"/>
  <c r="BA10"/>
  <c r="K10"/>
  <c r="I10"/>
  <c r="G10"/>
  <c r="BE8"/>
  <c r="BE11" s="1"/>
  <c r="I7" i="12" s="1"/>
  <c r="BD8" i="13"/>
  <c r="BD11" s="1"/>
  <c r="BC8"/>
  <c r="BB8"/>
  <c r="BA8"/>
  <c r="BA11" s="1"/>
  <c r="E7" i="12" s="1"/>
  <c r="K8" i="13"/>
  <c r="K11" s="1"/>
  <c r="I8"/>
  <c r="G8"/>
  <c r="G11" s="1"/>
  <c r="H7" i="12"/>
  <c r="B7"/>
  <c r="A7"/>
  <c r="BC11" i="13"/>
  <c r="G7" i="12" s="1"/>
  <c r="BB11" i="13"/>
  <c r="F7" i="12" s="1"/>
  <c r="I11" i="13"/>
  <c r="E4"/>
  <c r="F3"/>
  <c r="C33" i="11"/>
  <c r="F33" s="1"/>
  <c r="C31"/>
  <c r="G7"/>
  <c r="D16" i="8"/>
  <c r="I16" i="9"/>
  <c r="G16" i="8" s="1"/>
  <c r="D15"/>
  <c r="I15" i="9"/>
  <c r="G15" i="8" s="1"/>
  <c r="BE66" i="10"/>
  <c r="BD66"/>
  <c r="BC66"/>
  <c r="BA66"/>
  <c r="K66"/>
  <c r="I66"/>
  <c r="G66"/>
  <c r="BB66" s="1"/>
  <c r="BE65"/>
  <c r="BD65"/>
  <c r="BC65"/>
  <c r="BA65"/>
  <c r="K65"/>
  <c r="I65"/>
  <c r="G65"/>
  <c r="BB65" s="1"/>
  <c r="BE64"/>
  <c r="BD64"/>
  <c r="BC64"/>
  <c r="BA64"/>
  <c r="K64"/>
  <c r="I64"/>
  <c r="G64"/>
  <c r="BB64" s="1"/>
  <c r="BE63"/>
  <c r="BD63"/>
  <c r="BC63"/>
  <c r="BA63"/>
  <c r="K63"/>
  <c r="I63"/>
  <c r="G63"/>
  <c r="BB63" s="1"/>
  <c r="BE62"/>
  <c r="BD62"/>
  <c r="BC62"/>
  <c r="BA62"/>
  <c r="K62"/>
  <c r="I62"/>
  <c r="G62"/>
  <c r="BB62" s="1"/>
  <c r="BE61"/>
  <c r="BD61"/>
  <c r="BC61"/>
  <c r="BC67" s="1"/>
  <c r="G9" i="9" s="1"/>
  <c r="BA61" i="10"/>
  <c r="BA67" s="1"/>
  <c r="E9" i="9" s="1"/>
  <c r="K61" i="10"/>
  <c r="I61"/>
  <c r="G61"/>
  <c r="BB61" s="1"/>
  <c r="BE59"/>
  <c r="BE67" s="1"/>
  <c r="I9" i="9" s="1"/>
  <c r="BD59" i="10"/>
  <c r="BC59"/>
  <c r="BA59"/>
  <c r="K59"/>
  <c r="K67" s="1"/>
  <c r="I59"/>
  <c r="G59"/>
  <c r="BB59" s="1"/>
  <c r="B9" i="9"/>
  <c r="A9"/>
  <c r="I67" i="10"/>
  <c r="BE56"/>
  <c r="BD56"/>
  <c r="BC56"/>
  <c r="BA56"/>
  <c r="K56"/>
  <c r="I56"/>
  <c r="G56"/>
  <c r="BB56" s="1"/>
  <c r="BE55"/>
  <c r="BD55"/>
  <c r="BC55"/>
  <c r="BA55"/>
  <c r="K55"/>
  <c r="I55"/>
  <c r="G55"/>
  <c r="BB55" s="1"/>
  <c r="BE52"/>
  <c r="BD52"/>
  <c r="BC52"/>
  <c r="BA52"/>
  <c r="K52"/>
  <c r="I52"/>
  <c r="G52"/>
  <c r="BB52" s="1"/>
  <c r="BE48"/>
  <c r="BD48"/>
  <c r="BC48"/>
  <c r="BA48"/>
  <c r="K48"/>
  <c r="I48"/>
  <c r="G48"/>
  <c r="BB48" s="1"/>
  <c r="BE47"/>
  <c r="BD47"/>
  <c r="BC47"/>
  <c r="BA47"/>
  <c r="K47"/>
  <c r="I47"/>
  <c r="G47"/>
  <c r="BB47" s="1"/>
  <c r="BE46"/>
  <c r="BD46"/>
  <c r="BC46"/>
  <c r="BA46"/>
  <c r="K46"/>
  <c r="I46"/>
  <c r="G46"/>
  <c r="BB46" s="1"/>
  <c r="BE45"/>
  <c r="BD45"/>
  <c r="BC45"/>
  <c r="BA45"/>
  <c r="K45"/>
  <c r="I45"/>
  <c r="G45"/>
  <c r="BB45" s="1"/>
  <c r="BE44"/>
  <c r="BD44"/>
  <c r="BC44"/>
  <c r="BA44"/>
  <c r="K44"/>
  <c r="I44"/>
  <c r="G44"/>
  <c r="BB44" s="1"/>
  <c r="BE43"/>
  <c r="BD43"/>
  <c r="BC43"/>
  <c r="BA43"/>
  <c r="K43"/>
  <c r="I43"/>
  <c r="G43"/>
  <c r="BB43" s="1"/>
  <c r="BE42"/>
  <c r="BD42"/>
  <c r="BC42"/>
  <c r="BA42"/>
  <c r="K42"/>
  <c r="I42"/>
  <c r="G42"/>
  <c r="BB42" s="1"/>
  <c r="BE41"/>
  <c r="BD41"/>
  <c r="BC41"/>
  <c r="BA41"/>
  <c r="K41"/>
  <c r="I41"/>
  <c r="G41"/>
  <c r="BB41" s="1"/>
  <c r="BE40"/>
  <c r="BD40"/>
  <c r="BD57" s="1"/>
  <c r="H8" i="9" s="1"/>
  <c r="BC40" i="10"/>
  <c r="BA40"/>
  <c r="K40"/>
  <c r="I40"/>
  <c r="G40"/>
  <c r="BB40" s="1"/>
  <c r="BE38"/>
  <c r="BD38"/>
  <c r="BC38"/>
  <c r="BC57" s="1"/>
  <c r="G8" i="9" s="1"/>
  <c r="BA38" i="10"/>
  <c r="K38"/>
  <c r="I38"/>
  <c r="G38"/>
  <c r="BB38" s="1"/>
  <c r="B8" i="9"/>
  <c r="A8"/>
  <c r="K57" i="10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D32"/>
  <c r="BC32"/>
  <c r="BA32"/>
  <c r="K32"/>
  <c r="I32"/>
  <c r="G32"/>
  <c r="BB32" s="1"/>
  <c r="BE31"/>
  <c r="BD31"/>
  <c r="BC31"/>
  <c r="BA31"/>
  <c r="K31"/>
  <c r="I31"/>
  <c r="G31"/>
  <c r="BB31" s="1"/>
  <c r="BE30"/>
  <c r="BD30"/>
  <c r="BC30"/>
  <c r="BA30"/>
  <c r="K30"/>
  <c r="I30"/>
  <c r="G30"/>
  <c r="BB30" s="1"/>
  <c r="BE29"/>
  <c r="BD29"/>
  <c r="BC29"/>
  <c r="BA29"/>
  <c r="K29"/>
  <c r="I29"/>
  <c r="G29"/>
  <c r="BB29" s="1"/>
  <c r="BE28"/>
  <c r="BD28"/>
  <c r="BC28"/>
  <c r="BA28"/>
  <c r="K28"/>
  <c r="I28"/>
  <c r="G28"/>
  <c r="BB28" s="1"/>
  <c r="BE27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K16"/>
  <c r="I16"/>
  <c r="G16"/>
  <c r="BB16" s="1"/>
  <c r="BE14"/>
  <c r="BD14"/>
  <c r="BC14"/>
  <c r="BA14"/>
  <c r="K14"/>
  <c r="I14"/>
  <c r="G14"/>
  <c r="BB14" s="1"/>
  <c r="BE12"/>
  <c r="BD12"/>
  <c r="BC12"/>
  <c r="BA12"/>
  <c r="K12"/>
  <c r="I12"/>
  <c r="G12"/>
  <c r="BB12" s="1"/>
  <c r="BE11"/>
  <c r="BD11"/>
  <c r="BC11"/>
  <c r="BC36" s="1"/>
  <c r="G7" i="9" s="1"/>
  <c r="BA11" i="10"/>
  <c r="K11"/>
  <c r="I11"/>
  <c r="G11"/>
  <c r="BB11" s="1"/>
  <c r="BE10"/>
  <c r="BD10"/>
  <c r="BC10"/>
  <c r="BA10"/>
  <c r="BA36" s="1"/>
  <c r="E7" i="9" s="1"/>
  <c r="K10" i="10"/>
  <c r="I10"/>
  <c r="G10"/>
  <c r="BB10" s="1"/>
  <c r="BE8"/>
  <c r="BD8"/>
  <c r="BD36" s="1"/>
  <c r="H7" i="9" s="1"/>
  <c r="BC8" i="10"/>
  <c r="BA8"/>
  <c r="K8"/>
  <c r="I8"/>
  <c r="I36" s="1"/>
  <c r="G8"/>
  <c r="B7" i="9"/>
  <c r="A7"/>
  <c r="BE36" i="10"/>
  <c r="I7" i="9" s="1"/>
  <c r="E4" i="10"/>
  <c r="F3"/>
  <c r="C33" i="8"/>
  <c r="F33" s="1"/>
  <c r="C31"/>
  <c r="G7"/>
  <c r="D16" i="5"/>
  <c r="I17" i="6"/>
  <c r="G16" i="5" s="1"/>
  <c r="D15"/>
  <c r="I16" i="6"/>
  <c r="G15" i="5" s="1"/>
  <c r="BE103" i="7"/>
  <c r="BD103"/>
  <c r="BC103"/>
  <c r="BA103"/>
  <c r="K103"/>
  <c r="I103"/>
  <c r="G103"/>
  <c r="BB103" s="1"/>
  <c r="BE102"/>
  <c r="BD102"/>
  <c r="BC102"/>
  <c r="BA102"/>
  <c r="K102"/>
  <c r="I102"/>
  <c r="G102"/>
  <c r="BB102" s="1"/>
  <c r="BE101"/>
  <c r="BD101"/>
  <c r="BC101"/>
  <c r="BA101"/>
  <c r="K101"/>
  <c r="I101"/>
  <c r="G101"/>
  <c r="BB101" s="1"/>
  <c r="BE99"/>
  <c r="BD99"/>
  <c r="BC99"/>
  <c r="BA99"/>
  <c r="K99"/>
  <c r="I99"/>
  <c r="G99"/>
  <c r="BB99" s="1"/>
  <c r="BE98"/>
  <c r="BD98"/>
  <c r="BC98"/>
  <c r="BA98"/>
  <c r="K98"/>
  <c r="I98"/>
  <c r="G98"/>
  <c r="BB98" s="1"/>
  <c r="BE97"/>
  <c r="BD97"/>
  <c r="BC97"/>
  <c r="BA97"/>
  <c r="K97"/>
  <c r="I97"/>
  <c r="G97"/>
  <c r="BB97" s="1"/>
  <c r="BE96"/>
  <c r="BD96"/>
  <c r="BC96"/>
  <c r="BA96"/>
  <c r="K96"/>
  <c r="I96"/>
  <c r="G96"/>
  <c r="BB96" s="1"/>
  <c r="BE95"/>
  <c r="BD95"/>
  <c r="BC95"/>
  <c r="BA95"/>
  <c r="K95"/>
  <c r="I95"/>
  <c r="G95"/>
  <c r="BB95" s="1"/>
  <c r="BE93"/>
  <c r="BD93"/>
  <c r="BC93"/>
  <c r="BA93"/>
  <c r="K93"/>
  <c r="I93"/>
  <c r="G93"/>
  <c r="BB93" s="1"/>
  <c r="BE91"/>
  <c r="BD91"/>
  <c r="BC91"/>
  <c r="BA91"/>
  <c r="K91"/>
  <c r="I91"/>
  <c r="G91"/>
  <c r="BB91" s="1"/>
  <c r="BE89"/>
  <c r="BD89"/>
  <c r="BC89"/>
  <c r="BA89"/>
  <c r="K89"/>
  <c r="I89"/>
  <c r="G89"/>
  <c r="BB89" s="1"/>
  <c r="BE87"/>
  <c r="BD87"/>
  <c r="BC87"/>
  <c r="BA87"/>
  <c r="K87"/>
  <c r="I87"/>
  <c r="G87"/>
  <c r="BB87" s="1"/>
  <c r="BE85"/>
  <c r="BD85"/>
  <c r="BC85"/>
  <c r="BA85"/>
  <c r="K85"/>
  <c r="I85"/>
  <c r="G85"/>
  <c r="BB85" s="1"/>
  <c r="BE83"/>
  <c r="BD83"/>
  <c r="BC83"/>
  <c r="BA83"/>
  <c r="K83"/>
  <c r="I83"/>
  <c r="G83"/>
  <c r="BB83" s="1"/>
  <c r="BE81"/>
  <c r="BD81"/>
  <c r="BC81"/>
  <c r="BA81"/>
  <c r="K81"/>
  <c r="I81"/>
  <c r="G81"/>
  <c r="BB81" s="1"/>
  <c r="BE79"/>
  <c r="BD79"/>
  <c r="BC79"/>
  <c r="BA79"/>
  <c r="K79"/>
  <c r="I79"/>
  <c r="G79"/>
  <c r="BB79" s="1"/>
  <c r="BE77"/>
  <c r="BD77"/>
  <c r="BC77"/>
  <c r="BA77"/>
  <c r="K77"/>
  <c r="I77"/>
  <c r="G77"/>
  <c r="BB77" s="1"/>
  <c r="BE75"/>
  <c r="BD75"/>
  <c r="BC75"/>
  <c r="BA75"/>
  <c r="K75"/>
  <c r="I75"/>
  <c r="G75"/>
  <c r="BB75" s="1"/>
  <c r="BE73"/>
  <c r="BD73"/>
  <c r="BC73"/>
  <c r="BA73"/>
  <c r="K73"/>
  <c r="I73"/>
  <c r="G73"/>
  <c r="BB73" s="1"/>
  <c r="BE71"/>
  <c r="BD71"/>
  <c r="BC71"/>
  <c r="BA71"/>
  <c r="K71"/>
  <c r="I71"/>
  <c r="G71"/>
  <c r="BB71" s="1"/>
  <c r="BE69"/>
  <c r="BD69"/>
  <c r="BC69"/>
  <c r="BA69"/>
  <c r="K69"/>
  <c r="I69"/>
  <c r="G69"/>
  <c r="BB69" s="1"/>
  <c r="BE67"/>
  <c r="BD67"/>
  <c r="BC67"/>
  <c r="BA67"/>
  <c r="K67"/>
  <c r="I67"/>
  <c r="I104" s="1"/>
  <c r="G67"/>
  <c r="BB67" s="1"/>
  <c r="BE65"/>
  <c r="BD65"/>
  <c r="BC65"/>
  <c r="BA65"/>
  <c r="K65"/>
  <c r="I65"/>
  <c r="G65"/>
  <c r="BB65" s="1"/>
  <c r="BE63"/>
  <c r="BD63"/>
  <c r="BC63"/>
  <c r="BC104" s="1"/>
  <c r="G10" i="6" s="1"/>
  <c r="BA63" i="7"/>
  <c r="BA104" s="1"/>
  <c r="E10" i="6" s="1"/>
  <c r="K63" i="7"/>
  <c r="I63"/>
  <c r="G63"/>
  <c r="BB63" s="1"/>
  <c r="B10" i="6"/>
  <c r="A10"/>
  <c r="BE60" i="7"/>
  <c r="BD60"/>
  <c r="BC60"/>
  <c r="BA60"/>
  <c r="K60"/>
  <c r="I60"/>
  <c r="G60"/>
  <c r="BB60" s="1"/>
  <c r="BE59"/>
  <c r="BD59"/>
  <c r="BC59"/>
  <c r="BA59"/>
  <c r="K59"/>
  <c r="I59"/>
  <c r="G59"/>
  <c r="BB59" s="1"/>
  <c r="BE58"/>
  <c r="BD58"/>
  <c r="BC58"/>
  <c r="BA58"/>
  <c r="K58"/>
  <c r="I58"/>
  <c r="G58"/>
  <c r="BB58" s="1"/>
  <c r="BE57"/>
  <c r="BD57"/>
  <c r="BC57"/>
  <c r="BA57"/>
  <c r="K57"/>
  <c r="I57"/>
  <c r="G57"/>
  <c r="BB57" s="1"/>
  <c r="BE56"/>
  <c r="BD56"/>
  <c r="BC56"/>
  <c r="BA56"/>
  <c r="K56"/>
  <c r="I56"/>
  <c r="G56"/>
  <c r="BB56" s="1"/>
  <c r="BE55"/>
  <c r="BD55"/>
  <c r="BD61" s="1"/>
  <c r="H9" i="6" s="1"/>
  <c r="BC55" i="7"/>
  <c r="BA55"/>
  <c r="K55"/>
  <c r="I55"/>
  <c r="G55"/>
  <c r="BB55" s="1"/>
  <c r="BE54"/>
  <c r="BD54"/>
  <c r="BC54"/>
  <c r="BC61" s="1"/>
  <c r="G9" i="6" s="1"/>
  <c r="BA54" i="7"/>
  <c r="K54"/>
  <c r="I54"/>
  <c r="G54"/>
  <c r="BB54" s="1"/>
  <c r="B9" i="6"/>
  <c r="A9"/>
  <c r="K61" i="7"/>
  <c r="BE51"/>
  <c r="BD51"/>
  <c r="BC51"/>
  <c r="BA51"/>
  <c r="K51"/>
  <c r="I51"/>
  <c r="G51"/>
  <c r="BB51" s="1"/>
  <c r="BE50"/>
  <c r="BD50"/>
  <c r="BC50"/>
  <c r="BA50"/>
  <c r="K50"/>
  <c r="I50"/>
  <c r="G50"/>
  <c r="BB50" s="1"/>
  <c r="BE49"/>
  <c r="BD49"/>
  <c r="BC49"/>
  <c r="BA49"/>
  <c r="K49"/>
  <c r="I49"/>
  <c r="G49"/>
  <c r="BB49" s="1"/>
  <c r="BE48"/>
  <c r="BD48"/>
  <c r="BC48"/>
  <c r="BA48"/>
  <c r="K48"/>
  <c r="I48"/>
  <c r="G48"/>
  <c r="BB48" s="1"/>
  <c r="BE47"/>
  <c r="BD47"/>
  <c r="BC47"/>
  <c r="BA47"/>
  <c r="K47"/>
  <c r="I47"/>
  <c r="G47"/>
  <c r="BB47" s="1"/>
  <c r="BE46"/>
  <c r="BD46"/>
  <c r="BC46"/>
  <c r="BA46"/>
  <c r="K46"/>
  <c r="I46"/>
  <c r="G46"/>
  <c r="BB46" s="1"/>
  <c r="BE45"/>
  <c r="BD45"/>
  <c r="BC45"/>
  <c r="BA45"/>
  <c r="K45"/>
  <c r="I45"/>
  <c r="G45"/>
  <c r="BB45" s="1"/>
  <c r="BE44"/>
  <c r="BD44"/>
  <c r="BC44"/>
  <c r="BA44"/>
  <c r="K44"/>
  <c r="I44"/>
  <c r="G44"/>
  <c r="BB44" s="1"/>
  <c r="BE43"/>
  <c r="BD43"/>
  <c r="BC43"/>
  <c r="BA43"/>
  <c r="K43"/>
  <c r="I43"/>
  <c r="G43"/>
  <c r="BB43" s="1"/>
  <c r="BE42"/>
  <c r="BD42"/>
  <c r="BC42"/>
  <c r="BA42"/>
  <c r="K42"/>
  <c r="I42"/>
  <c r="G42"/>
  <c r="BB42" s="1"/>
  <c r="BE41"/>
  <c r="BD41"/>
  <c r="BC41"/>
  <c r="BA41"/>
  <c r="K41"/>
  <c r="I41"/>
  <c r="G41"/>
  <c r="BB41" s="1"/>
  <c r="BE40"/>
  <c r="BD40"/>
  <c r="BC40"/>
  <c r="BA40"/>
  <c r="K40"/>
  <c r="I40"/>
  <c r="G40"/>
  <c r="BB40" s="1"/>
  <c r="BE39"/>
  <c r="BD39"/>
  <c r="BC39"/>
  <c r="BA39"/>
  <c r="K39"/>
  <c r="I39"/>
  <c r="G39"/>
  <c r="BB39" s="1"/>
  <c r="BE38"/>
  <c r="BD38"/>
  <c r="BC38"/>
  <c r="BA38"/>
  <c r="K38"/>
  <c r="I38"/>
  <c r="G38"/>
  <c r="BB38" s="1"/>
  <c r="BE37"/>
  <c r="BD37"/>
  <c r="BC37"/>
  <c r="BA37"/>
  <c r="K37"/>
  <c r="I37"/>
  <c r="G37"/>
  <c r="BB37" s="1"/>
  <c r="BE36"/>
  <c r="BD36"/>
  <c r="BC36"/>
  <c r="BA36"/>
  <c r="K36"/>
  <c r="I36"/>
  <c r="G36"/>
  <c r="BB36" s="1"/>
  <c r="BE35"/>
  <c r="BD35"/>
  <c r="BC35"/>
  <c r="BA35"/>
  <c r="K35"/>
  <c r="I35"/>
  <c r="G35"/>
  <c r="BB35" s="1"/>
  <c r="BE34"/>
  <c r="BD34"/>
  <c r="BC34"/>
  <c r="BA34"/>
  <c r="K34"/>
  <c r="I34"/>
  <c r="G34"/>
  <c r="BB34" s="1"/>
  <c r="BE33"/>
  <c r="BD33"/>
  <c r="BC33"/>
  <c r="BA33"/>
  <c r="K33"/>
  <c r="I33"/>
  <c r="G33"/>
  <c r="BB33" s="1"/>
  <c r="BE32"/>
  <c r="BE52" s="1"/>
  <c r="I8" i="6" s="1"/>
  <c r="BD32" i="7"/>
  <c r="BC32"/>
  <c r="BA32"/>
  <c r="K32"/>
  <c r="I32"/>
  <c r="G32"/>
  <c r="BB32" s="1"/>
  <c r="BE31"/>
  <c r="BD31"/>
  <c r="BC31"/>
  <c r="BC52" s="1"/>
  <c r="G8" i="6" s="1"/>
  <c r="BA31" i="7"/>
  <c r="K31"/>
  <c r="I31"/>
  <c r="I52" s="1"/>
  <c r="G31"/>
  <c r="BB31" s="1"/>
  <c r="BE30"/>
  <c r="BD30"/>
  <c r="BC30"/>
  <c r="BA30"/>
  <c r="K30"/>
  <c r="I30"/>
  <c r="G30"/>
  <c r="B8" i="6"/>
  <c r="A8"/>
  <c r="BA52" i="7"/>
  <c r="E8" i="6" s="1"/>
  <c r="BE27" i="7"/>
  <c r="BD27"/>
  <c r="BC27"/>
  <c r="BA27"/>
  <c r="K27"/>
  <c r="I27"/>
  <c r="G27"/>
  <c r="BB27" s="1"/>
  <c r="BE26"/>
  <c r="BD26"/>
  <c r="BC26"/>
  <c r="BA26"/>
  <c r="K26"/>
  <c r="I26"/>
  <c r="G26"/>
  <c r="BB26" s="1"/>
  <c r="BE25"/>
  <c r="BD25"/>
  <c r="BC25"/>
  <c r="BA25"/>
  <c r="K25"/>
  <c r="I25"/>
  <c r="G25"/>
  <c r="BB25" s="1"/>
  <c r="BE24"/>
  <c r="BD24"/>
  <c r="BC24"/>
  <c r="BA24"/>
  <c r="K24"/>
  <c r="I24"/>
  <c r="G24"/>
  <c r="BB24" s="1"/>
  <c r="BE23"/>
  <c r="BD23"/>
  <c r="BC23"/>
  <c r="BA23"/>
  <c r="K23"/>
  <c r="I23"/>
  <c r="G23"/>
  <c r="BB23" s="1"/>
  <c r="BE22"/>
  <c r="BD22"/>
  <c r="BC22"/>
  <c r="BA22"/>
  <c r="K22"/>
  <c r="I22"/>
  <c r="G22"/>
  <c r="BB22" s="1"/>
  <c r="BE21"/>
  <c r="BD21"/>
  <c r="BC21"/>
  <c r="BA21"/>
  <c r="K21"/>
  <c r="I21"/>
  <c r="G21"/>
  <c r="BB21" s="1"/>
  <c r="BE20"/>
  <c r="BD20"/>
  <c r="BC20"/>
  <c r="BA20"/>
  <c r="K20"/>
  <c r="I20"/>
  <c r="G20"/>
  <c r="BB20" s="1"/>
  <c r="BE19"/>
  <c r="BD19"/>
  <c r="BC19"/>
  <c r="BA19"/>
  <c r="K19"/>
  <c r="I19"/>
  <c r="G19"/>
  <c r="BB19" s="1"/>
  <c r="BE18"/>
  <c r="BD18"/>
  <c r="BC18"/>
  <c r="BA18"/>
  <c r="K18"/>
  <c r="I18"/>
  <c r="G18"/>
  <c r="BB18" s="1"/>
  <c r="BE17"/>
  <c r="BD17"/>
  <c r="BC17"/>
  <c r="BA17"/>
  <c r="K17"/>
  <c r="I17"/>
  <c r="G17"/>
  <c r="BB17" s="1"/>
  <c r="BE16"/>
  <c r="BD16"/>
  <c r="BC16"/>
  <c r="BA16"/>
  <c r="K16"/>
  <c r="I16"/>
  <c r="G16"/>
  <c r="BB16" s="1"/>
  <c r="BE15"/>
  <c r="BD15"/>
  <c r="BC15"/>
  <c r="BA15"/>
  <c r="K15"/>
  <c r="I15"/>
  <c r="G15"/>
  <c r="BB15" s="1"/>
  <c r="BE14"/>
  <c r="BD14"/>
  <c r="BC14"/>
  <c r="BA14"/>
  <c r="K14"/>
  <c r="I14"/>
  <c r="G14"/>
  <c r="BB14" s="1"/>
  <c r="BE13"/>
  <c r="BD13"/>
  <c r="BC13"/>
  <c r="BA13"/>
  <c r="K13"/>
  <c r="I13"/>
  <c r="G13"/>
  <c r="BB13" s="1"/>
  <c r="BE12"/>
  <c r="BD12"/>
  <c r="BC12"/>
  <c r="BA12"/>
  <c r="K12"/>
  <c r="I12"/>
  <c r="G12"/>
  <c r="BB12" s="1"/>
  <c r="BE11"/>
  <c r="BD11"/>
  <c r="BC11"/>
  <c r="BA11"/>
  <c r="K11"/>
  <c r="I11"/>
  <c r="G11"/>
  <c r="BB11" s="1"/>
  <c r="BE10"/>
  <c r="BD10"/>
  <c r="BC10"/>
  <c r="BA10"/>
  <c r="K10"/>
  <c r="I10"/>
  <c r="G10"/>
  <c r="BB10" s="1"/>
  <c r="BE9"/>
  <c r="BD9"/>
  <c r="BC9"/>
  <c r="BA9"/>
  <c r="K9"/>
  <c r="I9"/>
  <c r="G9"/>
  <c r="BB9" s="1"/>
  <c r="BE8"/>
  <c r="BD8"/>
  <c r="BC8"/>
  <c r="BA8"/>
  <c r="K8"/>
  <c r="K28" s="1"/>
  <c r="I8"/>
  <c r="I28" s="1"/>
  <c r="G8"/>
  <c r="BB8" s="1"/>
  <c r="B7" i="6"/>
  <c r="A7"/>
  <c r="BD28" i="7"/>
  <c r="H7" i="6" s="1"/>
  <c r="E4" i="7"/>
  <c r="F3"/>
  <c r="C33" i="5"/>
  <c r="F33" s="1"/>
  <c r="C31"/>
  <c r="G7"/>
  <c r="G15" i="2"/>
  <c r="D15"/>
  <c r="I61" i="3"/>
  <c r="H63" s="1"/>
  <c r="G23" i="2" s="1"/>
  <c r="BE1112" i="4"/>
  <c r="BD1112"/>
  <c r="BC1112"/>
  <c r="BB1112"/>
  <c r="K1112"/>
  <c r="I1112"/>
  <c r="G1112"/>
  <c r="BA1112" s="1"/>
  <c r="BE1111"/>
  <c r="BD1111"/>
  <c r="BC1111"/>
  <c r="BB1111"/>
  <c r="K1111"/>
  <c r="I1111"/>
  <c r="G1111"/>
  <c r="BA1111" s="1"/>
  <c r="BE1110"/>
  <c r="BD1110"/>
  <c r="BC1110"/>
  <c r="BB1110"/>
  <c r="K1110"/>
  <c r="I1110"/>
  <c r="G1110"/>
  <c r="BA1110" s="1"/>
  <c r="BE1109"/>
  <c r="BD1109"/>
  <c r="BC1109"/>
  <c r="BB1109"/>
  <c r="K1109"/>
  <c r="I1109"/>
  <c r="G1109"/>
  <c r="BA1109" s="1"/>
  <c r="BE1108"/>
  <c r="BD1108"/>
  <c r="BC1108"/>
  <c r="BB1108"/>
  <c r="K1108"/>
  <c r="I1108"/>
  <c r="G1108"/>
  <c r="BA1108" s="1"/>
  <c r="BE1107"/>
  <c r="BD1107"/>
  <c r="BC1107"/>
  <c r="BB1107"/>
  <c r="K1107"/>
  <c r="I1107"/>
  <c r="G1107"/>
  <c r="BA1107" s="1"/>
  <c r="B55" i="3"/>
  <c r="A55"/>
  <c r="BE1099" i="4"/>
  <c r="BD1099"/>
  <c r="BD1105" s="1"/>
  <c r="H54" i="3" s="1"/>
  <c r="BC1099" i="4"/>
  <c r="BC1105" s="1"/>
  <c r="G54" i="3" s="1"/>
  <c r="BA1099" i="4"/>
  <c r="BA1105" s="1"/>
  <c r="E54" i="3" s="1"/>
  <c r="K1099" i="4"/>
  <c r="K1105" s="1"/>
  <c r="I1099"/>
  <c r="I1105" s="1"/>
  <c r="G1099"/>
  <c r="BB1099" s="1"/>
  <c r="BB1105" s="1"/>
  <c r="F54" i="3" s="1"/>
  <c r="B54"/>
  <c r="A54"/>
  <c r="BE1105" i="4"/>
  <c r="I54" i="3" s="1"/>
  <c r="BE1096" i="4"/>
  <c r="BD1096"/>
  <c r="BC1096"/>
  <c r="BC1097" s="1"/>
  <c r="G53" i="3" s="1"/>
  <c r="BA1096" i="4"/>
  <c r="K1096"/>
  <c r="I1096"/>
  <c r="G1096"/>
  <c r="BB1096" s="1"/>
  <c r="BE1094"/>
  <c r="BE1097" s="1"/>
  <c r="I53" i="3" s="1"/>
  <c r="BD1094" i="4"/>
  <c r="BC1094"/>
  <c r="BA1094"/>
  <c r="K1094"/>
  <c r="I1094"/>
  <c r="G1094"/>
  <c r="B53" i="3"/>
  <c r="A53"/>
  <c r="BE1090" i="4"/>
  <c r="BD1090"/>
  <c r="BC1090"/>
  <c r="BA1090"/>
  <c r="K1090"/>
  <c r="I1090"/>
  <c r="G1090"/>
  <c r="BB1090" s="1"/>
  <c r="BE1086"/>
  <c r="BD1086"/>
  <c r="BC1086"/>
  <c r="BA1086"/>
  <c r="K1086"/>
  <c r="I1086"/>
  <c r="G1086"/>
  <c r="BB1086" s="1"/>
  <c r="BE1084"/>
  <c r="BD1084"/>
  <c r="BC1084"/>
  <c r="BA1084"/>
  <c r="K1084"/>
  <c r="I1084"/>
  <c r="G1084"/>
  <c r="BB1084" s="1"/>
  <c r="BE1083"/>
  <c r="BD1083"/>
  <c r="BC1083"/>
  <c r="BA1083"/>
  <c r="K1083"/>
  <c r="I1083"/>
  <c r="G1083"/>
  <c r="BB1083" s="1"/>
  <c r="BE1081"/>
  <c r="BD1081"/>
  <c r="BC1081"/>
  <c r="BA1081"/>
  <c r="K1081"/>
  <c r="I1081"/>
  <c r="G1081"/>
  <c r="BB1081" s="1"/>
  <c r="BE1078"/>
  <c r="BD1078"/>
  <c r="BC1078"/>
  <c r="BA1078"/>
  <c r="K1078"/>
  <c r="I1078"/>
  <c r="G1078"/>
  <c r="BB1078" s="1"/>
  <c r="B52" i="3"/>
  <c r="A52"/>
  <c r="BE1074" i="4"/>
  <c r="BD1074"/>
  <c r="BC1074"/>
  <c r="BA1074"/>
  <c r="K1074"/>
  <c r="I1074"/>
  <c r="G1074"/>
  <c r="BB1074" s="1"/>
  <c r="BE1073"/>
  <c r="BD1073"/>
  <c r="BC1073"/>
  <c r="BA1073"/>
  <c r="K1073"/>
  <c r="I1073"/>
  <c r="G1073"/>
  <c r="BB1073" s="1"/>
  <c r="BE1072"/>
  <c r="BD1072"/>
  <c r="BC1072"/>
  <c r="BA1072"/>
  <c r="K1072"/>
  <c r="I1072"/>
  <c r="G1072"/>
  <c r="BB1072" s="1"/>
  <c r="BE1059"/>
  <c r="BD1059"/>
  <c r="BC1059"/>
  <c r="BA1059"/>
  <c r="K1059"/>
  <c r="I1059"/>
  <c r="G1059"/>
  <c r="BB1059" s="1"/>
  <c r="B51" i="3"/>
  <c r="A51"/>
  <c r="BE1054" i="4"/>
  <c r="BD1054"/>
  <c r="BC1054"/>
  <c r="BA1054"/>
  <c r="K1054"/>
  <c r="I1054"/>
  <c r="G1054"/>
  <c r="BB1054" s="1"/>
  <c r="BE1053"/>
  <c r="BD1053"/>
  <c r="BC1053"/>
  <c r="BA1053"/>
  <c r="K1053"/>
  <c r="I1053"/>
  <c r="G1053"/>
  <c r="BB1053" s="1"/>
  <c r="BE1049"/>
  <c r="BD1049"/>
  <c r="BC1049"/>
  <c r="BA1049"/>
  <c r="K1049"/>
  <c r="I1049"/>
  <c r="G1049"/>
  <c r="BB1049" s="1"/>
  <c r="B50" i="3"/>
  <c r="A50"/>
  <c r="BE1045" i="4"/>
  <c r="BD1045"/>
  <c r="BC1045"/>
  <c r="BA1045"/>
  <c r="K1045"/>
  <c r="I1045"/>
  <c r="G1045"/>
  <c r="BB1045" s="1"/>
  <c r="BE1043"/>
  <c r="BD1043"/>
  <c r="BC1043"/>
  <c r="BA1043"/>
  <c r="K1043"/>
  <c r="I1043"/>
  <c r="G1043"/>
  <c r="BB1043" s="1"/>
  <c r="BE1042"/>
  <c r="BD1042"/>
  <c r="BC1042"/>
  <c r="BA1042"/>
  <c r="K1042"/>
  <c r="I1042"/>
  <c r="G1042"/>
  <c r="BB1042" s="1"/>
  <c r="BE1035"/>
  <c r="BD1035"/>
  <c r="BC1035"/>
  <c r="BA1035"/>
  <c r="K1035"/>
  <c r="I1035"/>
  <c r="G1035"/>
  <c r="B49" i="3"/>
  <c r="A49"/>
  <c r="BE1031" i="4"/>
  <c r="BD1031"/>
  <c r="BC1031"/>
  <c r="BA1031"/>
  <c r="K1031"/>
  <c r="I1031"/>
  <c r="G1031"/>
  <c r="BB1031" s="1"/>
  <c r="BE1027"/>
  <c r="BD1027"/>
  <c r="BC1027"/>
  <c r="BA1027"/>
  <c r="K1027"/>
  <c r="I1027"/>
  <c r="G1027"/>
  <c r="BB1027" s="1"/>
  <c r="BE1025"/>
  <c r="BD1025"/>
  <c r="BC1025"/>
  <c r="BA1025"/>
  <c r="K1025"/>
  <c r="I1025"/>
  <c r="G1025"/>
  <c r="BB1025" s="1"/>
  <c r="BE1024"/>
  <c r="BD1024"/>
  <c r="BC1024"/>
  <c r="BA1024"/>
  <c r="K1024"/>
  <c r="I1024"/>
  <c r="G1024"/>
  <c r="BB1024" s="1"/>
  <c r="BE1023"/>
  <c r="BD1023"/>
  <c r="BC1023"/>
  <c r="BA1023"/>
  <c r="K1023"/>
  <c r="I1023"/>
  <c r="G1023"/>
  <c r="BB1023" s="1"/>
  <c r="BE1021"/>
  <c r="BD1021"/>
  <c r="BC1021"/>
  <c r="BA1021"/>
  <c r="K1021"/>
  <c r="I1021"/>
  <c r="G1021"/>
  <c r="B48" i="3"/>
  <c r="A48"/>
  <c r="BE1017" i="4"/>
  <c r="BD1017"/>
  <c r="BC1017"/>
  <c r="BA1017"/>
  <c r="K1017"/>
  <c r="I1017"/>
  <c r="G1017"/>
  <c r="BB1017" s="1"/>
  <c r="BE1013"/>
  <c r="BD1013"/>
  <c r="BC1013"/>
  <c r="BA1013"/>
  <c r="K1013"/>
  <c r="I1013"/>
  <c r="G1013"/>
  <c r="BB1013" s="1"/>
  <c r="BE1011"/>
  <c r="BD1011"/>
  <c r="BC1011"/>
  <c r="BA1011"/>
  <c r="K1011"/>
  <c r="I1011"/>
  <c r="G1011"/>
  <c r="BB1011" s="1"/>
  <c r="BE1010"/>
  <c r="BD1010"/>
  <c r="BC1010"/>
  <c r="BA1010"/>
  <c r="K1010"/>
  <c r="I1010"/>
  <c r="G1010"/>
  <c r="BB1010" s="1"/>
  <c r="BE1009"/>
  <c r="BD1009"/>
  <c r="BC1009"/>
  <c r="BA1009"/>
  <c r="K1009"/>
  <c r="I1009"/>
  <c r="G1009"/>
  <c r="BB1009" s="1"/>
  <c r="BE1007"/>
  <c r="BD1007"/>
  <c r="BC1007"/>
  <c r="BA1007"/>
  <c r="K1007"/>
  <c r="I1007"/>
  <c r="G1007"/>
  <c r="BB1007" s="1"/>
  <c r="B47" i="3"/>
  <c r="A47"/>
  <c r="BE1003" i="4"/>
  <c r="BD1003"/>
  <c r="BC1003"/>
  <c r="BA1003"/>
  <c r="K1003"/>
  <c r="I1003"/>
  <c r="G1003"/>
  <c r="BB1003" s="1"/>
  <c r="BE999"/>
  <c r="BD999"/>
  <c r="BC999"/>
  <c r="BA999"/>
  <c r="K999"/>
  <c r="I999"/>
  <c r="G999"/>
  <c r="BB999" s="1"/>
  <c r="BE997"/>
  <c r="BD997"/>
  <c r="BC997"/>
  <c r="BA997"/>
  <c r="K997"/>
  <c r="I997"/>
  <c r="G997"/>
  <c r="BB997" s="1"/>
  <c r="BE996"/>
  <c r="BD996"/>
  <c r="BC996"/>
  <c r="BA996"/>
  <c r="K996"/>
  <c r="I996"/>
  <c r="G996"/>
  <c r="BB996" s="1"/>
  <c r="BE995"/>
  <c r="BD995"/>
  <c r="BC995"/>
  <c r="BA995"/>
  <c r="K995"/>
  <c r="I995"/>
  <c r="G995"/>
  <c r="BB995" s="1"/>
  <c r="BE989"/>
  <c r="BD989"/>
  <c r="BC989"/>
  <c r="BA989"/>
  <c r="K989"/>
  <c r="I989"/>
  <c r="G989"/>
  <c r="B46" i="3"/>
  <c r="A46"/>
  <c r="BE985" i="4"/>
  <c r="BD985"/>
  <c r="BC985"/>
  <c r="BA985"/>
  <c r="K985"/>
  <c r="I985"/>
  <c r="G985"/>
  <c r="BB985" s="1"/>
  <c r="BE981"/>
  <c r="BD981"/>
  <c r="BC981"/>
  <c r="BA981"/>
  <c r="K981"/>
  <c r="I981"/>
  <c r="G981"/>
  <c r="BB981" s="1"/>
  <c r="BE979"/>
  <c r="BD979"/>
  <c r="BC979"/>
  <c r="BA979"/>
  <c r="K979"/>
  <c r="I979"/>
  <c r="G979"/>
  <c r="BB979" s="1"/>
  <c r="BE978"/>
  <c r="BD978"/>
  <c r="BC978"/>
  <c r="BA978"/>
  <c r="K978"/>
  <c r="I978"/>
  <c r="G978"/>
  <c r="BB978" s="1"/>
  <c r="BE968"/>
  <c r="BD968"/>
  <c r="BC968"/>
  <c r="BA968"/>
  <c r="K968"/>
  <c r="I968"/>
  <c r="G968"/>
  <c r="B45" i="3"/>
  <c r="A45"/>
  <c r="BE964" i="4"/>
  <c r="BD964"/>
  <c r="BC964"/>
  <c r="BA964"/>
  <c r="K964"/>
  <c r="I964"/>
  <c r="G964"/>
  <c r="BB964" s="1"/>
  <c r="BE960"/>
  <c r="BD960"/>
  <c r="BC960"/>
  <c r="BA960"/>
  <c r="K960"/>
  <c r="I960"/>
  <c r="G960"/>
  <c r="BB960" s="1"/>
  <c r="BE958"/>
  <c r="BD958"/>
  <c r="BC958"/>
  <c r="BA958"/>
  <c r="K958"/>
  <c r="I958"/>
  <c r="G958"/>
  <c r="BB958" s="1"/>
  <c r="BE956"/>
  <c r="BD956"/>
  <c r="BC956"/>
  <c r="BA956"/>
  <c r="K956"/>
  <c r="I956"/>
  <c r="G956"/>
  <c r="BB956" s="1"/>
  <c r="BE955"/>
  <c r="BD955"/>
  <c r="BC955"/>
  <c r="BA955"/>
  <c r="K955"/>
  <c r="I955"/>
  <c r="G955"/>
  <c r="BB955" s="1"/>
  <c r="BE944"/>
  <c r="BD944"/>
  <c r="BC944"/>
  <c r="BA944"/>
  <c r="K944"/>
  <c r="I944"/>
  <c r="G944"/>
  <c r="B44" i="3"/>
  <c r="A44"/>
  <c r="BE941" i="4"/>
  <c r="BD941"/>
  <c r="BC941"/>
  <c r="BA941"/>
  <c r="K941"/>
  <c r="I941"/>
  <c r="G941"/>
  <c r="BB941" s="1"/>
  <c r="BE927"/>
  <c r="BD927"/>
  <c r="BC927"/>
  <c r="BA927"/>
  <c r="K927"/>
  <c r="I927"/>
  <c r="G927"/>
  <c r="BB927" s="1"/>
  <c r="BE925"/>
  <c r="BD925"/>
  <c r="BC925"/>
  <c r="BA925"/>
  <c r="K925"/>
  <c r="I925"/>
  <c r="G925"/>
  <c r="BB925" s="1"/>
  <c r="BE922"/>
  <c r="BD922"/>
  <c r="BC922"/>
  <c r="BA922"/>
  <c r="K922"/>
  <c r="I922"/>
  <c r="G922"/>
  <c r="BB922" s="1"/>
  <c r="BE910"/>
  <c r="BD910"/>
  <c r="BC910"/>
  <c r="BA910"/>
  <c r="K910"/>
  <c r="I910"/>
  <c r="G910"/>
  <c r="BB910" s="1"/>
  <c r="BE895"/>
  <c r="BD895"/>
  <c r="BC895"/>
  <c r="BA895"/>
  <c r="K895"/>
  <c r="I895"/>
  <c r="G895"/>
  <c r="BB895" s="1"/>
  <c r="B43" i="3"/>
  <c r="A43"/>
  <c r="BE885" i="4"/>
  <c r="BD885"/>
  <c r="BC885"/>
  <c r="BA885"/>
  <c r="K885"/>
  <c r="I885"/>
  <c r="G885"/>
  <c r="BB885" s="1"/>
  <c r="BE884"/>
  <c r="BD884"/>
  <c r="BC884"/>
  <c r="BA884"/>
  <c r="K884"/>
  <c r="I884"/>
  <c r="G884"/>
  <c r="BB884" s="1"/>
  <c r="BE881"/>
  <c r="BD881"/>
  <c r="BC881"/>
  <c r="BA881"/>
  <c r="K881"/>
  <c r="I881"/>
  <c r="G881"/>
  <c r="BB881" s="1"/>
  <c r="BE879"/>
  <c r="BD879"/>
  <c r="BC879"/>
  <c r="BA879"/>
  <c r="K879"/>
  <c r="I879"/>
  <c r="G879"/>
  <c r="BB879" s="1"/>
  <c r="BE876"/>
  <c r="BD876"/>
  <c r="BC876"/>
  <c r="BA876"/>
  <c r="K876"/>
  <c r="I876"/>
  <c r="G876"/>
  <c r="BB876" s="1"/>
  <c r="BE867"/>
  <c r="BD867"/>
  <c r="BC867"/>
  <c r="BA867"/>
  <c r="K867"/>
  <c r="I867"/>
  <c r="G867"/>
  <c r="BB867" s="1"/>
  <c r="B42" i="3"/>
  <c r="A42"/>
  <c r="BE863" i="4"/>
  <c r="BD863"/>
  <c r="BC863"/>
  <c r="BA863"/>
  <c r="K863"/>
  <c r="I863"/>
  <c r="G863"/>
  <c r="BB863" s="1"/>
  <c r="BE846"/>
  <c r="BD846"/>
  <c r="BC846"/>
  <c r="BA846"/>
  <c r="K846"/>
  <c r="I846"/>
  <c r="G846"/>
  <c r="BB846" s="1"/>
  <c r="BE845"/>
  <c r="BD845"/>
  <c r="BC845"/>
  <c r="BA845"/>
  <c r="K845"/>
  <c r="I845"/>
  <c r="G845"/>
  <c r="BB845" s="1"/>
  <c r="BE842"/>
  <c r="BD842"/>
  <c r="BC842"/>
  <c r="BA842"/>
  <c r="K842"/>
  <c r="I842"/>
  <c r="G842"/>
  <c r="BB842" s="1"/>
  <c r="BE838"/>
  <c r="BD838"/>
  <c r="BC838"/>
  <c r="BA838"/>
  <c r="K838"/>
  <c r="I838"/>
  <c r="G838"/>
  <c r="BB838" s="1"/>
  <c r="BE820"/>
  <c r="BD820"/>
  <c r="BC820"/>
  <c r="BA820"/>
  <c r="K820"/>
  <c r="I820"/>
  <c r="G820"/>
  <c r="B41" i="3"/>
  <c r="A41"/>
  <c r="BE816" i="4"/>
  <c r="BD816"/>
  <c r="BC816"/>
  <c r="BA816"/>
  <c r="K816"/>
  <c r="I816"/>
  <c r="G816"/>
  <c r="BB816" s="1"/>
  <c r="BE815"/>
  <c r="BD815"/>
  <c r="BC815"/>
  <c r="BA815"/>
  <c r="K815"/>
  <c r="I815"/>
  <c r="G815"/>
  <c r="BB815" s="1"/>
  <c r="BE787"/>
  <c r="BD787"/>
  <c r="BC787"/>
  <c r="BA787"/>
  <c r="K787"/>
  <c r="I787"/>
  <c r="G787"/>
  <c r="BB787" s="1"/>
  <c r="BE784"/>
  <c r="BD784"/>
  <c r="BC784"/>
  <c r="BA784"/>
  <c r="K784"/>
  <c r="I784"/>
  <c r="G784"/>
  <c r="BB784" s="1"/>
  <c r="BE769"/>
  <c r="BD769"/>
  <c r="BC769"/>
  <c r="BA769"/>
  <c r="K769"/>
  <c r="I769"/>
  <c r="G769"/>
  <c r="BB769" s="1"/>
  <c r="BE740"/>
  <c r="BD740"/>
  <c r="BC740"/>
  <c r="BA740"/>
  <c r="K740"/>
  <c r="I740"/>
  <c r="G740"/>
  <c r="BB740" s="1"/>
  <c r="B40" i="3"/>
  <c r="A40"/>
  <c r="BE737" i="4"/>
  <c r="BD737"/>
  <c r="BC737"/>
  <c r="BA737"/>
  <c r="K737"/>
  <c r="I737"/>
  <c r="G737"/>
  <c r="BB737" s="1"/>
  <c r="BE736"/>
  <c r="BD736"/>
  <c r="BC736"/>
  <c r="BA736"/>
  <c r="K736"/>
  <c r="I736"/>
  <c r="G736"/>
  <c r="BB736" s="1"/>
  <c r="BE735"/>
  <c r="BD735"/>
  <c r="BC735"/>
  <c r="BA735"/>
  <c r="K735"/>
  <c r="I735"/>
  <c r="G735"/>
  <c r="BB735" s="1"/>
  <c r="BE733"/>
  <c r="BD733"/>
  <c r="BC733"/>
  <c r="BA733"/>
  <c r="K733"/>
  <c r="I733"/>
  <c r="G733"/>
  <c r="BB733" s="1"/>
  <c r="BE731"/>
  <c r="BD731"/>
  <c r="BC731"/>
  <c r="BA731"/>
  <c r="K731"/>
  <c r="I731"/>
  <c r="G731"/>
  <c r="BB731" s="1"/>
  <c r="BE730"/>
  <c r="BD730"/>
  <c r="BC730"/>
  <c r="BA730"/>
  <c r="K730"/>
  <c r="I730"/>
  <c r="G730"/>
  <c r="BB730" s="1"/>
  <c r="BE729"/>
  <c r="BD729"/>
  <c r="BC729"/>
  <c r="BA729"/>
  <c r="K729"/>
  <c r="I729"/>
  <c r="G729"/>
  <c r="BB729" s="1"/>
  <c r="BE727"/>
  <c r="BD727"/>
  <c r="BC727"/>
  <c r="BA727"/>
  <c r="K727"/>
  <c r="I727"/>
  <c r="G727"/>
  <c r="BB727" s="1"/>
  <c r="BE726"/>
  <c r="BD726"/>
  <c r="BC726"/>
  <c r="BA726"/>
  <c r="K726"/>
  <c r="I726"/>
  <c r="G726"/>
  <c r="BB726" s="1"/>
  <c r="BE725"/>
  <c r="BD725"/>
  <c r="BC725"/>
  <c r="BA725"/>
  <c r="K725"/>
  <c r="I725"/>
  <c r="G725"/>
  <c r="BB725" s="1"/>
  <c r="B39" i="3"/>
  <c r="A39"/>
  <c r="BE722" i="4"/>
  <c r="BD722"/>
  <c r="BC722"/>
  <c r="BA722"/>
  <c r="K722"/>
  <c r="I722"/>
  <c r="G722"/>
  <c r="BB722" s="1"/>
  <c r="BE721"/>
  <c r="BD721"/>
  <c r="BC721"/>
  <c r="BA721"/>
  <c r="K721"/>
  <c r="I721"/>
  <c r="G721"/>
  <c r="BB721" s="1"/>
  <c r="BE720"/>
  <c r="BD720"/>
  <c r="BC720"/>
  <c r="BA720"/>
  <c r="K720"/>
  <c r="I720"/>
  <c r="G720"/>
  <c r="BB720" s="1"/>
  <c r="BE718"/>
  <c r="BD718"/>
  <c r="BC718"/>
  <c r="BA718"/>
  <c r="K718"/>
  <c r="I718"/>
  <c r="G718"/>
  <c r="BB718" s="1"/>
  <c r="BE716"/>
  <c r="BD716"/>
  <c r="BC716"/>
  <c r="BA716"/>
  <c r="K716"/>
  <c r="I716"/>
  <c r="G716"/>
  <c r="BB716" s="1"/>
  <c r="BE715"/>
  <c r="BD715"/>
  <c r="BC715"/>
  <c r="BA715"/>
  <c r="K715"/>
  <c r="I715"/>
  <c r="G715"/>
  <c r="BB715" s="1"/>
  <c r="BE711"/>
  <c r="BD711"/>
  <c r="BC711"/>
  <c r="BA711"/>
  <c r="K711"/>
  <c r="I711"/>
  <c r="G711"/>
  <c r="B38" i="3"/>
  <c r="A38"/>
  <c r="BE708" i="4"/>
  <c r="BD708"/>
  <c r="BC708"/>
  <c r="BA708"/>
  <c r="K708"/>
  <c r="I708"/>
  <c r="G708"/>
  <c r="BB708" s="1"/>
  <c r="BE707"/>
  <c r="BD707"/>
  <c r="BC707"/>
  <c r="BA707"/>
  <c r="K707"/>
  <c r="I707"/>
  <c r="G707"/>
  <c r="BB707" s="1"/>
  <c r="BE706"/>
  <c r="BD706"/>
  <c r="BC706"/>
  <c r="BA706"/>
  <c r="K706"/>
  <c r="I706"/>
  <c r="G706"/>
  <c r="BB706" s="1"/>
  <c r="BE704"/>
  <c r="BD704"/>
  <c r="BC704"/>
  <c r="BA704"/>
  <c r="K704"/>
  <c r="I704"/>
  <c r="G704"/>
  <c r="BB704" s="1"/>
  <c r="BE702"/>
  <c r="BD702"/>
  <c r="BC702"/>
  <c r="BA702"/>
  <c r="K702"/>
  <c r="I702"/>
  <c r="G702"/>
  <c r="BB702" s="1"/>
  <c r="BE701"/>
  <c r="BD701"/>
  <c r="BC701"/>
  <c r="BA701"/>
  <c r="K701"/>
  <c r="I701"/>
  <c r="G701"/>
  <c r="BB701" s="1"/>
  <c r="BE700"/>
  <c r="BD700"/>
  <c r="BC700"/>
  <c r="BA700"/>
  <c r="K700"/>
  <c r="I700"/>
  <c r="G700"/>
  <c r="BB700" s="1"/>
  <c r="BE694"/>
  <c r="BD694"/>
  <c r="BC694"/>
  <c r="BA694"/>
  <c r="K694"/>
  <c r="I694"/>
  <c r="G694"/>
  <c r="BB694" s="1"/>
  <c r="B37" i="3"/>
  <c r="A37"/>
  <c r="BE691" i="4"/>
  <c r="BD691"/>
  <c r="BC691"/>
  <c r="BA691"/>
  <c r="K691"/>
  <c r="I691"/>
  <c r="G691"/>
  <c r="BB691" s="1"/>
  <c r="BE690"/>
  <c r="BD690"/>
  <c r="BC690"/>
  <c r="BA690"/>
  <c r="K690"/>
  <c r="I690"/>
  <c r="G690"/>
  <c r="BB690" s="1"/>
  <c r="BE689"/>
  <c r="BD689"/>
  <c r="BC689"/>
  <c r="BA689"/>
  <c r="K689"/>
  <c r="I689"/>
  <c r="G689"/>
  <c r="BB689" s="1"/>
  <c r="BE687"/>
  <c r="BD687"/>
  <c r="BC687"/>
  <c r="BA687"/>
  <c r="K687"/>
  <c r="I687"/>
  <c r="G687"/>
  <c r="BB687" s="1"/>
  <c r="BE685"/>
  <c r="BD685"/>
  <c r="BC685"/>
  <c r="BA685"/>
  <c r="K685"/>
  <c r="I685"/>
  <c r="G685"/>
  <c r="BB685" s="1"/>
  <c r="BE684"/>
  <c r="BD684"/>
  <c r="BC684"/>
  <c r="BA684"/>
  <c r="K684"/>
  <c r="I684"/>
  <c r="G684"/>
  <c r="BB684" s="1"/>
  <c r="BE683"/>
  <c r="BD683"/>
  <c r="BC683"/>
  <c r="BA683"/>
  <c r="K683"/>
  <c r="I683"/>
  <c r="G683"/>
  <c r="BB683" s="1"/>
  <c r="BE676"/>
  <c r="BD676"/>
  <c r="BC676"/>
  <c r="BA676"/>
  <c r="K676"/>
  <c r="I676"/>
  <c r="G676"/>
  <c r="BB676" s="1"/>
  <c r="B36" i="3"/>
  <c r="A36"/>
  <c r="BE672" i="4"/>
  <c r="BD672"/>
  <c r="BC672"/>
  <c r="BA672"/>
  <c r="K672"/>
  <c r="I672"/>
  <c r="G672"/>
  <c r="BB672" s="1"/>
  <c r="BE671"/>
  <c r="BD671"/>
  <c r="BC671"/>
  <c r="BA671"/>
  <c r="K671"/>
  <c r="I671"/>
  <c r="G671"/>
  <c r="BB671" s="1"/>
  <c r="BE669"/>
  <c r="BD669"/>
  <c r="BC669"/>
  <c r="BA669"/>
  <c r="K669"/>
  <c r="I669"/>
  <c r="G669"/>
  <c r="BB669" s="1"/>
  <c r="BE668"/>
  <c r="BD668"/>
  <c r="BC668"/>
  <c r="BA668"/>
  <c r="K668"/>
  <c r="I668"/>
  <c r="G668"/>
  <c r="BB668" s="1"/>
  <c r="BE667"/>
  <c r="BD667"/>
  <c r="BC667"/>
  <c r="BA667"/>
  <c r="K667"/>
  <c r="I667"/>
  <c r="G667"/>
  <c r="BB667" s="1"/>
  <c r="BE656"/>
  <c r="BD656"/>
  <c r="BC656"/>
  <c r="BA656"/>
  <c r="K656"/>
  <c r="I656"/>
  <c r="G656"/>
  <c r="BB656" s="1"/>
  <c r="B35" i="3"/>
  <c r="A35"/>
  <c r="BE652" i="4"/>
  <c r="BD652"/>
  <c r="BC652"/>
  <c r="BA652"/>
  <c r="K652"/>
  <c r="I652"/>
  <c r="G652"/>
  <c r="BB652" s="1"/>
  <c r="BE651"/>
  <c r="BD651"/>
  <c r="BC651"/>
  <c r="BA651"/>
  <c r="K651"/>
  <c r="I651"/>
  <c r="G651"/>
  <c r="BB651" s="1"/>
  <c r="BE649"/>
  <c r="BD649"/>
  <c r="BC649"/>
  <c r="BA649"/>
  <c r="K649"/>
  <c r="I649"/>
  <c r="G649"/>
  <c r="BE648"/>
  <c r="BD648"/>
  <c r="BC648"/>
  <c r="BA648"/>
  <c r="K648"/>
  <c r="I648"/>
  <c r="G648"/>
  <c r="BB648" s="1"/>
  <c r="BE644"/>
  <c r="BD644"/>
  <c r="BC644"/>
  <c r="BA644"/>
  <c r="K644"/>
  <c r="I644"/>
  <c r="G644"/>
  <c r="BB644" s="1"/>
  <c r="B34" i="3"/>
  <c r="A34"/>
  <c r="BE640" i="4"/>
  <c r="BD640"/>
  <c r="BC640"/>
  <c r="BA640"/>
  <c r="K640"/>
  <c r="I640"/>
  <c r="G640"/>
  <c r="BB640" s="1"/>
  <c r="BE639"/>
  <c r="BD639"/>
  <c r="BC639"/>
  <c r="BA639"/>
  <c r="K639"/>
  <c r="I639"/>
  <c r="G639"/>
  <c r="BB639" s="1"/>
  <c r="BE630"/>
  <c r="BD630"/>
  <c r="BC630"/>
  <c r="BA630"/>
  <c r="K630"/>
  <c r="I630"/>
  <c r="G630"/>
  <c r="BB630" s="1"/>
  <c r="BE629"/>
  <c r="BD629"/>
  <c r="BC629"/>
  <c r="BA629"/>
  <c r="K629"/>
  <c r="I629"/>
  <c r="G629"/>
  <c r="BB629" s="1"/>
  <c r="BE627"/>
  <c r="BD627"/>
  <c r="BC627"/>
  <c r="BA627"/>
  <c r="K627"/>
  <c r="I627"/>
  <c r="G627"/>
  <c r="BB627" s="1"/>
  <c r="BE624"/>
  <c r="BD624"/>
  <c r="BC624"/>
  <c r="BA624"/>
  <c r="K624"/>
  <c r="I624"/>
  <c r="G624"/>
  <c r="BB624" s="1"/>
  <c r="B33" i="3"/>
  <c r="A33"/>
  <c r="BE605" i="4"/>
  <c r="BE622" s="1"/>
  <c r="I32" i="3" s="1"/>
  <c r="BD605" i="4"/>
  <c r="BC605"/>
  <c r="BC622" s="1"/>
  <c r="G32" i="3" s="1"/>
  <c r="BA605" i="4"/>
  <c r="BA622" s="1"/>
  <c r="E32" i="3" s="1"/>
  <c r="K605" i="4"/>
  <c r="K622" s="1"/>
  <c r="I605"/>
  <c r="I622" s="1"/>
  <c r="G605"/>
  <c r="BB605" s="1"/>
  <c r="BB622" s="1"/>
  <c r="F32" i="3" s="1"/>
  <c r="B32"/>
  <c r="A32"/>
  <c r="BD622" i="4"/>
  <c r="H32" i="3" s="1"/>
  <c r="G622" i="4"/>
  <c r="BE601"/>
  <c r="BD601"/>
  <c r="BC601"/>
  <c r="BA601"/>
  <c r="K601"/>
  <c r="I601"/>
  <c r="G601"/>
  <c r="BB601" s="1"/>
  <c r="BE600"/>
  <c r="BD600"/>
  <c r="BC600"/>
  <c r="BA600"/>
  <c r="K600"/>
  <c r="I600"/>
  <c r="G600"/>
  <c r="BB600" s="1"/>
  <c r="BE597"/>
  <c r="BD597"/>
  <c r="BC597"/>
  <c r="BA597"/>
  <c r="K597"/>
  <c r="I597"/>
  <c r="G597"/>
  <c r="BB597" s="1"/>
  <c r="BE595"/>
  <c r="BD595"/>
  <c r="BC595"/>
  <c r="BA595"/>
  <c r="K595"/>
  <c r="I595"/>
  <c r="G595"/>
  <c r="BB595" s="1"/>
  <c r="BE592"/>
  <c r="BD592"/>
  <c r="BC592"/>
  <c r="BA592"/>
  <c r="K592"/>
  <c r="I592"/>
  <c r="G592"/>
  <c r="BB592" s="1"/>
  <c r="BE590"/>
  <c r="BD590"/>
  <c r="BC590"/>
  <c r="BA590"/>
  <c r="K590"/>
  <c r="I590"/>
  <c r="G590"/>
  <c r="BB590" s="1"/>
  <c r="BE588"/>
  <c r="BD588"/>
  <c r="BC588"/>
  <c r="BA588"/>
  <c r="K588"/>
  <c r="I588"/>
  <c r="G588"/>
  <c r="BB588" s="1"/>
  <c r="BE586"/>
  <c r="BD586"/>
  <c r="BC586"/>
  <c r="BA586"/>
  <c r="K586"/>
  <c r="I586"/>
  <c r="G586"/>
  <c r="BB586" s="1"/>
  <c r="BE585"/>
  <c r="BD585"/>
  <c r="BC585"/>
  <c r="BA585"/>
  <c r="K585"/>
  <c r="I585"/>
  <c r="G585"/>
  <c r="BB585" s="1"/>
  <c r="BE583"/>
  <c r="BD583"/>
  <c r="BC583"/>
  <c r="BA583"/>
  <c r="K583"/>
  <c r="I583"/>
  <c r="G583"/>
  <c r="BB583" s="1"/>
  <c r="BE581"/>
  <c r="BD581"/>
  <c r="BC581"/>
  <c r="BA581"/>
  <c r="K581"/>
  <c r="I581"/>
  <c r="G581"/>
  <c r="B31" i="3"/>
  <c r="A31"/>
  <c r="BE577" i="4"/>
  <c r="BD577"/>
  <c r="BC577"/>
  <c r="BA577"/>
  <c r="K577"/>
  <c r="I577"/>
  <c r="G577"/>
  <c r="BB577" s="1"/>
  <c r="BE576"/>
  <c r="BD576"/>
  <c r="BC576"/>
  <c r="BA576"/>
  <c r="K576"/>
  <c r="I576"/>
  <c r="G576"/>
  <c r="BB576" s="1"/>
  <c r="BE573"/>
  <c r="BD573"/>
  <c r="BC573"/>
  <c r="BA573"/>
  <c r="K573"/>
  <c r="I573"/>
  <c r="G573"/>
  <c r="BB573" s="1"/>
  <c r="BE571"/>
  <c r="BD571"/>
  <c r="BC571"/>
  <c r="BA571"/>
  <c r="K571"/>
  <c r="I571"/>
  <c r="G571"/>
  <c r="BB571" s="1"/>
  <c r="BE568"/>
  <c r="BD568"/>
  <c r="BC568"/>
  <c r="BA568"/>
  <c r="K568"/>
  <c r="I568"/>
  <c r="G568"/>
  <c r="BB568" s="1"/>
  <c r="BE566"/>
  <c r="BD566"/>
  <c r="BC566"/>
  <c r="BA566"/>
  <c r="K566"/>
  <c r="I566"/>
  <c r="G566"/>
  <c r="BB566" s="1"/>
  <c r="BE564"/>
  <c r="BD564"/>
  <c r="BC564"/>
  <c r="BA564"/>
  <c r="K564"/>
  <c r="I564"/>
  <c r="G564"/>
  <c r="BB564" s="1"/>
  <c r="BE562"/>
  <c r="BD562"/>
  <c r="BC562"/>
  <c r="BA562"/>
  <c r="K562"/>
  <c r="I562"/>
  <c r="G562"/>
  <c r="BB562" s="1"/>
  <c r="BE561"/>
  <c r="BD561"/>
  <c r="BC561"/>
  <c r="BA561"/>
  <c r="K561"/>
  <c r="I561"/>
  <c r="G561"/>
  <c r="BB561" s="1"/>
  <c r="BE559"/>
  <c r="BD559"/>
  <c r="BC559"/>
  <c r="BA559"/>
  <c r="K559"/>
  <c r="I559"/>
  <c r="G559"/>
  <c r="BB559" s="1"/>
  <c r="BE558"/>
  <c r="BD558"/>
  <c r="BC558"/>
  <c r="BA558"/>
  <c r="K558"/>
  <c r="I558"/>
  <c r="G558"/>
  <c r="BB558" s="1"/>
  <c r="B30" i="3"/>
  <c r="A30"/>
  <c r="BE554" i="4"/>
  <c r="BD554"/>
  <c r="BC554"/>
  <c r="BA554"/>
  <c r="K554"/>
  <c r="I554"/>
  <c r="G554"/>
  <c r="BB554" s="1"/>
  <c r="BE553"/>
  <c r="BD553"/>
  <c r="BC553"/>
  <c r="BA553"/>
  <c r="K553"/>
  <c r="I553"/>
  <c r="G553"/>
  <c r="BB553" s="1"/>
  <c r="BE550"/>
  <c r="BD550"/>
  <c r="BC550"/>
  <c r="BA550"/>
  <c r="K550"/>
  <c r="I550"/>
  <c r="G550"/>
  <c r="BB550" s="1"/>
  <c r="BE548"/>
  <c r="BD548"/>
  <c r="BC548"/>
  <c r="BA548"/>
  <c r="K548"/>
  <c r="I548"/>
  <c r="G548"/>
  <c r="BB548" s="1"/>
  <c r="BE546"/>
  <c r="BD546"/>
  <c r="BC546"/>
  <c r="BA546"/>
  <c r="K546"/>
  <c r="I546"/>
  <c r="G546"/>
  <c r="BB546" s="1"/>
  <c r="BE543"/>
  <c r="BD543"/>
  <c r="BC543"/>
  <c r="BA543"/>
  <c r="K543"/>
  <c r="I543"/>
  <c r="G543"/>
  <c r="BB543" s="1"/>
  <c r="BE541"/>
  <c r="BD541"/>
  <c r="BC541"/>
  <c r="BA541"/>
  <c r="K541"/>
  <c r="I541"/>
  <c r="G541"/>
  <c r="BB541" s="1"/>
  <c r="BE538"/>
  <c r="BD538"/>
  <c r="BC538"/>
  <c r="BA538"/>
  <c r="K538"/>
  <c r="I538"/>
  <c r="G538"/>
  <c r="BB538" s="1"/>
  <c r="BE534"/>
  <c r="BD534"/>
  <c r="BC534"/>
  <c r="BA534"/>
  <c r="K534"/>
  <c r="I534"/>
  <c r="G534"/>
  <c r="BB534" s="1"/>
  <c r="B29" i="3"/>
  <c r="A29"/>
  <c r="BE530" i="4"/>
  <c r="BD530"/>
  <c r="BC530"/>
  <c r="BA530"/>
  <c r="K530"/>
  <c r="I530"/>
  <c r="G530"/>
  <c r="BB530" s="1"/>
  <c r="BE529"/>
  <c r="BD529"/>
  <c r="BC529"/>
  <c r="BA529"/>
  <c r="K529"/>
  <c r="I529"/>
  <c r="G529"/>
  <c r="BB529" s="1"/>
  <c r="BE526"/>
  <c r="BD526"/>
  <c r="BC526"/>
  <c r="BA526"/>
  <c r="K526"/>
  <c r="I526"/>
  <c r="G526"/>
  <c r="BB526" s="1"/>
  <c r="BE524"/>
  <c r="BD524"/>
  <c r="BC524"/>
  <c r="BA524"/>
  <c r="K524"/>
  <c r="I524"/>
  <c r="G524"/>
  <c r="BB524" s="1"/>
  <c r="BE522"/>
  <c r="BD522"/>
  <c r="BC522"/>
  <c r="BA522"/>
  <c r="K522"/>
  <c r="I522"/>
  <c r="G522"/>
  <c r="BB522" s="1"/>
  <c r="BE519"/>
  <c r="BD519"/>
  <c r="BC519"/>
  <c r="BA519"/>
  <c r="K519"/>
  <c r="I519"/>
  <c r="G519"/>
  <c r="BB519" s="1"/>
  <c r="BE517"/>
  <c r="BD517"/>
  <c r="BC517"/>
  <c r="BA517"/>
  <c r="K517"/>
  <c r="I517"/>
  <c r="G517"/>
  <c r="BB517" s="1"/>
  <c r="BE514"/>
  <c r="BD514"/>
  <c r="BC514"/>
  <c r="BA514"/>
  <c r="K514"/>
  <c r="I514"/>
  <c r="G514"/>
  <c r="BB514" s="1"/>
  <c r="BE510"/>
  <c r="BD510"/>
  <c r="BC510"/>
  <c r="BA510"/>
  <c r="K510"/>
  <c r="I510"/>
  <c r="G510"/>
  <c r="B28" i="3"/>
  <c r="A28"/>
  <c r="BE506" i="4"/>
  <c r="BD506"/>
  <c r="BC506"/>
  <c r="BA506"/>
  <c r="K506"/>
  <c r="I506"/>
  <c r="G506"/>
  <c r="BB506" s="1"/>
  <c r="BE504"/>
  <c r="BD504"/>
  <c r="BC504"/>
  <c r="BA504"/>
  <c r="K504"/>
  <c r="I504"/>
  <c r="G504"/>
  <c r="BB504" s="1"/>
  <c r="BE503"/>
  <c r="BD503"/>
  <c r="BC503"/>
  <c r="BA503"/>
  <c r="K503"/>
  <c r="I503"/>
  <c r="G503"/>
  <c r="BB503" s="1"/>
  <c r="BE502"/>
  <c r="BD502"/>
  <c r="BC502"/>
  <c r="BA502"/>
  <c r="K502"/>
  <c r="I502"/>
  <c r="G502"/>
  <c r="BB502" s="1"/>
  <c r="BE501"/>
  <c r="BD501"/>
  <c r="BC501"/>
  <c r="BA501"/>
  <c r="K501"/>
  <c r="I501"/>
  <c r="G501"/>
  <c r="BB501" s="1"/>
  <c r="BE500"/>
  <c r="BD500"/>
  <c r="BC500"/>
  <c r="BA500"/>
  <c r="K500"/>
  <c r="I500"/>
  <c r="G500"/>
  <c r="B27" i="3"/>
  <c r="A27"/>
  <c r="BE496" i="4"/>
  <c r="BD496"/>
  <c r="BC496"/>
  <c r="BA496"/>
  <c r="K496"/>
  <c r="I496"/>
  <c r="G496"/>
  <c r="BB496" s="1"/>
  <c r="BE495"/>
  <c r="BD495"/>
  <c r="BC495"/>
  <c r="BA495"/>
  <c r="K495"/>
  <c r="I495"/>
  <c r="G495"/>
  <c r="BB495" s="1"/>
  <c r="BE494"/>
  <c r="BD494"/>
  <c r="BC494"/>
  <c r="BA494"/>
  <c r="K494"/>
  <c r="I494"/>
  <c r="G494"/>
  <c r="BB494" s="1"/>
  <c r="BE493"/>
  <c r="BD493"/>
  <c r="BC493"/>
  <c r="BA493"/>
  <c r="K493"/>
  <c r="I493"/>
  <c r="G493"/>
  <c r="BB493" s="1"/>
  <c r="BE492"/>
  <c r="BD492"/>
  <c r="BC492"/>
  <c r="BA492"/>
  <c r="K492"/>
  <c r="I492"/>
  <c r="G492"/>
  <c r="BB492" s="1"/>
  <c r="BE491"/>
  <c r="BD491"/>
  <c r="BC491"/>
  <c r="BA491"/>
  <c r="K491"/>
  <c r="I491"/>
  <c r="G491"/>
  <c r="BB491" s="1"/>
  <c r="BE490"/>
  <c r="BD490"/>
  <c r="BC490"/>
  <c r="BA490"/>
  <c r="K490"/>
  <c r="I490"/>
  <c r="G490"/>
  <c r="BB490" s="1"/>
  <c r="BE489"/>
  <c r="BD489"/>
  <c r="BC489"/>
  <c r="BA489"/>
  <c r="K489"/>
  <c r="I489"/>
  <c r="G489"/>
  <c r="BB489" s="1"/>
  <c r="BE488"/>
  <c r="BD488"/>
  <c r="BC488"/>
  <c r="BA488"/>
  <c r="K488"/>
  <c r="I488"/>
  <c r="G488"/>
  <c r="BB488" s="1"/>
  <c r="BE487"/>
  <c r="BD487"/>
  <c r="BC487"/>
  <c r="BA487"/>
  <c r="K487"/>
  <c r="I487"/>
  <c r="G487"/>
  <c r="BB487" s="1"/>
  <c r="BE486"/>
  <c r="BD486"/>
  <c r="BC486"/>
  <c r="BA486"/>
  <c r="K486"/>
  <c r="I486"/>
  <c r="G486"/>
  <c r="BB486" s="1"/>
  <c r="BE485"/>
  <c r="BD485"/>
  <c r="BC485"/>
  <c r="BA485"/>
  <c r="K485"/>
  <c r="I485"/>
  <c r="G485"/>
  <c r="BB485" s="1"/>
  <c r="BE484"/>
  <c r="BD484"/>
  <c r="BC484"/>
  <c r="BA484"/>
  <c r="K484"/>
  <c r="I484"/>
  <c r="G484"/>
  <c r="BB484" s="1"/>
  <c r="BE483"/>
  <c r="BD483"/>
  <c r="BC483"/>
  <c r="BA483"/>
  <c r="K483"/>
  <c r="I483"/>
  <c r="G483"/>
  <c r="BB483" s="1"/>
  <c r="BE481"/>
  <c r="BD481"/>
  <c r="BC481"/>
  <c r="BA481"/>
  <c r="K481"/>
  <c r="I481"/>
  <c r="G481"/>
  <c r="BB481" s="1"/>
  <c r="BE480"/>
  <c r="BD480"/>
  <c r="BC480"/>
  <c r="BA480"/>
  <c r="K480"/>
  <c r="I480"/>
  <c r="G480"/>
  <c r="BB480" s="1"/>
  <c r="BE478"/>
  <c r="BD478"/>
  <c r="BC478"/>
  <c r="BA478"/>
  <c r="K478"/>
  <c r="I478"/>
  <c r="G478"/>
  <c r="BB478" s="1"/>
  <c r="BE474"/>
  <c r="BD474"/>
  <c r="BC474"/>
  <c r="BA474"/>
  <c r="K474"/>
  <c r="I474"/>
  <c r="G474"/>
  <c r="BB474" s="1"/>
  <c r="BE471"/>
  <c r="BD471"/>
  <c r="BC471"/>
  <c r="BA471"/>
  <c r="K471"/>
  <c r="I471"/>
  <c r="G471"/>
  <c r="BB471" s="1"/>
  <c r="BE468"/>
  <c r="BD468"/>
  <c r="BC468"/>
  <c r="BA468"/>
  <c r="K468"/>
  <c r="I468"/>
  <c r="G468"/>
  <c r="BB468" s="1"/>
  <c r="BE467"/>
  <c r="BD467"/>
  <c r="BC467"/>
  <c r="BA467"/>
  <c r="K467"/>
  <c r="I467"/>
  <c r="G467"/>
  <c r="BB467" s="1"/>
  <c r="BE466"/>
  <c r="BD466"/>
  <c r="BC466"/>
  <c r="BA466"/>
  <c r="K466"/>
  <c r="I466"/>
  <c r="G466"/>
  <c r="BB466" s="1"/>
  <c r="BE465"/>
  <c r="BD465"/>
  <c r="BC465"/>
  <c r="BA465"/>
  <c r="K465"/>
  <c r="I465"/>
  <c r="G465"/>
  <c r="BB465" s="1"/>
  <c r="BE464"/>
  <c r="BD464"/>
  <c r="BC464"/>
  <c r="BA464"/>
  <c r="K464"/>
  <c r="I464"/>
  <c r="G464"/>
  <c r="BB464" s="1"/>
  <c r="BE463"/>
  <c r="BD463"/>
  <c r="BC463"/>
  <c r="BA463"/>
  <c r="K463"/>
  <c r="I463"/>
  <c r="G463"/>
  <c r="BB463" s="1"/>
  <c r="BE462"/>
  <c r="BD462"/>
  <c r="BC462"/>
  <c r="BA462"/>
  <c r="K462"/>
  <c r="I462"/>
  <c r="G462"/>
  <c r="BB462" s="1"/>
  <c r="BE461"/>
  <c r="BD461"/>
  <c r="BC461"/>
  <c r="BA461"/>
  <c r="K461"/>
  <c r="I461"/>
  <c r="G461"/>
  <c r="BB461" s="1"/>
  <c r="BE460"/>
  <c r="BD460"/>
  <c r="BC460"/>
  <c r="BA460"/>
  <c r="K460"/>
  <c r="I460"/>
  <c r="G460"/>
  <c r="BB460" s="1"/>
  <c r="BE459"/>
  <c r="BD459"/>
  <c r="BC459"/>
  <c r="BA459"/>
  <c r="K459"/>
  <c r="I459"/>
  <c r="G459"/>
  <c r="BB459" s="1"/>
  <c r="BE458"/>
  <c r="BD458"/>
  <c r="BC458"/>
  <c r="BA458"/>
  <c r="K458"/>
  <c r="I458"/>
  <c r="G458"/>
  <c r="BB458" s="1"/>
  <c r="BE457"/>
  <c r="BD457"/>
  <c r="BC457"/>
  <c r="BA457"/>
  <c r="K457"/>
  <c r="I457"/>
  <c r="G457"/>
  <c r="BB457" s="1"/>
  <c r="BE456"/>
  <c r="BD456"/>
  <c r="BC456"/>
  <c r="BA456"/>
  <c r="K456"/>
  <c r="I456"/>
  <c r="G456"/>
  <c r="BB456" s="1"/>
  <c r="BE455"/>
  <c r="BD455"/>
  <c r="BC455"/>
  <c r="BA455"/>
  <c r="K455"/>
  <c r="I455"/>
  <c r="G455"/>
  <c r="BB455" s="1"/>
  <c r="BE454"/>
  <c r="BD454"/>
  <c r="BC454"/>
  <c r="BA454"/>
  <c r="K454"/>
  <c r="I454"/>
  <c r="G454"/>
  <c r="BB454" s="1"/>
  <c r="BE453"/>
  <c r="BD453"/>
  <c r="BC453"/>
  <c r="BA453"/>
  <c r="K453"/>
  <c r="I453"/>
  <c r="G453"/>
  <c r="BB453" s="1"/>
  <c r="BE452"/>
  <c r="BD452"/>
  <c r="BC452"/>
  <c r="BA452"/>
  <c r="K452"/>
  <c r="I452"/>
  <c r="G452"/>
  <c r="BB452" s="1"/>
  <c r="BE451"/>
  <c r="BD451"/>
  <c r="BC451"/>
  <c r="BA451"/>
  <c r="K451"/>
  <c r="I451"/>
  <c r="G451"/>
  <c r="BB451" s="1"/>
  <c r="BE450"/>
  <c r="BD450"/>
  <c r="BC450"/>
  <c r="BA450"/>
  <c r="K450"/>
  <c r="I450"/>
  <c r="G450"/>
  <c r="BB450" s="1"/>
  <c r="BE449"/>
  <c r="BD449"/>
  <c r="BC449"/>
  <c r="BA449"/>
  <c r="K449"/>
  <c r="I449"/>
  <c r="G449"/>
  <c r="BB449" s="1"/>
  <c r="BE448"/>
  <c r="BD448"/>
  <c r="BC448"/>
  <c r="BA448"/>
  <c r="K448"/>
  <c r="I448"/>
  <c r="G448"/>
  <c r="BB448" s="1"/>
  <c r="BE447"/>
  <c r="BD447"/>
  <c r="BC447"/>
  <c r="BA447"/>
  <c r="K447"/>
  <c r="I447"/>
  <c r="G447"/>
  <c r="BB447" s="1"/>
  <c r="BE446"/>
  <c r="BD446"/>
  <c r="BC446"/>
  <c r="BA446"/>
  <c r="K446"/>
  <c r="I446"/>
  <c r="G446"/>
  <c r="BB446" s="1"/>
  <c r="BE445"/>
  <c r="BD445"/>
  <c r="BC445"/>
  <c r="BA445"/>
  <c r="K445"/>
  <c r="I445"/>
  <c r="G445"/>
  <c r="BB445" s="1"/>
  <c r="BE444"/>
  <c r="BD444"/>
  <c r="BC444"/>
  <c r="BA444"/>
  <c r="K444"/>
  <c r="I444"/>
  <c r="G444"/>
  <c r="BB444" s="1"/>
  <c r="BE443"/>
  <c r="BD443"/>
  <c r="BC443"/>
  <c r="BA443"/>
  <c r="K443"/>
  <c r="I443"/>
  <c r="G443"/>
  <c r="BB443" s="1"/>
  <c r="BE442"/>
  <c r="BD442"/>
  <c r="BC442"/>
  <c r="BA442"/>
  <c r="K442"/>
  <c r="I442"/>
  <c r="G442"/>
  <c r="BB442" s="1"/>
  <c r="BE439"/>
  <c r="BD439"/>
  <c r="BC439"/>
  <c r="BA439"/>
  <c r="K439"/>
  <c r="I439"/>
  <c r="G439"/>
  <c r="BB439" s="1"/>
  <c r="BE438"/>
  <c r="BD438"/>
  <c r="BC438"/>
  <c r="BA438"/>
  <c r="K438"/>
  <c r="I438"/>
  <c r="G438"/>
  <c r="BB438" s="1"/>
  <c r="BE437"/>
  <c r="BD437"/>
  <c r="BC437"/>
  <c r="BA437"/>
  <c r="K437"/>
  <c r="I437"/>
  <c r="G437"/>
  <c r="BB437" s="1"/>
  <c r="BE436"/>
  <c r="BD436"/>
  <c r="BC436"/>
  <c r="BA436"/>
  <c r="K436"/>
  <c r="I436"/>
  <c r="G436"/>
  <c r="BB436" s="1"/>
  <c r="BE435"/>
  <c r="BD435"/>
  <c r="BC435"/>
  <c r="BA435"/>
  <c r="K435"/>
  <c r="I435"/>
  <c r="G435"/>
  <c r="BB435" s="1"/>
  <c r="BE434"/>
  <c r="BD434"/>
  <c r="BC434"/>
  <c r="BA434"/>
  <c r="K434"/>
  <c r="I434"/>
  <c r="G434"/>
  <c r="BB434" s="1"/>
  <c r="BE433"/>
  <c r="BD433"/>
  <c r="BC433"/>
  <c r="BA433"/>
  <c r="K433"/>
  <c r="I433"/>
  <c r="G433"/>
  <c r="BB433" s="1"/>
  <c r="BE432"/>
  <c r="BD432"/>
  <c r="BC432"/>
  <c r="BA432"/>
  <c r="K432"/>
  <c r="I432"/>
  <c r="G432"/>
  <c r="BB432" s="1"/>
  <c r="BE431"/>
  <c r="BD431"/>
  <c r="BC431"/>
  <c r="BA431"/>
  <c r="K431"/>
  <c r="I431"/>
  <c r="G431"/>
  <c r="BB431" s="1"/>
  <c r="BE430"/>
  <c r="BD430"/>
  <c r="BC430"/>
  <c r="BA430"/>
  <c r="K430"/>
  <c r="I430"/>
  <c r="G430"/>
  <c r="BB430" s="1"/>
  <c r="BE429"/>
  <c r="BD429"/>
  <c r="BC429"/>
  <c r="BA429"/>
  <c r="K429"/>
  <c r="I429"/>
  <c r="G429"/>
  <c r="BB429" s="1"/>
  <c r="BE428"/>
  <c r="BD428"/>
  <c r="BC428"/>
  <c r="BA428"/>
  <c r="K428"/>
  <c r="I428"/>
  <c r="G428"/>
  <c r="BB428" s="1"/>
  <c r="BE427"/>
  <c r="BD427"/>
  <c r="BC427"/>
  <c r="BA427"/>
  <c r="K427"/>
  <c r="I427"/>
  <c r="G427"/>
  <c r="BB427" s="1"/>
  <c r="BE426"/>
  <c r="BD426"/>
  <c r="BC426"/>
  <c r="BA426"/>
  <c r="K426"/>
  <c r="I426"/>
  <c r="G426"/>
  <c r="BB426" s="1"/>
  <c r="BE425"/>
  <c r="BD425"/>
  <c r="BC425"/>
  <c r="BA425"/>
  <c r="K425"/>
  <c r="I425"/>
  <c r="G425"/>
  <c r="BB425" s="1"/>
  <c r="BE424"/>
  <c r="BD424"/>
  <c r="BC424"/>
  <c r="BA424"/>
  <c r="K424"/>
  <c r="I424"/>
  <c r="G424"/>
  <c r="BB424" s="1"/>
  <c r="BE423"/>
  <c r="BD423"/>
  <c r="BC423"/>
  <c r="BA423"/>
  <c r="K423"/>
  <c r="I423"/>
  <c r="G423"/>
  <c r="BB423" s="1"/>
  <c r="BE422"/>
  <c r="BD422"/>
  <c r="BC422"/>
  <c r="BA422"/>
  <c r="K422"/>
  <c r="I422"/>
  <c r="G422"/>
  <c r="BB422" s="1"/>
  <c r="BE421"/>
  <c r="BD421"/>
  <c r="BC421"/>
  <c r="BA421"/>
  <c r="K421"/>
  <c r="I421"/>
  <c r="G421"/>
  <c r="BB421" s="1"/>
  <c r="BE420"/>
  <c r="BD420"/>
  <c r="BC420"/>
  <c r="BA420"/>
  <c r="K420"/>
  <c r="I420"/>
  <c r="G420"/>
  <c r="BB420" s="1"/>
  <c r="BE419"/>
  <c r="BD419"/>
  <c r="BC419"/>
  <c r="BA419"/>
  <c r="K419"/>
  <c r="I419"/>
  <c r="G419"/>
  <c r="BB419" s="1"/>
  <c r="BE418"/>
  <c r="BD418"/>
  <c r="BC418"/>
  <c r="BA418"/>
  <c r="K418"/>
  <c r="I418"/>
  <c r="G418"/>
  <c r="BB418" s="1"/>
  <c r="B26" i="3"/>
  <c r="A26"/>
  <c r="BE415" i="4"/>
  <c r="BD415"/>
  <c r="BC415"/>
  <c r="BA415"/>
  <c r="K415"/>
  <c r="I415"/>
  <c r="G415"/>
  <c r="BB415" s="1"/>
  <c r="BE414"/>
  <c r="BD414"/>
  <c r="BC414"/>
  <c r="BA414"/>
  <c r="K414"/>
  <c r="I414"/>
  <c r="G414"/>
  <c r="BB414" s="1"/>
  <c r="BE412"/>
  <c r="BD412"/>
  <c r="BC412"/>
  <c r="BA412"/>
  <c r="K412"/>
  <c r="I412"/>
  <c r="G412"/>
  <c r="BB412" s="1"/>
  <c r="BE410"/>
  <c r="BD410"/>
  <c r="BC410"/>
  <c r="BA410"/>
  <c r="K410"/>
  <c r="I410"/>
  <c r="G410"/>
  <c r="BB410" s="1"/>
  <c r="BE409"/>
  <c r="BD409"/>
  <c r="BC409"/>
  <c r="BA409"/>
  <c r="K409"/>
  <c r="I409"/>
  <c r="G409"/>
  <c r="BB409" s="1"/>
  <c r="BE408"/>
  <c r="BD408"/>
  <c r="BC408"/>
  <c r="BA408"/>
  <c r="K408"/>
  <c r="I408"/>
  <c r="G408"/>
  <c r="BB408" s="1"/>
  <c r="BE407"/>
  <c r="BD407"/>
  <c r="BC407"/>
  <c r="BA407"/>
  <c r="K407"/>
  <c r="I407"/>
  <c r="G407"/>
  <c r="BB407" s="1"/>
  <c r="BE406"/>
  <c r="BD406"/>
  <c r="BC406"/>
  <c r="BA406"/>
  <c r="K406"/>
  <c r="I406"/>
  <c r="G406"/>
  <c r="B25" i="3"/>
  <c r="A25"/>
  <c r="BE403" i="4"/>
  <c r="BD403"/>
  <c r="BC403"/>
  <c r="BA403"/>
  <c r="K403"/>
  <c r="I403"/>
  <c r="G403"/>
  <c r="BB403" s="1"/>
  <c r="BE402"/>
  <c r="BD402"/>
  <c r="BC402"/>
  <c r="BA402"/>
  <c r="K402"/>
  <c r="I402"/>
  <c r="G402"/>
  <c r="BB402" s="1"/>
  <c r="BE401"/>
  <c r="BD401"/>
  <c r="BC401"/>
  <c r="BA401"/>
  <c r="K401"/>
  <c r="I401"/>
  <c r="G401"/>
  <c r="BB401" s="1"/>
  <c r="BE400"/>
  <c r="BD400"/>
  <c r="BC400"/>
  <c r="BA400"/>
  <c r="K400"/>
  <c r="I400"/>
  <c r="G400"/>
  <c r="BB400" s="1"/>
  <c r="BE399"/>
  <c r="BD399"/>
  <c r="BC399"/>
  <c r="BA399"/>
  <c r="K399"/>
  <c r="I399"/>
  <c r="G399"/>
  <c r="BE398"/>
  <c r="BD398"/>
  <c r="BC398"/>
  <c r="BA398"/>
  <c r="K398"/>
  <c r="I398"/>
  <c r="G398"/>
  <c r="BB398" s="1"/>
  <c r="B24" i="3"/>
  <c r="A24"/>
  <c r="BE394" i="4"/>
  <c r="BD394"/>
  <c r="BC394"/>
  <c r="BA394"/>
  <c r="K394"/>
  <c r="I394"/>
  <c r="G394"/>
  <c r="BB394" s="1"/>
  <c r="BE392"/>
  <c r="BD392"/>
  <c r="BC392"/>
  <c r="BA392"/>
  <c r="K392"/>
  <c r="I392"/>
  <c r="G392"/>
  <c r="BB392" s="1"/>
  <c r="BE390"/>
  <c r="BD390"/>
  <c r="BC390"/>
  <c r="BA390"/>
  <c r="K390"/>
  <c r="I390"/>
  <c r="G390"/>
  <c r="BB390" s="1"/>
  <c r="BE389"/>
  <c r="BD389"/>
  <c r="BC389"/>
  <c r="BA389"/>
  <c r="K389"/>
  <c r="I389"/>
  <c r="G389"/>
  <c r="BB389" s="1"/>
  <c r="BE388"/>
  <c r="BD388"/>
  <c r="BC388"/>
  <c r="BA388"/>
  <c r="K388"/>
  <c r="I388"/>
  <c r="G388"/>
  <c r="BB388" s="1"/>
  <c r="BE387"/>
  <c r="BD387"/>
  <c r="BC387"/>
  <c r="BA387"/>
  <c r="K387"/>
  <c r="I387"/>
  <c r="G387"/>
  <c r="BB387" s="1"/>
  <c r="BE386"/>
  <c r="BD386"/>
  <c r="BC386"/>
  <c r="BA386"/>
  <c r="K386"/>
  <c r="I386"/>
  <c r="G386"/>
  <c r="BB386" s="1"/>
  <c r="BE385"/>
  <c r="BD385"/>
  <c r="BC385"/>
  <c r="BA385"/>
  <c r="K385"/>
  <c r="I385"/>
  <c r="G385"/>
  <c r="BB385" s="1"/>
  <c r="BE384"/>
  <c r="BD384"/>
  <c r="BC384"/>
  <c r="BA384"/>
  <c r="K384"/>
  <c r="I384"/>
  <c r="G384"/>
  <c r="BB384" s="1"/>
  <c r="BE383"/>
  <c r="BD383"/>
  <c r="BC383"/>
  <c r="BA383"/>
  <c r="K383"/>
  <c r="I383"/>
  <c r="G383"/>
  <c r="BB383" s="1"/>
  <c r="BE382"/>
  <c r="BD382"/>
  <c r="BC382"/>
  <c r="BA382"/>
  <c r="K382"/>
  <c r="I382"/>
  <c r="G382"/>
  <c r="BB382" s="1"/>
  <c r="BE381"/>
  <c r="BD381"/>
  <c r="BC381"/>
  <c r="BA381"/>
  <c r="K381"/>
  <c r="I381"/>
  <c r="G381"/>
  <c r="BB381" s="1"/>
  <c r="BE380"/>
  <c r="BD380"/>
  <c r="BC380"/>
  <c r="BA380"/>
  <c r="K380"/>
  <c r="I380"/>
  <c r="G380"/>
  <c r="BB380" s="1"/>
  <c r="BE379"/>
  <c r="BD379"/>
  <c r="BC379"/>
  <c r="BA379"/>
  <c r="K379"/>
  <c r="I379"/>
  <c r="G379"/>
  <c r="BB379" s="1"/>
  <c r="BE378"/>
  <c r="BD378"/>
  <c r="BC378"/>
  <c r="BA378"/>
  <c r="K378"/>
  <c r="I378"/>
  <c r="G378"/>
  <c r="BB378" s="1"/>
  <c r="BE377"/>
  <c r="BD377"/>
  <c r="BC377"/>
  <c r="BA377"/>
  <c r="K377"/>
  <c r="I377"/>
  <c r="G377"/>
  <c r="BB377" s="1"/>
  <c r="BE376"/>
  <c r="BD376"/>
  <c r="BC376"/>
  <c r="BA376"/>
  <c r="K376"/>
  <c r="I376"/>
  <c r="G376"/>
  <c r="BB376" s="1"/>
  <c r="BE375"/>
  <c r="BD375"/>
  <c r="BC375"/>
  <c r="BA375"/>
  <c r="K375"/>
  <c r="I375"/>
  <c r="G375"/>
  <c r="BB375" s="1"/>
  <c r="BE374"/>
  <c r="BD374"/>
  <c r="BC374"/>
  <c r="BA374"/>
  <c r="K374"/>
  <c r="I374"/>
  <c r="G374"/>
  <c r="BB374" s="1"/>
  <c r="BE373"/>
  <c r="BD373"/>
  <c r="BC373"/>
  <c r="BA373"/>
  <c r="K373"/>
  <c r="I373"/>
  <c r="G373"/>
  <c r="BB373" s="1"/>
  <c r="BE372"/>
  <c r="BD372"/>
  <c r="BC372"/>
  <c r="BA372"/>
  <c r="K372"/>
  <c r="I372"/>
  <c r="G372"/>
  <c r="BB372" s="1"/>
  <c r="BE371"/>
  <c r="BD371"/>
  <c r="BC371"/>
  <c r="BA371"/>
  <c r="K371"/>
  <c r="I371"/>
  <c r="G371"/>
  <c r="BB371" s="1"/>
  <c r="BE370"/>
  <c r="BD370"/>
  <c r="BC370"/>
  <c r="BA370"/>
  <c r="K370"/>
  <c r="I370"/>
  <c r="G370"/>
  <c r="BB370" s="1"/>
  <c r="BE369"/>
  <c r="BD369"/>
  <c r="BC369"/>
  <c r="BA369"/>
  <c r="K369"/>
  <c r="I369"/>
  <c r="G369"/>
  <c r="BB369" s="1"/>
  <c r="BE368"/>
  <c r="BD368"/>
  <c r="BC368"/>
  <c r="BA368"/>
  <c r="K368"/>
  <c r="I368"/>
  <c r="G368"/>
  <c r="BB368" s="1"/>
  <c r="BE367"/>
  <c r="BD367"/>
  <c r="BC367"/>
  <c r="BA367"/>
  <c r="K367"/>
  <c r="I367"/>
  <c r="G367"/>
  <c r="BB367" s="1"/>
  <c r="BE366"/>
  <c r="BD366"/>
  <c r="BC366"/>
  <c r="BA366"/>
  <c r="K366"/>
  <c r="I366"/>
  <c r="G366"/>
  <c r="BB366" s="1"/>
  <c r="BE365"/>
  <c r="BD365"/>
  <c r="BC365"/>
  <c r="BA365"/>
  <c r="K365"/>
  <c r="I365"/>
  <c r="G365"/>
  <c r="BB365" s="1"/>
  <c r="BE364"/>
  <c r="BD364"/>
  <c r="BC364"/>
  <c r="BA364"/>
  <c r="K364"/>
  <c r="I364"/>
  <c r="G364"/>
  <c r="BB364" s="1"/>
  <c r="BE363"/>
  <c r="BD363"/>
  <c r="BC363"/>
  <c r="BA363"/>
  <c r="K363"/>
  <c r="I363"/>
  <c r="G363"/>
  <c r="B23" i="3"/>
  <c r="A23"/>
  <c r="BE359" i="4"/>
  <c r="BD359"/>
  <c r="BC359"/>
  <c r="BA359"/>
  <c r="K359"/>
  <c r="I359"/>
  <c r="G359"/>
  <c r="BB359" s="1"/>
  <c r="BE357"/>
  <c r="BD357"/>
  <c r="BC357"/>
  <c r="BA357"/>
  <c r="K357"/>
  <c r="I357"/>
  <c r="G357"/>
  <c r="BB357" s="1"/>
  <c r="BE355"/>
  <c r="BD355"/>
  <c r="BC355"/>
  <c r="BA355"/>
  <c r="K355"/>
  <c r="I355"/>
  <c r="G355"/>
  <c r="BB355" s="1"/>
  <c r="BE353"/>
  <c r="BD353"/>
  <c r="BC353"/>
  <c r="BA353"/>
  <c r="K353"/>
  <c r="I353"/>
  <c r="G353"/>
  <c r="BB353" s="1"/>
  <c r="BE351"/>
  <c r="BD351"/>
  <c r="BC351"/>
  <c r="BA351"/>
  <c r="K351"/>
  <c r="I351"/>
  <c r="G351"/>
  <c r="BB351" s="1"/>
  <c r="BE349"/>
  <c r="BD349"/>
  <c r="BC349"/>
  <c r="BA349"/>
  <c r="K349"/>
  <c r="I349"/>
  <c r="G349"/>
  <c r="BB349" s="1"/>
  <c r="BE347"/>
  <c r="BD347"/>
  <c r="BC347"/>
  <c r="BA347"/>
  <c r="K347"/>
  <c r="I347"/>
  <c r="G347"/>
  <c r="BB347" s="1"/>
  <c r="BE345"/>
  <c r="BD345"/>
  <c r="BC345"/>
  <c r="BA345"/>
  <c r="K345"/>
  <c r="I345"/>
  <c r="G345"/>
  <c r="BB345" s="1"/>
  <c r="BE343"/>
  <c r="BD343"/>
  <c r="BC343"/>
  <c r="BA343"/>
  <c r="K343"/>
  <c r="I343"/>
  <c r="G343"/>
  <c r="BB343" s="1"/>
  <c r="BE342"/>
  <c r="BD342"/>
  <c r="BC342"/>
  <c r="BA342"/>
  <c r="K342"/>
  <c r="I342"/>
  <c r="G342"/>
  <c r="BB342" s="1"/>
  <c r="BE341"/>
  <c r="BD341"/>
  <c r="BC341"/>
  <c r="BA341"/>
  <c r="K341"/>
  <c r="I341"/>
  <c r="G341"/>
  <c r="BB341" s="1"/>
  <c r="BE340"/>
  <c r="BD340"/>
  <c r="BC340"/>
  <c r="BA340"/>
  <c r="K340"/>
  <c r="I340"/>
  <c r="G340"/>
  <c r="BB340" s="1"/>
  <c r="BE339"/>
  <c r="BD339"/>
  <c r="BC339"/>
  <c r="BA339"/>
  <c r="K339"/>
  <c r="I339"/>
  <c r="G339"/>
  <c r="BB339" s="1"/>
  <c r="BE338"/>
  <c r="BD338"/>
  <c r="BC338"/>
  <c r="BA338"/>
  <c r="K338"/>
  <c r="I338"/>
  <c r="G338"/>
  <c r="BB338" s="1"/>
  <c r="BE337"/>
  <c r="BD337"/>
  <c r="BC337"/>
  <c r="BA337"/>
  <c r="K337"/>
  <c r="I337"/>
  <c r="G337"/>
  <c r="BB337" s="1"/>
  <c r="BE336"/>
  <c r="BD336"/>
  <c r="BC336"/>
  <c r="BA336"/>
  <c r="K336"/>
  <c r="I336"/>
  <c r="G336"/>
  <c r="BB336" s="1"/>
  <c r="BE335"/>
  <c r="BD335"/>
  <c r="BC335"/>
  <c r="BA335"/>
  <c r="K335"/>
  <c r="I335"/>
  <c r="G335"/>
  <c r="BB335" s="1"/>
  <c r="BE334"/>
  <c r="BD334"/>
  <c r="BC334"/>
  <c r="BA334"/>
  <c r="K334"/>
  <c r="I334"/>
  <c r="G334"/>
  <c r="BB334" s="1"/>
  <c r="BE333"/>
  <c r="BD333"/>
  <c r="BC333"/>
  <c r="BA333"/>
  <c r="K333"/>
  <c r="I333"/>
  <c r="G333"/>
  <c r="BB333" s="1"/>
  <c r="BE332"/>
  <c r="BD332"/>
  <c r="BC332"/>
  <c r="BA332"/>
  <c r="K332"/>
  <c r="I332"/>
  <c r="G332"/>
  <c r="BB332" s="1"/>
  <c r="BE331"/>
  <c r="BD331"/>
  <c r="BC331"/>
  <c r="BA331"/>
  <c r="K331"/>
  <c r="I331"/>
  <c r="G331"/>
  <c r="BB331" s="1"/>
  <c r="BE330"/>
  <c r="BD330"/>
  <c r="BC330"/>
  <c r="BA330"/>
  <c r="K330"/>
  <c r="I330"/>
  <c r="G330"/>
  <c r="BB330" s="1"/>
  <c r="BE329"/>
  <c r="BD329"/>
  <c r="BC329"/>
  <c r="BA329"/>
  <c r="K329"/>
  <c r="I329"/>
  <c r="G329"/>
  <c r="BB329" s="1"/>
  <c r="BE328"/>
  <c r="BD328"/>
  <c r="BC328"/>
  <c r="BA328"/>
  <c r="K328"/>
  <c r="I328"/>
  <c r="G328"/>
  <c r="BB328" s="1"/>
  <c r="BE327"/>
  <c r="BD327"/>
  <c r="BC327"/>
  <c r="BA327"/>
  <c r="K327"/>
  <c r="I327"/>
  <c r="G327"/>
  <c r="BB327" s="1"/>
  <c r="BE326"/>
  <c r="BD326"/>
  <c r="BC326"/>
  <c r="BA326"/>
  <c r="K326"/>
  <c r="I326"/>
  <c r="G326"/>
  <c r="B22" i="3"/>
  <c r="A22"/>
  <c r="BE323" i="4"/>
  <c r="BD323"/>
  <c r="BC323"/>
  <c r="BA323"/>
  <c r="K323"/>
  <c r="I323"/>
  <c r="G323"/>
  <c r="BB323" s="1"/>
  <c r="BE322"/>
  <c r="BD322"/>
  <c r="BC322"/>
  <c r="BA322"/>
  <c r="K322"/>
  <c r="I322"/>
  <c r="G322"/>
  <c r="BB322" s="1"/>
  <c r="BE321"/>
  <c r="BD321"/>
  <c r="BC321"/>
  <c r="BA321"/>
  <c r="K321"/>
  <c r="I321"/>
  <c r="G321"/>
  <c r="BB321" s="1"/>
  <c r="BE320"/>
  <c r="BD320"/>
  <c r="BC320"/>
  <c r="BA320"/>
  <c r="K320"/>
  <c r="I320"/>
  <c r="G320"/>
  <c r="BB320" s="1"/>
  <c r="BE319"/>
  <c r="BD319"/>
  <c r="BC319"/>
  <c r="BA319"/>
  <c r="K319"/>
  <c r="I319"/>
  <c r="G319"/>
  <c r="BB319" s="1"/>
  <c r="BE318"/>
  <c r="BD318"/>
  <c r="BC318"/>
  <c r="BA318"/>
  <c r="K318"/>
  <c r="I318"/>
  <c r="G318"/>
  <c r="BB318" s="1"/>
  <c r="BE317"/>
  <c r="BD317"/>
  <c r="BC317"/>
  <c r="BA317"/>
  <c r="K317"/>
  <c r="I317"/>
  <c r="G317"/>
  <c r="BB317" s="1"/>
  <c r="BE316"/>
  <c r="BD316"/>
  <c r="BC316"/>
  <c r="BA316"/>
  <c r="K316"/>
  <c r="I316"/>
  <c r="G316"/>
  <c r="BB316" s="1"/>
  <c r="BE315"/>
  <c r="BD315"/>
  <c r="BC315"/>
  <c r="BA315"/>
  <c r="K315"/>
  <c r="I315"/>
  <c r="G315"/>
  <c r="BB315" s="1"/>
  <c r="BE314"/>
  <c r="BD314"/>
  <c r="BC314"/>
  <c r="BA314"/>
  <c r="K314"/>
  <c r="I314"/>
  <c r="G314"/>
  <c r="BB314" s="1"/>
  <c r="BE313"/>
  <c r="BD313"/>
  <c r="BC313"/>
  <c r="BA313"/>
  <c r="K313"/>
  <c r="I313"/>
  <c r="G313"/>
  <c r="BB313" s="1"/>
  <c r="BE312"/>
  <c r="BD312"/>
  <c r="BC312"/>
  <c r="BA312"/>
  <c r="K312"/>
  <c r="I312"/>
  <c r="G312"/>
  <c r="BB312" s="1"/>
  <c r="BE311"/>
  <c r="BD311"/>
  <c r="BC311"/>
  <c r="BA311"/>
  <c r="K311"/>
  <c r="I311"/>
  <c r="G311"/>
  <c r="BB311" s="1"/>
  <c r="BE310"/>
  <c r="BD310"/>
  <c r="BC310"/>
  <c r="BA310"/>
  <c r="K310"/>
  <c r="I310"/>
  <c r="G310"/>
  <c r="BB310" s="1"/>
  <c r="BE309"/>
  <c r="BD309"/>
  <c r="BC309"/>
  <c r="BA309"/>
  <c r="K309"/>
  <c r="I309"/>
  <c r="G309"/>
  <c r="BB309" s="1"/>
  <c r="BE308"/>
  <c r="BD308"/>
  <c r="BC308"/>
  <c r="BA308"/>
  <c r="K308"/>
  <c r="I308"/>
  <c r="G308"/>
  <c r="BB308" s="1"/>
  <c r="BE307"/>
  <c r="BD307"/>
  <c r="BC307"/>
  <c r="BA307"/>
  <c r="K307"/>
  <c r="I307"/>
  <c r="G307"/>
  <c r="BB307" s="1"/>
  <c r="BE306"/>
  <c r="BD306"/>
  <c r="BC306"/>
  <c r="BA306"/>
  <c r="K306"/>
  <c r="I306"/>
  <c r="G306"/>
  <c r="BB306" s="1"/>
  <c r="BE305"/>
  <c r="BD305"/>
  <c r="BC305"/>
  <c r="BA305"/>
  <c r="K305"/>
  <c r="I305"/>
  <c r="G305"/>
  <c r="BB305" s="1"/>
  <c r="BE304"/>
  <c r="BD304"/>
  <c r="BC304"/>
  <c r="BA304"/>
  <c r="K304"/>
  <c r="I304"/>
  <c r="G304"/>
  <c r="BB304" s="1"/>
  <c r="BE303"/>
  <c r="BD303"/>
  <c r="BC303"/>
  <c r="BA303"/>
  <c r="K303"/>
  <c r="I303"/>
  <c r="G303"/>
  <c r="BB303" s="1"/>
  <c r="BE302"/>
  <c r="BD302"/>
  <c r="BC302"/>
  <c r="BA302"/>
  <c r="K302"/>
  <c r="I302"/>
  <c r="G302"/>
  <c r="BB302" s="1"/>
  <c r="BE301"/>
  <c r="BD301"/>
  <c r="BC301"/>
  <c r="BA301"/>
  <c r="K301"/>
  <c r="I301"/>
  <c r="G301"/>
  <c r="BB301" s="1"/>
  <c r="BE300"/>
  <c r="BD300"/>
  <c r="BC300"/>
  <c r="BA300"/>
  <c r="K300"/>
  <c r="I300"/>
  <c r="G300"/>
  <c r="BB300" s="1"/>
  <c r="BE299"/>
  <c r="BD299"/>
  <c r="BC299"/>
  <c r="BA299"/>
  <c r="K299"/>
  <c r="I299"/>
  <c r="G299"/>
  <c r="BB299" s="1"/>
  <c r="BE298"/>
  <c r="BD298"/>
  <c r="BC298"/>
  <c r="BA298"/>
  <c r="K298"/>
  <c r="I298"/>
  <c r="G298"/>
  <c r="BB298" s="1"/>
  <c r="BE297"/>
  <c r="BD297"/>
  <c r="BC297"/>
  <c r="BA297"/>
  <c r="K297"/>
  <c r="I297"/>
  <c r="G297"/>
  <c r="BB297" s="1"/>
  <c r="BE296"/>
  <c r="BD296"/>
  <c r="BC296"/>
  <c r="BA296"/>
  <c r="K296"/>
  <c r="I296"/>
  <c r="G296"/>
  <c r="BB296" s="1"/>
  <c r="BE295"/>
  <c r="BD295"/>
  <c r="BC295"/>
  <c r="BA295"/>
  <c r="K295"/>
  <c r="I295"/>
  <c r="G295"/>
  <c r="BB295" s="1"/>
  <c r="BE294"/>
  <c r="BD294"/>
  <c r="BC294"/>
  <c r="BA294"/>
  <c r="K294"/>
  <c r="I294"/>
  <c r="G294"/>
  <c r="BB294" s="1"/>
  <c r="BE293"/>
  <c r="BD293"/>
  <c r="BC293"/>
  <c r="BA293"/>
  <c r="K293"/>
  <c r="I293"/>
  <c r="G293"/>
  <c r="BB293" s="1"/>
  <c r="BE292"/>
  <c r="BD292"/>
  <c r="BC292"/>
  <c r="BA292"/>
  <c r="K292"/>
  <c r="I292"/>
  <c r="G292"/>
  <c r="BB292" s="1"/>
  <c r="BE291"/>
  <c r="BD291"/>
  <c r="BC291"/>
  <c r="BA291"/>
  <c r="K291"/>
  <c r="I291"/>
  <c r="G291"/>
  <c r="BB291" s="1"/>
  <c r="BE290"/>
  <c r="BD290"/>
  <c r="BC290"/>
  <c r="BA290"/>
  <c r="K290"/>
  <c r="I290"/>
  <c r="G290"/>
  <c r="BB290" s="1"/>
  <c r="BE289"/>
  <c r="BD289"/>
  <c r="BC289"/>
  <c r="BA289"/>
  <c r="K289"/>
  <c r="I289"/>
  <c r="G289"/>
  <c r="BB289" s="1"/>
  <c r="BE288"/>
  <c r="BD288"/>
  <c r="BC288"/>
  <c r="BA288"/>
  <c r="K288"/>
  <c r="I288"/>
  <c r="G288"/>
  <c r="BB288" s="1"/>
  <c r="BE287"/>
  <c r="BD287"/>
  <c r="BC287"/>
  <c r="BA287"/>
  <c r="K287"/>
  <c r="I287"/>
  <c r="G287"/>
  <c r="BB287" s="1"/>
  <c r="BE286"/>
  <c r="BD286"/>
  <c r="BC286"/>
  <c r="BA286"/>
  <c r="K286"/>
  <c r="I286"/>
  <c r="G286"/>
  <c r="BB286" s="1"/>
  <c r="BE285"/>
  <c r="BD285"/>
  <c r="BC285"/>
  <c r="BA285"/>
  <c r="K285"/>
  <c r="I285"/>
  <c r="G285"/>
  <c r="BB285" s="1"/>
  <c r="BE284"/>
  <c r="BD284"/>
  <c r="BC284"/>
  <c r="BA284"/>
  <c r="K284"/>
  <c r="I284"/>
  <c r="G284"/>
  <c r="BB284" s="1"/>
  <c r="BE283"/>
  <c r="BD283"/>
  <c r="BC283"/>
  <c r="BA283"/>
  <c r="K283"/>
  <c r="I283"/>
  <c r="G283"/>
  <c r="BB283" s="1"/>
  <c r="BE282"/>
  <c r="BD282"/>
  <c r="BC282"/>
  <c r="BA282"/>
  <c r="K282"/>
  <c r="I282"/>
  <c r="G282"/>
  <c r="BB282" s="1"/>
  <c r="BE281"/>
  <c r="BD281"/>
  <c r="BC281"/>
  <c r="BA281"/>
  <c r="K281"/>
  <c r="I281"/>
  <c r="G281"/>
  <c r="BB281" s="1"/>
  <c r="BE280"/>
  <c r="BD280"/>
  <c r="BC280"/>
  <c r="BA280"/>
  <c r="K280"/>
  <c r="I280"/>
  <c r="G280"/>
  <c r="BB280" s="1"/>
  <c r="BE279"/>
  <c r="BD279"/>
  <c r="BC279"/>
  <c r="BA279"/>
  <c r="K279"/>
  <c r="I279"/>
  <c r="G279"/>
  <c r="BB279" s="1"/>
  <c r="BE278"/>
  <c r="BD278"/>
  <c r="BC278"/>
  <c r="BA278"/>
  <c r="K278"/>
  <c r="I278"/>
  <c r="G278"/>
  <c r="BB278" s="1"/>
  <c r="BE277"/>
  <c r="BD277"/>
  <c r="BC277"/>
  <c r="BA277"/>
  <c r="K277"/>
  <c r="I277"/>
  <c r="G277"/>
  <c r="BB277" s="1"/>
  <c r="BE276"/>
  <c r="BD276"/>
  <c r="BC276"/>
  <c r="BA276"/>
  <c r="K276"/>
  <c r="I276"/>
  <c r="G276"/>
  <c r="BB276" s="1"/>
  <c r="BE275"/>
  <c r="BD275"/>
  <c r="BC275"/>
  <c r="BA275"/>
  <c r="K275"/>
  <c r="I275"/>
  <c r="G275"/>
  <c r="BB275" s="1"/>
  <c r="BE274"/>
  <c r="BD274"/>
  <c r="BC274"/>
  <c r="BA274"/>
  <c r="K274"/>
  <c r="I274"/>
  <c r="G274"/>
  <c r="BB274" s="1"/>
  <c r="BE273"/>
  <c r="BD273"/>
  <c r="BC273"/>
  <c r="BA273"/>
  <c r="K273"/>
  <c r="I273"/>
  <c r="G273"/>
  <c r="BB273" s="1"/>
  <c r="BE272"/>
  <c r="BD272"/>
  <c r="BC272"/>
  <c r="BA272"/>
  <c r="K272"/>
  <c r="I272"/>
  <c r="G272"/>
  <c r="BB272" s="1"/>
  <c r="BE271"/>
  <c r="BD271"/>
  <c r="BC271"/>
  <c r="BA271"/>
  <c r="K271"/>
  <c r="I271"/>
  <c r="G271"/>
  <c r="BB271" s="1"/>
  <c r="BE270"/>
  <c r="BD270"/>
  <c r="BC270"/>
  <c r="BA270"/>
  <c r="K270"/>
  <c r="I270"/>
  <c r="G270"/>
  <c r="B21" i="3"/>
  <c r="A21"/>
  <c r="BE267" i="4"/>
  <c r="BD267"/>
  <c r="BC267"/>
  <c r="BA267"/>
  <c r="K267"/>
  <c r="I267"/>
  <c r="G267"/>
  <c r="BB267" s="1"/>
  <c r="BE266"/>
  <c r="BD266"/>
  <c r="BC266"/>
  <c r="BA266"/>
  <c r="K266"/>
  <c r="I266"/>
  <c r="G266"/>
  <c r="BB266" s="1"/>
  <c r="BE265"/>
  <c r="BD265"/>
  <c r="BC265"/>
  <c r="BA265"/>
  <c r="K265"/>
  <c r="I265"/>
  <c r="G265"/>
  <c r="BB265" s="1"/>
  <c r="BE264"/>
  <c r="BD264"/>
  <c r="BC264"/>
  <c r="BA264"/>
  <c r="K264"/>
  <c r="I264"/>
  <c r="G264"/>
  <c r="BB264" s="1"/>
  <c r="BE263"/>
  <c r="BD263"/>
  <c r="BC263"/>
  <c r="BA263"/>
  <c r="K263"/>
  <c r="I263"/>
  <c r="G263"/>
  <c r="BB263" s="1"/>
  <c r="BE262"/>
  <c r="BD262"/>
  <c r="BC262"/>
  <c r="BA262"/>
  <c r="K262"/>
  <c r="I262"/>
  <c r="G262"/>
  <c r="BB262" s="1"/>
  <c r="BE261"/>
  <c r="BD261"/>
  <c r="BC261"/>
  <c r="BA261"/>
  <c r="K261"/>
  <c r="I261"/>
  <c r="G261"/>
  <c r="BB261" s="1"/>
  <c r="BE260"/>
  <c r="BD260"/>
  <c r="BC260"/>
  <c r="BA260"/>
  <c r="K260"/>
  <c r="I260"/>
  <c r="G260"/>
  <c r="BB260" s="1"/>
  <c r="BE259"/>
  <c r="BD259"/>
  <c r="BC259"/>
  <c r="BA259"/>
  <c r="K259"/>
  <c r="I259"/>
  <c r="G259"/>
  <c r="BB259" s="1"/>
  <c r="BE258"/>
  <c r="BD258"/>
  <c r="BC258"/>
  <c r="BA258"/>
  <c r="K258"/>
  <c r="I258"/>
  <c r="G258"/>
  <c r="BB258" s="1"/>
  <c r="B20" i="3"/>
  <c r="A20"/>
  <c r="BE255" i="4"/>
  <c r="BD255"/>
  <c r="BC255"/>
  <c r="BA255"/>
  <c r="K255"/>
  <c r="I255"/>
  <c r="G255"/>
  <c r="BB255" s="1"/>
  <c r="BE254"/>
  <c r="BD254"/>
  <c r="BC254"/>
  <c r="BA254"/>
  <c r="K254"/>
  <c r="I254"/>
  <c r="G254"/>
  <c r="BB254" s="1"/>
  <c r="BE253"/>
  <c r="BD253"/>
  <c r="BC253"/>
  <c r="BA253"/>
  <c r="K253"/>
  <c r="I253"/>
  <c r="G253"/>
  <c r="BB253" s="1"/>
  <c r="BE252"/>
  <c r="BD252"/>
  <c r="BC252"/>
  <c r="BA252"/>
  <c r="K252"/>
  <c r="I252"/>
  <c r="G252"/>
  <c r="BB252" s="1"/>
  <c r="BE251"/>
  <c r="BD251"/>
  <c r="BC251"/>
  <c r="BA251"/>
  <c r="K251"/>
  <c r="I251"/>
  <c r="G251"/>
  <c r="BB251" s="1"/>
  <c r="BE250"/>
  <c r="BD250"/>
  <c r="BC250"/>
  <c r="BA250"/>
  <c r="K250"/>
  <c r="I250"/>
  <c r="G250"/>
  <c r="BB250" s="1"/>
  <c r="BE248"/>
  <c r="BD248"/>
  <c r="BC248"/>
  <c r="BA248"/>
  <c r="K248"/>
  <c r="I248"/>
  <c r="G248"/>
  <c r="BB248" s="1"/>
  <c r="BE246"/>
  <c r="BD246"/>
  <c r="BC246"/>
  <c r="BA246"/>
  <c r="K246"/>
  <c r="I246"/>
  <c r="G246"/>
  <c r="BB246" s="1"/>
  <c r="BE245"/>
  <c r="BD245"/>
  <c r="BC245"/>
  <c r="BA245"/>
  <c r="K245"/>
  <c r="I245"/>
  <c r="G245"/>
  <c r="BB245" s="1"/>
  <c r="BE244"/>
  <c r="BD244"/>
  <c r="BC244"/>
  <c r="BA244"/>
  <c r="K244"/>
  <c r="I244"/>
  <c r="G244"/>
  <c r="BB244" s="1"/>
  <c r="BE243"/>
  <c r="BD243"/>
  <c r="BC243"/>
  <c r="BA243"/>
  <c r="K243"/>
  <c r="I243"/>
  <c r="G243"/>
  <c r="BB243" s="1"/>
  <c r="BE241"/>
  <c r="BD241"/>
  <c r="BC241"/>
  <c r="BA241"/>
  <c r="K241"/>
  <c r="I241"/>
  <c r="G241"/>
  <c r="BB241" s="1"/>
  <c r="BE239"/>
  <c r="BD239"/>
  <c r="BC239"/>
  <c r="BA239"/>
  <c r="K239"/>
  <c r="I239"/>
  <c r="G239"/>
  <c r="BB239" s="1"/>
  <c r="BE238"/>
  <c r="BD238"/>
  <c r="BC238"/>
  <c r="BA238"/>
  <c r="K238"/>
  <c r="I238"/>
  <c r="G238"/>
  <c r="BB238" s="1"/>
  <c r="BE237"/>
  <c r="BD237"/>
  <c r="BC237"/>
  <c r="BA237"/>
  <c r="K237"/>
  <c r="I237"/>
  <c r="G237"/>
  <c r="BB237" s="1"/>
  <c r="B19" i="3"/>
  <c r="A19"/>
  <c r="BE233" i="4"/>
  <c r="BD233"/>
  <c r="BC233"/>
  <c r="BA233"/>
  <c r="K233"/>
  <c r="I233"/>
  <c r="G233"/>
  <c r="BB233" s="1"/>
  <c r="BE232"/>
  <c r="BD232"/>
  <c r="BC232"/>
  <c r="BA232"/>
  <c r="K232"/>
  <c r="I232"/>
  <c r="G232"/>
  <c r="BB232" s="1"/>
  <c r="BE231"/>
  <c r="BD231"/>
  <c r="BC231"/>
  <c r="BA231"/>
  <c r="K231"/>
  <c r="I231"/>
  <c r="G231"/>
  <c r="BB231" s="1"/>
  <c r="BE230"/>
  <c r="BD230"/>
  <c r="BC230"/>
  <c r="BA230"/>
  <c r="K230"/>
  <c r="I230"/>
  <c r="G230"/>
  <c r="BB230" s="1"/>
  <c r="BE229"/>
  <c r="BD229"/>
  <c r="BC229"/>
  <c r="BA229"/>
  <c r="K229"/>
  <c r="I229"/>
  <c r="G229"/>
  <c r="BB229" s="1"/>
  <c r="BE228"/>
  <c r="BD228"/>
  <c r="BC228"/>
  <c r="BA228"/>
  <c r="K228"/>
  <c r="I228"/>
  <c r="G228"/>
  <c r="BB228" s="1"/>
  <c r="BE227"/>
  <c r="BD227"/>
  <c r="BC227"/>
  <c r="BA227"/>
  <c r="K227"/>
  <c r="I227"/>
  <c r="G227"/>
  <c r="BB227" s="1"/>
  <c r="BE226"/>
  <c r="BD226"/>
  <c r="BC226"/>
  <c r="BA226"/>
  <c r="K226"/>
  <c r="I226"/>
  <c r="G226"/>
  <c r="BB226" s="1"/>
  <c r="BE224"/>
  <c r="BD224"/>
  <c r="BC224"/>
  <c r="BA224"/>
  <c r="K224"/>
  <c r="I224"/>
  <c r="G224"/>
  <c r="BB224" s="1"/>
  <c r="BE221"/>
  <c r="BD221"/>
  <c r="BC221"/>
  <c r="BA221"/>
  <c r="K221"/>
  <c r="I221"/>
  <c r="G221"/>
  <c r="BB221" s="1"/>
  <c r="BE218"/>
  <c r="BD218"/>
  <c r="BC218"/>
  <c r="BA218"/>
  <c r="K218"/>
  <c r="I218"/>
  <c r="G218"/>
  <c r="BB218" s="1"/>
  <c r="BE215"/>
  <c r="BD215"/>
  <c r="BC215"/>
  <c r="BA215"/>
  <c r="K215"/>
  <c r="I215"/>
  <c r="G215"/>
  <c r="BB215" s="1"/>
  <c r="BE211"/>
  <c r="BD211"/>
  <c r="BC211"/>
  <c r="BA211"/>
  <c r="K211"/>
  <c r="I211"/>
  <c r="G211"/>
  <c r="BB211" s="1"/>
  <c r="BE207"/>
  <c r="BD207"/>
  <c r="BC207"/>
  <c r="BA207"/>
  <c r="K207"/>
  <c r="I207"/>
  <c r="G207"/>
  <c r="BB207" s="1"/>
  <c r="BE203"/>
  <c r="BD203"/>
  <c r="BC203"/>
  <c r="BA203"/>
  <c r="K203"/>
  <c r="I203"/>
  <c r="G203"/>
  <c r="BB203" s="1"/>
  <c r="BE199"/>
  <c r="BD199"/>
  <c r="BC199"/>
  <c r="BA199"/>
  <c r="K199"/>
  <c r="I199"/>
  <c r="G199"/>
  <c r="BB199" s="1"/>
  <c r="BE194"/>
  <c r="BD194"/>
  <c r="BC194"/>
  <c r="BA194"/>
  <c r="K194"/>
  <c r="I194"/>
  <c r="G194"/>
  <c r="BB194" s="1"/>
  <c r="BE186"/>
  <c r="BD186"/>
  <c r="BC186"/>
  <c r="BA186"/>
  <c r="K186"/>
  <c r="I186"/>
  <c r="G186"/>
  <c r="BB186" s="1"/>
  <c r="B18" i="3"/>
  <c r="A18"/>
  <c r="BE183" i="4"/>
  <c r="BE184" s="1"/>
  <c r="I17" i="3" s="1"/>
  <c r="BD183" i="4"/>
  <c r="BD184" s="1"/>
  <c r="H17" i="3" s="1"/>
  <c r="BC183" i="4"/>
  <c r="BC184" s="1"/>
  <c r="G17" i="3" s="1"/>
  <c r="BA183" i="4"/>
  <c r="BA184" s="1"/>
  <c r="E17" i="3" s="1"/>
  <c r="K183" i="4"/>
  <c r="K184" s="1"/>
  <c r="I183"/>
  <c r="G183"/>
  <c r="G184" s="1"/>
  <c r="B17" i="3"/>
  <c r="A17"/>
  <c r="I184" i="4"/>
  <c r="BE180"/>
  <c r="BD180"/>
  <c r="BC180"/>
  <c r="BA180"/>
  <c r="K180"/>
  <c r="I180"/>
  <c r="G180"/>
  <c r="BB180" s="1"/>
  <c r="BE174"/>
  <c r="BD174"/>
  <c r="BC174"/>
  <c r="BA174"/>
  <c r="K174"/>
  <c r="I174"/>
  <c r="G174"/>
  <c r="BB174" s="1"/>
  <c r="BE167"/>
  <c r="BD167"/>
  <c r="BC167"/>
  <c r="BA167"/>
  <c r="K167"/>
  <c r="I167"/>
  <c r="G167"/>
  <c r="BB167" s="1"/>
  <c r="BE161"/>
  <c r="BD161"/>
  <c r="BC161"/>
  <c r="BA161"/>
  <c r="K161"/>
  <c r="I161"/>
  <c r="G161"/>
  <c r="BB161" s="1"/>
  <c r="BE159"/>
  <c r="BD159"/>
  <c r="BC159"/>
  <c r="BA159"/>
  <c r="K159"/>
  <c r="I159"/>
  <c r="G159"/>
  <c r="BE156"/>
  <c r="BD156"/>
  <c r="BC156"/>
  <c r="BA156"/>
  <c r="K156"/>
  <c r="I156"/>
  <c r="G156"/>
  <c r="BB156" s="1"/>
  <c r="B16" i="3"/>
  <c r="A16"/>
  <c r="BE153" i="4"/>
  <c r="BD153"/>
  <c r="BD154" s="1"/>
  <c r="H15" i="3" s="1"/>
  <c r="BC153" i="4"/>
  <c r="BC154" s="1"/>
  <c r="G15" i="3" s="1"/>
  <c r="BB153" i="4"/>
  <c r="BB154" s="1"/>
  <c r="F15" i="3" s="1"/>
  <c r="K153" i="4"/>
  <c r="K154" s="1"/>
  <c r="I153"/>
  <c r="I154" s="1"/>
  <c r="G153"/>
  <c r="BA153" s="1"/>
  <c r="BA154" s="1"/>
  <c r="E15" i="3" s="1"/>
  <c r="B15"/>
  <c r="A15"/>
  <c r="BE154" i="4"/>
  <c r="I15" i="3" s="1"/>
  <c r="BE146" i="4"/>
  <c r="BD146"/>
  <c r="BC146"/>
  <c r="BB146"/>
  <c r="K146"/>
  <c r="I146"/>
  <c r="G146"/>
  <c r="BA146" s="1"/>
  <c r="BE143"/>
  <c r="BD143"/>
  <c r="BC143"/>
  <c r="BB143"/>
  <c r="K143"/>
  <c r="I143"/>
  <c r="G143"/>
  <c r="BA143" s="1"/>
  <c r="BE140"/>
  <c r="BD140"/>
  <c r="BC140"/>
  <c r="BB140"/>
  <c r="K140"/>
  <c r="I140"/>
  <c r="G140"/>
  <c r="BA140" s="1"/>
  <c r="BE129"/>
  <c r="BD129"/>
  <c r="BC129"/>
  <c r="BB129"/>
  <c r="K129"/>
  <c r="I129"/>
  <c r="G129"/>
  <c r="BA129" s="1"/>
  <c r="B14" i="3"/>
  <c r="A14"/>
  <c r="BE126" i="4"/>
  <c r="BE127" s="1"/>
  <c r="I13" i="3" s="1"/>
  <c r="BD126" i="4"/>
  <c r="BD127" s="1"/>
  <c r="H13" i="3" s="1"/>
  <c r="BC126" i="4"/>
  <c r="BC127" s="1"/>
  <c r="G13" i="3" s="1"/>
  <c r="BB126" i="4"/>
  <c r="BB127" s="1"/>
  <c r="F13" i="3" s="1"/>
  <c r="K126" i="4"/>
  <c r="K127" s="1"/>
  <c r="I126"/>
  <c r="I127" s="1"/>
  <c r="G126"/>
  <c r="G127" s="1"/>
  <c r="B13" i="3"/>
  <c r="A13"/>
  <c r="BE123" i="4"/>
  <c r="BD123"/>
  <c r="BC123"/>
  <c r="BB123"/>
  <c r="K123"/>
  <c r="I123"/>
  <c r="G123"/>
  <c r="BA123" s="1"/>
  <c r="BE122"/>
  <c r="BD122"/>
  <c r="BC122"/>
  <c r="BB122"/>
  <c r="K122"/>
  <c r="I122"/>
  <c r="G122"/>
  <c r="BA122" s="1"/>
  <c r="B12" i="3"/>
  <c r="A12"/>
  <c r="BB124" i="4"/>
  <c r="F12" i="3" s="1"/>
  <c r="BE118" i="4"/>
  <c r="BE120" s="1"/>
  <c r="I11" i="3" s="1"/>
  <c r="BD118" i="4"/>
  <c r="BD120" s="1"/>
  <c r="H11" i="3" s="1"/>
  <c r="BC118" i="4"/>
  <c r="BC120" s="1"/>
  <c r="G11" i="3" s="1"/>
  <c r="BB118" i="4"/>
  <c r="BB120" s="1"/>
  <c r="F11" i="3" s="1"/>
  <c r="K118" i="4"/>
  <c r="K120" s="1"/>
  <c r="I118"/>
  <c r="G118"/>
  <c r="B11" i="3"/>
  <c r="A11"/>
  <c r="I120" i="4"/>
  <c r="BE114"/>
  <c r="BD114"/>
  <c r="BC114"/>
  <c r="BB114"/>
  <c r="K114"/>
  <c r="I114"/>
  <c r="G114"/>
  <c r="BA114" s="1"/>
  <c r="BE113"/>
  <c r="BD113"/>
  <c r="BC113"/>
  <c r="BB113"/>
  <c r="K113"/>
  <c r="I113"/>
  <c r="G113"/>
  <c r="BA113" s="1"/>
  <c r="BE105"/>
  <c r="BD105"/>
  <c r="BC105"/>
  <c r="BB105"/>
  <c r="K105"/>
  <c r="I105"/>
  <c r="G105"/>
  <c r="BA105" s="1"/>
  <c r="BE97"/>
  <c r="BD97"/>
  <c r="BC97"/>
  <c r="BB97"/>
  <c r="K97"/>
  <c r="I97"/>
  <c r="G97"/>
  <c r="BA97" s="1"/>
  <c r="BE94"/>
  <c r="BD94"/>
  <c r="BC94"/>
  <c r="BB94"/>
  <c r="K94"/>
  <c r="I94"/>
  <c r="G94"/>
  <c r="BA94" s="1"/>
  <c r="B10" i="3"/>
  <c r="A10"/>
  <c r="BE90" i="4"/>
  <c r="BD90"/>
  <c r="BC90"/>
  <c r="BB90"/>
  <c r="K90"/>
  <c r="I90"/>
  <c r="G90"/>
  <c r="BA90" s="1"/>
  <c r="BE89"/>
  <c r="BD89"/>
  <c r="BC89"/>
  <c r="BB89"/>
  <c r="K89"/>
  <c r="I89"/>
  <c r="G89"/>
  <c r="BA89" s="1"/>
  <c r="BE81"/>
  <c r="BD81"/>
  <c r="BC81"/>
  <c r="BB81"/>
  <c r="K81"/>
  <c r="I81"/>
  <c r="G81"/>
  <c r="BA81" s="1"/>
  <c r="BE75"/>
  <c r="BD75"/>
  <c r="BC75"/>
  <c r="BB75"/>
  <c r="K75"/>
  <c r="I75"/>
  <c r="G75"/>
  <c r="BA75" s="1"/>
  <c r="BE72"/>
  <c r="BD72"/>
  <c r="BC72"/>
  <c r="BB72"/>
  <c r="K72"/>
  <c r="I72"/>
  <c r="G72"/>
  <c r="BA72" s="1"/>
  <c r="BE71"/>
  <c r="BD71"/>
  <c r="BC71"/>
  <c r="BB71"/>
  <c r="K71"/>
  <c r="I71"/>
  <c r="G71"/>
  <c r="BA71" s="1"/>
  <c r="BE63"/>
  <c r="BD63"/>
  <c r="BC63"/>
  <c r="BB63"/>
  <c r="K63"/>
  <c r="I63"/>
  <c r="G63"/>
  <c r="BA63" s="1"/>
  <c r="BE55"/>
  <c r="BD55"/>
  <c r="BC55"/>
  <c r="BB55"/>
  <c r="K55"/>
  <c r="I55"/>
  <c r="G55"/>
  <c r="BA55" s="1"/>
  <c r="BE49"/>
  <c r="BD49"/>
  <c r="BC49"/>
  <c r="BB49"/>
  <c r="K49"/>
  <c r="I49"/>
  <c r="G49"/>
  <c r="B9" i="3"/>
  <c r="A9"/>
  <c r="BE45" i="4"/>
  <c r="BD45"/>
  <c r="BC45"/>
  <c r="BB45"/>
  <c r="K45"/>
  <c r="I45"/>
  <c r="G45"/>
  <c r="BA45" s="1"/>
  <c r="BE43"/>
  <c r="BD43"/>
  <c r="BC43"/>
  <c r="BB43"/>
  <c r="K43"/>
  <c r="I43"/>
  <c r="G43"/>
  <c r="BA43" s="1"/>
  <c r="BE42"/>
  <c r="BD42"/>
  <c r="BD47" s="1"/>
  <c r="H8" i="3" s="1"/>
  <c r="BC42" i="4"/>
  <c r="BB42"/>
  <c r="K42"/>
  <c r="I42"/>
  <c r="G42"/>
  <c r="BA42" s="1"/>
  <c r="BE41"/>
  <c r="BD41"/>
  <c r="BC41"/>
  <c r="BB41"/>
  <c r="K41"/>
  <c r="I41"/>
  <c r="G41"/>
  <c r="B8" i="3"/>
  <c r="A8"/>
  <c r="BE38" i="4"/>
  <c r="BD38"/>
  <c r="BC38"/>
  <c r="BB38"/>
  <c r="K38"/>
  <c r="I38"/>
  <c r="G38"/>
  <c r="BA38" s="1"/>
  <c r="BE37"/>
  <c r="BD37"/>
  <c r="BC37"/>
  <c r="BB37"/>
  <c r="K37"/>
  <c r="I37"/>
  <c r="G37"/>
  <c r="BA37" s="1"/>
  <c r="BE28"/>
  <c r="BD28"/>
  <c r="BC28"/>
  <c r="BB28"/>
  <c r="K28"/>
  <c r="I28"/>
  <c r="G28"/>
  <c r="BA28" s="1"/>
  <c r="BE21"/>
  <c r="BD21"/>
  <c r="BC21"/>
  <c r="BB21"/>
  <c r="K21"/>
  <c r="I21"/>
  <c r="G21"/>
  <c r="BA21" s="1"/>
  <c r="BE17"/>
  <c r="BD17"/>
  <c r="BC17"/>
  <c r="BB17"/>
  <c r="K17"/>
  <c r="I17"/>
  <c r="G17"/>
  <c r="BA17" s="1"/>
  <c r="BE10"/>
  <c r="BD10"/>
  <c r="BC10"/>
  <c r="BB10"/>
  <c r="K10"/>
  <c r="I10"/>
  <c r="G10"/>
  <c r="BA10" s="1"/>
  <c r="BE8"/>
  <c r="BD8"/>
  <c r="BC8"/>
  <c r="BB8"/>
  <c r="K8"/>
  <c r="I8"/>
  <c r="G8"/>
  <c r="B7" i="3"/>
  <c r="A7"/>
  <c r="E4" i="4"/>
  <c r="F3"/>
  <c r="C33" i="2"/>
  <c r="F33" s="1"/>
  <c r="C31"/>
  <c r="G7"/>
  <c r="H73" i="1"/>
  <c r="H59"/>
  <c r="G59"/>
  <c r="I58"/>
  <c r="F58" s="1"/>
  <c r="I57"/>
  <c r="F57" s="1"/>
  <c r="I56"/>
  <c r="F56" s="1"/>
  <c r="I55"/>
  <c r="F55" s="1"/>
  <c r="I54"/>
  <c r="F54" s="1"/>
  <c r="I53"/>
  <c r="F53" s="1"/>
  <c r="I52"/>
  <c r="F52" s="1"/>
  <c r="I51"/>
  <c r="F51" s="1"/>
  <c r="I50"/>
  <c r="F50" s="1"/>
  <c r="I49"/>
  <c r="F49" s="1"/>
  <c r="I48"/>
  <c r="F48" s="1"/>
  <c r="I47"/>
  <c r="F47" s="1"/>
  <c r="I46"/>
  <c r="F46" s="1"/>
  <c r="I45"/>
  <c r="F45" s="1"/>
  <c r="I44"/>
  <c r="H43"/>
  <c r="G43"/>
  <c r="H37"/>
  <c r="I20" s="1"/>
  <c r="I21" s="1"/>
  <c r="G37"/>
  <c r="I36"/>
  <c r="F36" s="1"/>
  <c r="I35"/>
  <c r="F35" s="1"/>
  <c r="I34"/>
  <c r="F34" s="1"/>
  <c r="I33"/>
  <c r="F33" s="1"/>
  <c r="I32"/>
  <c r="F32" s="1"/>
  <c r="I31"/>
  <c r="F31" s="1"/>
  <c r="I30"/>
  <c r="F30" s="1"/>
  <c r="I29"/>
  <c r="F29" s="1"/>
  <c r="H28"/>
  <c r="G28"/>
  <c r="D21"/>
  <c r="D19"/>
  <c r="I18"/>
  <c r="BA47" i="13" l="1"/>
  <c r="E9" i="12" s="1"/>
  <c r="BA424" i="13"/>
  <c r="E34" i="12" s="1"/>
  <c r="BA179" i="13"/>
  <c r="E15" i="12" s="1"/>
  <c r="BA211" i="13"/>
  <c r="E17" i="12" s="1"/>
  <c r="BB251" i="13"/>
  <c r="BA416"/>
  <c r="E33" i="12" s="1"/>
  <c r="H42"/>
  <c r="G23" i="11" s="1"/>
  <c r="G72" i="43"/>
  <c r="BA55"/>
  <c r="BA72" s="1"/>
  <c r="E9" i="42" s="1"/>
  <c r="I61" i="7"/>
  <c r="H18" i="6"/>
  <c r="G23" i="5" s="1"/>
  <c r="BC47" i="13"/>
  <c r="G9" i="12" s="1"/>
  <c r="G249" i="13"/>
  <c r="BE249"/>
  <c r="I19" i="12" s="1"/>
  <c r="G416" i="13"/>
  <c r="K26" i="16"/>
  <c r="G59"/>
  <c r="BA179"/>
  <c r="E18" i="15" s="1"/>
  <c r="I39" i="19"/>
  <c r="BC72" i="22"/>
  <c r="G9" i="21" s="1"/>
  <c r="BA131" i="22"/>
  <c r="BA139" s="1"/>
  <c r="E13" i="21" s="1"/>
  <c r="G139" i="22"/>
  <c r="H21" i="21"/>
  <c r="G23" i="20" s="1"/>
  <c r="H33" i="24"/>
  <c r="G23" i="23" s="1"/>
  <c r="BD20" i="31"/>
  <c r="H7" i="30" s="1"/>
  <c r="H9" s="1"/>
  <c r="C17" i="29" s="1"/>
  <c r="BD53" i="43"/>
  <c r="H8" i="42" s="1"/>
  <c r="K151" i="4"/>
  <c r="BE151"/>
  <c r="I14" i="3" s="1"/>
  <c r="G28" i="7"/>
  <c r="BD52"/>
  <c r="H8" i="6" s="1"/>
  <c r="BE61" i="7"/>
  <c r="I9" i="6" s="1"/>
  <c r="BD104" i="7"/>
  <c r="H10" i="6" s="1"/>
  <c r="H11" s="1"/>
  <c r="C17" i="5" s="1"/>
  <c r="BE57" i="10"/>
  <c r="I8" i="9" s="1"/>
  <c r="BA13" i="13"/>
  <c r="BA16" s="1"/>
  <c r="E8" i="12" s="1"/>
  <c r="K78" i="13"/>
  <c r="BB147"/>
  <c r="F13" i="12" s="1"/>
  <c r="G166" i="13"/>
  <c r="G179"/>
  <c r="BA181"/>
  <c r="BA192" s="1"/>
  <c r="E16" i="12" s="1"/>
  <c r="BE192" i="13"/>
  <c r="I16" i="12" s="1"/>
  <c r="G211" i="13"/>
  <c r="BA249"/>
  <c r="E19" i="12" s="1"/>
  <c r="K268" i="13"/>
  <c r="BD268"/>
  <c r="H20" i="12" s="1"/>
  <c r="BA278" i="13"/>
  <c r="E21" i="12" s="1"/>
  <c r="BA298" i="13"/>
  <c r="E23" i="12" s="1"/>
  <c r="K308" i="13"/>
  <c r="G384"/>
  <c r="BB384"/>
  <c r="F30" i="12" s="1"/>
  <c r="BA398" i="13"/>
  <c r="E31" i="12" s="1"/>
  <c r="BD412" i="13"/>
  <c r="H32" i="12" s="1"/>
  <c r="I59" i="16"/>
  <c r="BC59"/>
  <c r="G10" i="15" s="1"/>
  <c r="K114" i="16"/>
  <c r="BD114"/>
  <c r="H14" i="15" s="1"/>
  <c r="G154" i="16"/>
  <c r="BA136"/>
  <c r="BA154" s="1"/>
  <c r="E16" i="15" s="1"/>
  <c r="BE164" i="16"/>
  <c r="I17" i="15" s="1"/>
  <c r="I179" i="16"/>
  <c r="BD179"/>
  <c r="H18" i="15" s="1"/>
  <c r="BA124" i="19"/>
  <c r="BA128" s="1"/>
  <c r="E18" i="18" s="1"/>
  <c r="G128" i="19"/>
  <c r="H26" i="18"/>
  <c r="G23" i="17" s="1"/>
  <c r="I129" i="22"/>
  <c r="I139"/>
  <c r="I28" i="28"/>
  <c r="BE28"/>
  <c r="I9" i="27" s="1"/>
  <c r="G14" i="34"/>
  <c r="G119" i="43"/>
  <c r="G61" i="19"/>
  <c r="BA41"/>
  <c r="BA61" s="1"/>
  <c r="E9" i="18" s="1"/>
  <c r="G96" i="22"/>
  <c r="BA74"/>
  <c r="BA96" s="1"/>
  <c r="E10" i="21" s="1"/>
  <c r="BE28" i="7"/>
  <c r="I7" i="6" s="1"/>
  <c r="G52" i="7"/>
  <c r="K36" i="10"/>
  <c r="I57"/>
  <c r="I47" i="13"/>
  <c r="BD78"/>
  <c r="H10" i="12" s="1"/>
  <c r="K166" i="13"/>
  <c r="BD308"/>
  <c r="H24" i="12" s="1"/>
  <c r="K356" i="13"/>
  <c r="BC106" i="16"/>
  <c r="G13" i="15" s="1"/>
  <c r="BB154" i="16"/>
  <c r="F16" i="15" s="1"/>
  <c r="F19" s="1"/>
  <c r="C16" i="14" s="1"/>
  <c r="BC179" i="16"/>
  <c r="G18" i="15" s="1"/>
  <c r="BB39" i="19"/>
  <c r="F8" i="18" s="1"/>
  <c r="BC39" i="19"/>
  <c r="G8" i="18" s="1"/>
  <c r="BA121" i="22"/>
  <c r="BA129" s="1"/>
  <c r="E12" i="21" s="1"/>
  <c r="G129" i="22"/>
  <c r="BB20" i="31"/>
  <c r="F7" i="30" s="1"/>
  <c r="BA8" i="40"/>
  <c r="BA15" s="1"/>
  <c r="E7" i="39" s="1"/>
  <c r="E9" s="1"/>
  <c r="C15" i="38" s="1"/>
  <c r="C19" s="1"/>
  <c r="G15" i="40"/>
  <c r="I53" i="43"/>
  <c r="I119"/>
  <c r="BA124" i="4"/>
  <c r="E12" i="3" s="1"/>
  <c r="BC124" i="4"/>
  <c r="G12" i="3" s="1"/>
  <c r="K1097" i="4"/>
  <c r="BC28" i="7"/>
  <c r="G7" i="6" s="1"/>
  <c r="K52" i="7"/>
  <c r="G61"/>
  <c r="BA61"/>
  <c r="E9" i="6" s="1"/>
  <c r="K104" i="7"/>
  <c r="BE104"/>
  <c r="I10" i="6" s="1"/>
  <c r="G36" i="10"/>
  <c r="G57"/>
  <c r="BA57"/>
  <c r="E8" i="9" s="1"/>
  <c r="G67" i="10"/>
  <c r="BD67"/>
  <c r="H9" i="9" s="1"/>
  <c r="H10" s="1"/>
  <c r="C17" i="8" s="1"/>
  <c r="H17" i="9"/>
  <c r="G23" i="8" s="1"/>
  <c r="G78" i="13"/>
  <c r="BC147"/>
  <c r="G13" i="12" s="1"/>
  <c r="BB288" i="13"/>
  <c r="F22" i="12" s="1"/>
  <c r="G336" i="13"/>
  <c r="BB336"/>
  <c r="F26" i="12" s="1"/>
  <c r="K412" i="13"/>
  <c r="G424"/>
  <c r="K59" i="16"/>
  <c r="BD59"/>
  <c r="H10" i="15" s="1"/>
  <c r="BE106" i="16"/>
  <c r="I13" i="15" s="1"/>
  <c r="I19" s="1"/>
  <c r="C21" i="14" s="1"/>
  <c r="BE114" i="16"/>
  <c r="I14" i="15" s="1"/>
  <c r="I154" i="16"/>
  <c r="BB164"/>
  <c r="F17" i="15" s="1"/>
  <c r="K179" i="16"/>
  <c r="BB110" i="19"/>
  <c r="F15" i="18" s="1"/>
  <c r="I128" i="19"/>
  <c r="BE56" i="22"/>
  <c r="I8" i="21" s="1"/>
  <c r="BB96" i="22"/>
  <c r="F10" i="21" s="1"/>
  <c r="F14" s="1"/>
  <c r="C16" i="20" s="1"/>
  <c r="BB124" i="43"/>
  <c r="BB125" s="1"/>
  <c r="F13" i="42" s="1"/>
  <c r="G125" i="43"/>
  <c r="BB26" i="16"/>
  <c r="F9" i="15" s="1"/>
  <c r="I106" i="16"/>
  <c r="I114"/>
  <c r="BC114"/>
  <c r="G14" i="15" s="1"/>
  <c r="I164" i="16"/>
  <c r="BA8" i="19"/>
  <c r="BA26" s="1"/>
  <c r="E7" i="18" s="1"/>
  <c r="BE73" i="19"/>
  <c r="I10" i="18" s="1"/>
  <c r="BC73" i="19"/>
  <c r="G10" i="18" s="1"/>
  <c r="K91" i="19"/>
  <c r="BE91"/>
  <c r="I12" i="18" s="1"/>
  <c r="I19" s="1"/>
  <c r="C21" i="17" s="1"/>
  <c r="BA107" i="19"/>
  <c r="BA110" s="1"/>
  <c r="E15" i="18" s="1"/>
  <c r="G110" i="19"/>
  <c r="BC110"/>
  <c r="G15" i="18" s="1"/>
  <c r="BC122" i="19"/>
  <c r="G17" i="18" s="1"/>
  <c r="BA35" i="22"/>
  <c r="BA56" s="1"/>
  <c r="E8" i="21" s="1"/>
  <c r="G56" i="22"/>
  <c r="BC56"/>
  <c r="G8" i="21" s="1"/>
  <c r="I72" i="22"/>
  <c r="BB119"/>
  <c r="F11" i="21" s="1"/>
  <c r="BD119" i="22"/>
  <c r="H11" i="21" s="1"/>
  <c r="BA22" i="31"/>
  <c r="BA26" s="1"/>
  <c r="E8" i="30" s="1"/>
  <c r="G26" i="31"/>
  <c r="BC26"/>
  <c r="G8" i="30" s="1"/>
  <c r="H16"/>
  <c r="G23" i="29" s="1"/>
  <c r="H16" i="33"/>
  <c r="G23" i="32" s="1"/>
  <c r="I103" i="43"/>
  <c r="BD103"/>
  <c r="H10" i="42" s="1"/>
  <c r="BB103" i="43"/>
  <c r="F10" i="42" s="1"/>
  <c r="BB14" i="46"/>
  <c r="F7" i="45" s="1"/>
  <c r="H26" i="15"/>
  <c r="G23" i="14" s="1"/>
  <c r="K105" i="19"/>
  <c r="BD105"/>
  <c r="H14" i="18" s="1"/>
  <c r="I110" i="19"/>
  <c r="BB128"/>
  <c r="F18" i="18" s="1"/>
  <c r="BA33" i="22"/>
  <c r="E7" i="21" s="1"/>
  <c r="BC33" i="22"/>
  <c r="G7" i="21" s="1"/>
  <c r="G14" s="1"/>
  <c r="C18" i="20" s="1"/>
  <c r="I56" i="22"/>
  <c r="K72"/>
  <c r="BD72"/>
  <c r="H9" i="21" s="1"/>
  <c r="BE94" i="25"/>
  <c r="I16" i="24" s="1"/>
  <c r="BA214" i="25"/>
  <c r="E24" i="24" s="1"/>
  <c r="I26" i="31"/>
  <c r="I14" i="34"/>
  <c r="BD14"/>
  <c r="H7" i="33" s="1"/>
  <c r="H9" s="1"/>
  <c r="C17" i="32" s="1"/>
  <c r="BC25" i="43"/>
  <c r="G7" i="42" s="1"/>
  <c r="G14" s="1"/>
  <c r="C18" i="41" s="1"/>
  <c r="BB119" i="43"/>
  <c r="F11" i="42" s="1"/>
  <c r="H21"/>
  <c r="G23" i="41" s="1"/>
  <c r="BA8" i="46"/>
  <c r="BA14" s="1"/>
  <c r="E7" i="45" s="1"/>
  <c r="E10" s="1"/>
  <c r="C15" i="44" s="1"/>
  <c r="G14" i="46"/>
  <c r="BC14"/>
  <c r="G7" i="45" s="1"/>
  <c r="G10" s="1"/>
  <c r="C18" i="44" s="1"/>
  <c r="G39" i="19"/>
  <c r="G73"/>
  <c r="BB73"/>
  <c r="F10" i="18" s="1"/>
  <c r="F19" s="1"/>
  <c r="C16" i="17" s="1"/>
  <c r="G91" i="19"/>
  <c r="G105"/>
  <c r="BB105"/>
  <c r="F14" i="18" s="1"/>
  <c r="BB116" i="19"/>
  <c r="F16" i="18" s="1"/>
  <c r="K56" i="22"/>
  <c r="BD56"/>
  <c r="H8" i="21" s="1"/>
  <c r="BA72" i="22"/>
  <c r="E9" i="21" s="1"/>
  <c r="BC119" i="22"/>
  <c r="G11" i="21" s="1"/>
  <c r="K129" i="22"/>
  <c r="BD129"/>
  <c r="H12" i="21" s="1"/>
  <c r="K13" i="28"/>
  <c r="BE13"/>
  <c r="I7" i="27" s="1"/>
  <c r="I10" s="1"/>
  <c r="C21" i="26" s="1"/>
  <c r="BA13" i="28"/>
  <c r="E7" i="27" s="1"/>
  <c r="H17"/>
  <c r="G23" i="26" s="1"/>
  <c r="BC20" i="31"/>
  <c r="G7" i="30" s="1"/>
  <c r="H16" i="36"/>
  <c r="G23" i="35" s="1"/>
  <c r="I15" i="40"/>
  <c r="BC15"/>
  <c r="G7" i="39" s="1"/>
  <c r="G9" s="1"/>
  <c r="C18" i="38" s="1"/>
  <c r="H16" i="39"/>
  <c r="G23" i="38" s="1"/>
  <c r="BA25" i="43"/>
  <c r="E7" i="42" s="1"/>
  <c r="E14" s="1"/>
  <c r="C15" i="41" s="1"/>
  <c r="K53" i="43"/>
  <c r="K103"/>
  <c r="BD39" i="19"/>
  <c r="H8" i="18" s="1"/>
  <c r="BD91" i="19"/>
  <c r="H12" i="18" s="1"/>
  <c r="H19" s="1"/>
  <c r="C17" i="17" s="1"/>
  <c r="G116" i="19"/>
  <c r="BB33" i="22"/>
  <c r="F7" i="21" s="1"/>
  <c r="I119" i="22"/>
  <c r="BD19" i="28"/>
  <c r="H8" i="27" s="1"/>
  <c r="I20" i="31"/>
  <c r="BC14" i="34"/>
  <c r="G7" i="33" s="1"/>
  <c r="BB53" i="43"/>
  <c r="F8" i="42" s="1"/>
  <c r="I10" i="45"/>
  <c r="C21" i="44" s="1"/>
  <c r="H17" i="45"/>
  <c r="G23" i="44" s="1"/>
  <c r="BB151" i="4"/>
  <c r="F14" i="3" s="1"/>
  <c r="BC151" i="4"/>
  <c r="G14" i="3" s="1"/>
  <c r="BC324" i="4"/>
  <c r="G21" i="3" s="1"/>
  <c r="BC642" i="4"/>
  <c r="G33" i="3" s="1"/>
  <c r="K116" i="4"/>
  <c r="BA126"/>
  <c r="BA127" s="1"/>
  <c r="E13" i="3" s="1"/>
  <c r="I151" i="4"/>
  <c r="BD151"/>
  <c r="H14" i="3" s="1"/>
  <c r="BA151" i="4"/>
  <c r="E14" i="3" s="1"/>
  <c r="G151" i="4"/>
  <c r="I47"/>
  <c r="BD966"/>
  <c r="H44" i="3" s="1"/>
  <c r="BA1019" i="4"/>
  <c r="E47" i="3" s="1"/>
  <c r="BC1019" i="4"/>
  <c r="G47" i="3" s="1"/>
  <c r="K92" i="4"/>
  <c r="BE1047"/>
  <c r="I49" i="3" s="1"/>
  <c r="G603" i="4"/>
  <c r="BC603"/>
  <c r="G31" i="3" s="1"/>
  <c r="I603" i="4"/>
  <c r="BE603"/>
  <c r="I31" i="3" s="1"/>
  <c r="BC674" i="4"/>
  <c r="G35" i="3" s="1"/>
  <c r="BD723" i="4"/>
  <c r="H38" i="3" s="1"/>
  <c r="K723" i="4"/>
  <c r="I738"/>
  <c r="BE39"/>
  <c r="I7" i="3" s="1"/>
  <c r="BC39" i="4"/>
  <c r="G7" i="3" s="1"/>
  <c r="K47" i="4"/>
  <c r="BD116"/>
  <c r="H10" i="3" s="1"/>
  <c r="BE256" i="4"/>
  <c r="I19" i="3" s="1"/>
  <c r="K893" i="4"/>
  <c r="I966"/>
  <c r="BE1076"/>
  <c r="I51" i="3" s="1"/>
  <c r="G47" i="4"/>
  <c r="I92"/>
  <c r="BD92"/>
  <c r="H9" i="3" s="1"/>
  <c r="BE116" i="4"/>
  <c r="I10" i="3" s="1"/>
  <c r="BC361" i="4"/>
  <c r="G22" i="3" s="1"/>
  <c r="BD361" i="4"/>
  <c r="H22" i="3" s="1"/>
  <c r="K361" i="4"/>
  <c r="BC396"/>
  <c r="G23" i="3" s="1"/>
  <c r="BD498" i="4"/>
  <c r="H26" i="3" s="1"/>
  <c r="BA603" i="4"/>
  <c r="E31" i="3" s="1"/>
  <c r="K1005" i="4"/>
  <c r="K1033"/>
  <c r="I1047"/>
  <c r="BD1047"/>
  <c r="H49" i="3" s="1"/>
  <c r="BA1047" i="4"/>
  <c r="E49" i="3" s="1"/>
  <c r="BC1047" i="4"/>
  <c r="G49" i="3" s="1"/>
  <c r="K1092" i="4"/>
  <c r="G1097"/>
  <c r="K1113"/>
  <c r="BE1113"/>
  <c r="I55" i="3" s="1"/>
  <c r="K39" i="4"/>
  <c r="BE92"/>
  <c r="I9" i="3" s="1"/>
  <c r="I416" i="4"/>
  <c r="K966"/>
  <c r="K124"/>
  <c r="BE124"/>
  <c r="I12" i="3" s="1"/>
  <c r="BE235" i="4"/>
  <c r="I18" i="3" s="1"/>
  <c r="BA508" i="4"/>
  <c r="E27" i="3" s="1"/>
  <c r="BA532" i="4"/>
  <c r="E28" i="3" s="1"/>
  <c r="K532" i="4"/>
  <c r="K1057"/>
  <c r="I1113"/>
  <c r="G235"/>
  <c r="G396"/>
  <c r="BE396"/>
  <c r="I23" i="3" s="1"/>
  <c r="G508" i="4"/>
  <c r="BC508"/>
  <c r="G27" i="3" s="1"/>
  <c r="I508" i="4"/>
  <c r="BA556"/>
  <c r="E29" i="3" s="1"/>
  <c r="BC556" i="4"/>
  <c r="G29" i="3" s="1"/>
  <c r="I556" i="4"/>
  <c r="G579"/>
  <c r="K654"/>
  <c r="BD654"/>
  <c r="H34" i="3" s="1"/>
  <c r="K738" i="4"/>
  <c r="BE738"/>
  <c r="I39" i="3" s="1"/>
  <c r="BA738" i="4"/>
  <c r="E39" i="3" s="1"/>
  <c r="BC738" i="4"/>
  <c r="G39" i="3" s="1"/>
  <c r="G818" i="4"/>
  <c r="BA942"/>
  <c r="E43" i="3" s="1"/>
  <c r="BD1005" i="4"/>
  <c r="H46" i="3" s="1"/>
  <c r="BA1057" i="4"/>
  <c r="E50" i="3" s="1"/>
  <c r="I1097" i="4"/>
  <c r="BD1097"/>
  <c r="H53" i="3" s="1"/>
  <c r="BB1113" i="4"/>
  <c r="F55" i="3" s="1"/>
  <c r="BC1113" i="4"/>
  <c r="G55" i="3" s="1"/>
  <c r="BA324" i="4"/>
  <c r="E21" i="3" s="1"/>
  <c r="BD324" i="4"/>
  <c r="H21" i="3" s="1"/>
  <c r="G416" i="4"/>
  <c r="BC416"/>
  <c r="G25" i="3" s="1"/>
  <c r="BA416" i="4"/>
  <c r="E25" i="3" s="1"/>
  <c r="G498" i="4"/>
  <c r="K579"/>
  <c r="I674"/>
  <c r="BC692"/>
  <c r="G36" i="3" s="1"/>
  <c r="BD692" i="4"/>
  <c r="H36" i="3" s="1"/>
  <c r="G709" i="4"/>
  <c r="K818"/>
  <c r="G893"/>
  <c r="BD893"/>
  <c r="H42" i="3" s="1"/>
  <c r="BC942" i="4"/>
  <c r="G43" i="3" s="1"/>
  <c r="BC1033" i="4"/>
  <c r="G48" i="3" s="1"/>
  <c r="BD1033" i="4"/>
  <c r="H48" i="3" s="1"/>
  <c r="G1092" i="4"/>
  <c r="BC1092"/>
  <c r="G52" i="3" s="1"/>
  <c r="BD1092" i="4"/>
  <c r="H52" i="3" s="1"/>
  <c r="BA1097" i="4"/>
  <c r="E53" i="3" s="1"/>
  <c r="I116" i="4"/>
  <c r="BD235"/>
  <c r="H18" i="3" s="1"/>
  <c r="BA41" i="4"/>
  <c r="BA47" s="1"/>
  <c r="E8" i="3" s="1"/>
  <c r="BE47" i="4"/>
  <c r="I8" i="3" s="1"/>
  <c r="G124" i="4"/>
  <c r="I256"/>
  <c r="BA256"/>
  <c r="E19" i="3" s="1"/>
  <c r="G268" i="4"/>
  <c r="I498"/>
  <c r="BE642"/>
  <c r="I33" i="3" s="1"/>
  <c r="G692" i="4"/>
  <c r="K709"/>
  <c r="BE709"/>
  <c r="I37" i="3" s="1"/>
  <c r="BA709" i="4"/>
  <c r="E37" i="3" s="1"/>
  <c r="BC709" i="4"/>
  <c r="G37" i="3" s="1"/>
  <c r="BA865" i="4"/>
  <c r="E41" i="3" s="1"/>
  <c r="BC865" i="4"/>
  <c r="G41" i="3" s="1"/>
  <c r="I865" i="4"/>
  <c r="G987"/>
  <c r="BE987"/>
  <c r="I45" i="3" s="1"/>
  <c r="BC987" i="4"/>
  <c r="G45" i="3" s="1"/>
  <c r="BE1019" i="4"/>
  <c r="I47" i="3" s="1"/>
  <c r="I1076" i="4"/>
  <c r="BD1076"/>
  <c r="H51" i="3" s="1"/>
  <c r="BA1076" i="4"/>
  <c r="E51" i="3" s="1"/>
  <c r="BC1076" i="4"/>
  <c r="G51" i="3" s="1"/>
  <c r="BD1113" i="4"/>
  <c r="H55" i="3" s="1"/>
  <c r="BB92" i="4"/>
  <c r="F9" i="3" s="1"/>
  <c r="BD124" i="4"/>
  <c r="H12" i="3" s="1"/>
  <c r="I361" i="4"/>
  <c r="BB399"/>
  <c r="BB404" s="1"/>
  <c r="F24" i="3" s="1"/>
  <c r="G404" i="4"/>
  <c r="BA642"/>
  <c r="E33" i="3" s="1"/>
  <c r="BA674" i="4"/>
  <c r="E35" i="3" s="1"/>
  <c r="BB942" i="4"/>
  <c r="F43" i="3" s="1"/>
  <c r="I942" i="4"/>
  <c r="I1033"/>
  <c r="G1105"/>
  <c r="BA1113"/>
  <c r="E55" i="3" s="1"/>
  <c r="G92" i="4"/>
  <c r="BA49"/>
  <c r="BA92" s="1"/>
  <c r="E9" i="3" s="1"/>
  <c r="BB116" i="4"/>
  <c r="F10" i="3" s="1"/>
  <c r="BB159" i="4"/>
  <c r="BB181" s="1"/>
  <c r="F16" i="3" s="1"/>
  <c r="G181" i="4"/>
  <c r="I39"/>
  <c r="BA116"/>
  <c r="E10" i="3" s="1"/>
  <c r="BC116" i="4"/>
  <c r="G10" i="3" s="1"/>
  <c r="K235" i="4"/>
  <c r="BC256"/>
  <c r="G19" i="3" s="1"/>
  <c r="I396" i="4"/>
  <c r="BD396"/>
  <c r="H23" i="3" s="1"/>
  <c r="BA396" i="4"/>
  <c r="E23" i="3" s="1"/>
  <c r="BE556" i="4"/>
  <c r="I29" i="3" s="1"/>
  <c r="BB649" i="4"/>
  <c r="BB654" s="1"/>
  <c r="F34" i="3" s="1"/>
  <c r="G654" i="4"/>
  <c r="K865"/>
  <c r="BE865"/>
  <c r="I41" i="3" s="1"/>
  <c r="BE942" i="4"/>
  <c r="I43" i="3" s="1"/>
  <c r="BB944" i="4"/>
  <c r="BB966" s="1"/>
  <c r="F44" i="3" s="1"/>
  <c r="G966" i="4"/>
  <c r="BC966"/>
  <c r="G44" i="3" s="1"/>
  <c r="BA1005" i="4"/>
  <c r="E46" i="3" s="1"/>
  <c r="G1113" i="4"/>
  <c r="BB326"/>
  <c r="G361"/>
  <c r="BB989"/>
  <c r="BB1005" s="1"/>
  <c r="F46" i="3" s="1"/>
  <c r="G1005" i="4"/>
  <c r="BB1021"/>
  <c r="G1033"/>
  <c r="BB47"/>
  <c r="F8" i="3" s="1"/>
  <c r="G116" i="4"/>
  <c r="I124"/>
  <c r="I642"/>
  <c r="BE674"/>
  <c r="I35" i="3" s="1"/>
  <c r="BB711" i="4"/>
  <c r="BB723" s="1"/>
  <c r="F38" i="3" s="1"/>
  <c r="G723" i="4"/>
  <c r="BC47"/>
  <c r="G8" i="3" s="1"/>
  <c r="BC92" i="4"/>
  <c r="G9" i="3" s="1"/>
  <c r="BA181" i="4"/>
  <c r="E16" i="3" s="1"/>
  <c r="BC181" i="4"/>
  <c r="G16" i="3" s="1"/>
  <c r="I181" i="4"/>
  <c r="BD181"/>
  <c r="H16" i="3" s="1"/>
  <c r="G324" i="4"/>
  <c r="I324"/>
  <c r="BE324"/>
  <c r="I21" i="3" s="1"/>
  <c r="BC404" i="4"/>
  <c r="G24" i="3" s="1"/>
  <c r="K498" i="4"/>
  <c r="BE498"/>
  <c r="I26" i="3" s="1"/>
  <c r="BA498" i="4"/>
  <c r="E26" i="3" s="1"/>
  <c r="BE508" i="4"/>
  <c r="I27" i="3" s="1"/>
  <c r="BB510" i="4"/>
  <c r="BB532" s="1"/>
  <c r="F28" i="3" s="1"/>
  <c r="G532" i="4"/>
  <c r="BD532"/>
  <c r="H28" i="3" s="1"/>
  <c r="BA579" i="4"/>
  <c r="E30" i="3" s="1"/>
  <c r="BD579" i="4"/>
  <c r="H30" i="3" s="1"/>
  <c r="I654" i="4"/>
  <c r="I692"/>
  <c r="K692"/>
  <c r="BA692"/>
  <c r="E36" i="3" s="1"/>
  <c r="I709" i="4"/>
  <c r="BD709"/>
  <c r="H37" i="3" s="1"/>
  <c r="BD818" i="4"/>
  <c r="H40" i="3" s="1"/>
  <c r="BA893" i="4"/>
  <c r="E42" i="3" s="1"/>
  <c r="I987" i="4"/>
  <c r="BD987"/>
  <c r="H45" i="3" s="1"/>
  <c r="BA987" i="4"/>
  <c r="E45" i="3" s="1"/>
  <c r="I1019" i="4"/>
  <c r="G1047"/>
  <c r="G1057"/>
  <c r="BD1057"/>
  <c r="H50" i="3" s="1"/>
  <c r="BA235" i="4"/>
  <c r="E18" i="3" s="1"/>
  <c r="K268" i="4"/>
  <c r="BE268"/>
  <c r="I20" i="3" s="1"/>
  <c r="BC268" i="4"/>
  <c r="G20" i="3" s="1"/>
  <c r="K396" i="4"/>
  <c r="I404"/>
  <c r="BD404"/>
  <c r="H24" i="3" s="1"/>
  <c r="K404" i="4"/>
  <c r="BD508"/>
  <c r="H27" i="3" s="1"/>
  <c r="BC579" i="4"/>
  <c r="G30" i="3" s="1"/>
  <c r="BD603" i="4"/>
  <c r="H31" i="3" s="1"/>
  <c r="K642" i="4"/>
  <c r="BE692"/>
  <c r="I36" i="3" s="1"/>
  <c r="BE723" i="4"/>
  <c r="I38" i="3" s="1"/>
  <c r="BC818" i="4"/>
  <c r="G40" i="3" s="1"/>
  <c r="G865" i="4"/>
  <c r="I893"/>
  <c r="BB893"/>
  <c r="F42" i="3" s="1"/>
  <c r="K987" i="4"/>
  <c r="K1047"/>
  <c r="I1057"/>
  <c r="I1092"/>
  <c r="BB235"/>
  <c r="F18" i="3" s="1"/>
  <c r="BC235" i="4"/>
  <c r="G18" i="3" s="1"/>
  <c r="BE416" i="4"/>
  <c r="I25" i="3" s="1"/>
  <c r="BB498" i="4"/>
  <c r="F26" i="3" s="1"/>
  <c r="K508" i="4"/>
  <c r="BE532"/>
  <c r="I28" i="3" s="1"/>
  <c r="BD556" i="4"/>
  <c r="H29" i="3" s="1"/>
  <c r="I579" i="4"/>
  <c r="K603"/>
  <c r="BC654"/>
  <c r="G34" i="3" s="1"/>
  <c r="BB674" i="4"/>
  <c r="F35" i="3" s="1"/>
  <c r="BB709" i="4"/>
  <c r="F37" i="3" s="1"/>
  <c r="I818" i="4"/>
  <c r="BD865"/>
  <c r="H41" i="3" s="1"/>
  <c r="BE893" i="4"/>
  <c r="I42" i="3" s="1"/>
  <c r="BA966" i="4"/>
  <c r="E44" i="3" s="1"/>
  <c r="BE1005" i="4"/>
  <c r="I46" i="3" s="1"/>
  <c r="K1019" i="4"/>
  <c r="BE1057"/>
  <c r="I50" i="3" s="1"/>
  <c r="BB1057" i="4"/>
  <c r="F50" i="3" s="1"/>
  <c r="BE1092" i="4"/>
  <c r="I52" i="3" s="1"/>
  <c r="BB50" i="25"/>
  <c r="F9" i="24" s="1"/>
  <c r="G50" i="25"/>
  <c r="BC50"/>
  <c r="G9" i="24" s="1"/>
  <c r="K20" i="25"/>
  <c r="I50"/>
  <c r="BD50"/>
  <c r="H9" i="24" s="1"/>
  <c r="BA50" i="25"/>
  <c r="E9" i="24" s="1"/>
  <c r="BA83" i="25"/>
  <c r="E15" i="24" s="1"/>
  <c r="BE167" i="25"/>
  <c r="I20" i="24" s="1"/>
  <c r="BD181" i="25"/>
  <c r="H21" i="24" s="1"/>
  <c r="BC194" i="25"/>
  <c r="G22" i="24" s="1"/>
  <c r="K79" i="25"/>
  <c r="I128"/>
  <c r="BE29"/>
  <c r="I8" i="24" s="1"/>
  <c r="BE79" i="25"/>
  <c r="I14" i="24" s="1"/>
  <c r="BD128" i="25"/>
  <c r="H18" i="24" s="1"/>
  <c r="BC181" i="25"/>
  <c r="G21" i="24" s="1"/>
  <c r="G214" i="25"/>
  <c r="BE147"/>
  <c r="I19" i="24" s="1"/>
  <c r="G20" i="25"/>
  <c r="BC20"/>
  <c r="G7" i="24" s="1"/>
  <c r="BD20" i="25"/>
  <c r="H7" i="24" s="1"/>
  <c r="BD109" i="25"/>
  <c r="H17" i="24" s="1"/>
  <c r="BD209" i="25"/>
  <c r="H23" i="24" s="1"/>
  <c r="I221" i="25"/>
  <c r="I20"/>
  <c r="G29"/>
  <c r="BA94"/>
  <c r="E16" i="24" s="1"/>
  <c r="BC94" i="25"/>
  <c r="G16" i="24" s="1"/>
  <c r="I109" i="25"/>
  <c r="G128"/>
  <c r="BC128"/>
  <c r="G18" i="24" s="1"/>
  <c r="K128" i="25"/>
  <c r="BE128"/>
  <c r="I18" i="24" s="1"/>
  <c r="K194" i="25"/>
  <c r="BE194"/>
  <c r="I22" i="24" s="1"/>
  <c r="I194" i="25"/>
  <c r="BD194"/>
  <c r="H22" i="24" s="1"/>
  <c r="BA209" i="25"/>
  <c r="E23" i="24" s="1"/>
  <c r="BE209" i="25"/>
  <c r="I23" i="24" s="1"/>
  <c r="K221" i="25"/>
  <c r="BE20"/>
  <c r="I7" i="24" s="1"/>
  <c r="I79" i="25"/>
  <c r="BD79"/>
  <c r="H14" i="24" s="1"/>
  <c r="BA79" i="25"/>
  <c r="E14" i="24" s="1"/>
  <c r="G83" i="25"/>
  <c r="BC83"/>
  <c r="G15" i="24" s="1"/>
  <c r="BC109" i="25"/>
  <c r="G17" i="24" s="1"/>
  <c r="BA128" i="25"/>
  <c r="E18" i="24" s="1"/>
  <c r="I147" i="25"/>
  <c r="BD147"/>
  <c r="H19" i="24" s="1"/>
  <c r="K147" i="25"/>
  <c r="BA194"/>
  <c r="E22" i="24" s="1"/>
  <c r="K209" i="25"/>
  <c r="BC221"/>
  <c r="G25" i="24" s="1"/>
  <c r="BB20" i="25"/>
  <c r="F7" i="24" s="1"/>
  <c r="BB29" i="25"/>
  <c r="F8" i="24" s="1"/>
  <c r="BA29" i="25"/>
  <c r="E8" i="24" s="1"/>
  <c r="BC79" i="25"/>
  <c r="G14" i="24" s="1"/>
  <c r="I83" i="25"/>
  <c r="BD83"/>
  <c r="H15" i="24" s="1"/>
  <c r="K83" i="25"/>
  <c r="BA147"/>
  <c r="E19" i="24" s="1"/>
  <c r="BA167" i="25"/>
  <c r="E20" i="24" s="1"/>
  <c r="BC167" i="25"/>
  <c r="G20" i="24" s="1"/>
  <c r="I181" i="25"/>
  <c r="BB214"/>
  <c r="F24" i="24" s="1"/>
  <c r="G94" i="25"/>
  <c r="K94"/>
  <c r="G109"/>
  <c r="K109"/>
  <c r="BE181"/>
  <c r="I21" i="24" s="1"/>
  <c r="G209" i="25"/>
  <c r="G221"/>
  <c r="I29"/>
  <c r="BD29"/>
  <c r="H8" i="24" s="1"/>
  <c r="BC29" i="25"/>
  <c r="G8" i="24" s="1"/>
  <c r="G194" i="25"/>
  <c r="I209"/>
  <c r="G71"/>
  <c r="I94"/>
  <c r="BE109"/>
  <c r="I17" i="24" s="1"/>
  <c r="G167" i="25"/>
  <c r="K167"/>
  <c r="I167"/>
  <c r="G181"/>
  <c r="K181"/>
  <c r="BC209"/>
  <c r="G23" i="24" s="1"/>
  <c r="BA8" i="25"/>
  <c r="BA20" s="1"/>
  <c r="E7" i="24" s="1"/>
  <c r="BA52" i="25"/>
  <c r="BA61" s="1"/>
  <c r="E10" i="24" s="1"/>
  <c r="G79" i="25"/>
  <c r="BB94"/>
  <c r="F16" i="24" s="1"/>
  <c r="BC147" i="25"/>
  <c r="G19" i="24" s="1"/>
  <c r="BB167" i="25"/>
  <c r="F20" i="24" s="1"/>
  <c r="BD221" i="25"/>
  <c r="H25" i="24" s="1"/>
  <c r="G13" i="28"/>
  <c r="BC19"/>
  <c r="G8" i="27" s="1"/>
  <c r="G28" i="28"/>
  <c r="BD28"/>
  <c r="H9" i="27" s="1"/>
  <c r="BD13" i="28"/>
  <c r="H7" i="27" s="1"/>
  <c r="G19" i="28"/>
  <c r="I19"/>
  <c r="K28"/>
  <c r="F10" i="45"/>
  <c r="C16" i="44" s="1"/>
  <c r="H10" i="45"/>
  <c r="C17" i="44" s="1"/>
  <c r="G17" i="46"/>
  <c r="H14" i="42"/>
  <c r="C17" i="41" s="1"/>
  <c r="I14" i="42"/>
  <c r="C21" i="41" s="1"/>
  <c r="F14" i="42"/>
  <c r="C16" i="41" s="1"/>
  <c r="G53" i="43"/>
  <c r="G122"/>
  <c r="F9" i="39"/>
  <c r="C16" i="38" s="1"/>
  <c r="I9" i="39"/>
  <c r="C21" i="38" s="1"/>
  <c r="G9" i="36"/>
  <c r="C18" i="35" s="1"/>
  <c r="E9" i="36"/>
  <c r="C15" i="35" s="1"/>
  <c r="F9" i="36"/>
  <c r="C16" i="35" s="1"/>
  <c r="I9" i="36"/>
  <c r="C21" i="35" s="1"/>
  <c r="I9" i="33"/>
  <c r="C21" i="32" s="1"/>
  <c r="BA14" i="34"/>
  <c r="E7" i="33" s="1"/>
  <c r="E9" s="1"/>
  <c r="C15" i="32" s="1"/>
  <c r="G9" i="33"/>
  <c r="C18" i="32" s="1"/>
  <c r="F9" i="30"/>
  <c r="C16" i="29" s="1"/>
  <c r="BA20" i="31"/>
  <c r="E7" i="30" s="1"/>
  <c r="G9"/>
  <c r="C18" i="29" s="1"/>
  <c r="I9" i="30"/>
  <c r="C21" i="29" s="1"/>
  <c r="G20" i="31"/>
  <c r="G10" i="27"/>
  <c r="C18" i="26" s="1"/>
  <c r="E10" i="27"/>
  <c r="C15" i="26" s="1"/>
  <c r="BB19" i="28"/>
  <c r="F8" i="27" s="1"/>
  <c r="BB28" i="28"/>
  <c r="F9" i="27" s="1"/>
  <c r="BB8" i="28"/>
  <c r="BB13" s="1"/>
  <c r="F7" i="27" s="1"/>
  <c r="BB147" i="25"/>
  <c r="F19" i="24" s="1"/>
  <c r="BB81" i="25"/>
  <c r="BB83" s="1"/>
  <c r="F15" i="24" s="1"/>
  <c r="BB196" i="25"/>
  <c r="BB209" s="1"/>
  <c r="F23" i="24" s="1"/>
  <c r="K214" i="25"/>
  <c r="BE221"/>
  <c r="I25" i="24" s="1"/>
  <c r="BB73" i="25"/>
  <c r="BB79" s="1"/>
  <c r="F14" i="24" s="1"/>
  <c r="BB109" i="25"/>
  <c r="F17" i="24" s="1"/>
  <c r="BB111" i="25"/>
  <c r="BB128" s="1"/>
  <c r="F18" i="24" s="1"/>
  <c r="G147" i="25"/>
  <c r="BB181"/>
  <c r="F21" i="24" s="1"/>
  <c r="BA221" i="25"/>
  <c r="E25" i="24" s="1"/>
  <c r="K29" i="25"/>
  <c r="BA109"/>
  <c r="E17" i="24" s="1"/>
  <c r="BA181" i="25"/>
  <c r="E21" i="24" s="1"/>
  <c r="BD94" i="25"/>
  <c r="H16" i="24" s="1"/>
  <c r="BD167" i="25"/>
  <c r="H20" i="24" s="1"/>
  <c r="BB183" i="25"/>
  <c r="BB194" s="1"/>
  <c r="F22" i="24" s="1"/>
  <c r="BB221" i="25"/>
  <c r="F25" i="24" s="1"/>
  <c r="H14" i="21"/>
  <c r="C17" i="20" s="1"/>
  <c r="BA119" i="22"/>
  <c r="E11" i="21" s="1"/>
  <c r="I14"/>
  <c r="C21" i="20" s="1"/>
  <c r="G33" i="22"/>
  <c r="G119"/>
  <c r="G19" i="18"/>
  <c r="C18" i="17" s="1"/>
  <c r="BA73" i="19"/>
  <c r="E10" i="18" s="1"/>
  <c r="BA105" i="19"/>
  <c r="E14" i="18" s="1"/>
  <c r="BA122" i="19"/>
  <c r="E17" i="18" s="1"/>
  <c r="BA28" i="19"/>
  <c r="BA39" s="1"/>
  <c r="E8" i="18" s="1"/>
  <c r="BA83" i="19"/>
  <c r="BA91" s="1"/>
  <c r="E12" i="18" s="1"/>
  <c r="BA112" i="19"/>
  <c r="BA116" s="1"/>
  <c r="E16" i="18" s="1"/>
  <c r="G19" i="15"/>
  <c r="C18" i="14" s="1"/>
  <c r="BA106" i="16"/>
  <c r="E13" i="15" s="1"/>
  <c r="BA164" i="16"/>
  <c r="E17" i="15" s="1"/>
  <c r="H19"/>
  <c r="C17" i="14" s="1"/>
  <c r="BA114" i="16"/>
  <c r="E14" i="15" s="1"/>
  <c r="BA59" i="16"/>
  <c r="E10" i="15" s="1"/>
  <c r="G26" i="16"/>
  <c r="G106"/>
  <c r="G164"/>
  <c r="BB249" i="13"/>
  <c r="F19" i="12" s="1"/>
  <c r="G308" i="13"/>
  <c r="BA300"/>
  <c r="BA308" s="1"/>
  <c r="E24" i="12" s="1"/>
  <c r="G47" i="13"/>
  <c r="BB47"/>
  <c r="F9" i="12" s="1"/>
  <c r="I166" i="13"/>
  <c r="BB230"/>
  <c r="F18" i="12" s="1"/>
  <c r="G356" i="13"/>
  <c r="BA348"/>
  <c r="BA356" s="1"/>
  <c r="E28" i="12" s="1"/>
  <c r="I78" i="13"/>
  <c r="G147"/>
  <c r="BA130"/>
  <c r="BA147" s="1"/>
  <c r="E13" i="12" s="1"/>
  <c r="I35"/>
  <c r="C21" i="11" s="1"/>
  <c r="G230" i="13"/>
  <c r="BA213"/>
  <c r="BA230" s="1"/>
  <c r="E18" i="12" s="1"/>
  <c r="BB268" i="13"/>
  <c r="F20" i="12" s="1"/>
  <c r="BA166" i="13"/>
  <c r="E14" i="12" s="1"/>
  <c r="BC166" i="13"/>
  <c r="G14" i="12" s="1"/>
  <c r="BD288" i="13"/>
  <c r="H22" i="12" s="1"/>
  <c r="BC416" i="13"/>
  <c r="G33" i="12" s="1"/>
  <c r="K288" i="13"/>
  <c r="BB308"/>
  <c r="F24" i="12" s="1"/>
  <c r="K336" i="13"/>
  <c r="BD336"/>
  <c r="H26" i="12" s="1"/>
  <c r="BB356" i="13"/>
  <c r="F28" i="12" s="1"/>
  <c r="K384" i="13"/>
  <c r="BD384"/>
  <c r="H30" i="12" s="1"/>
  <c r="BC249" i="13"/>
  <c r="G19" i="12" s="1"/>
  <c r="BA288" i="13"/>
  <c r="E22" i="12" s="1"/>
  <c r="BA336" i="13"/>
  <c r="E26" i="12" s="1"/>
  <c r="BA384" i="13"/>
  <c r="E30" i="12" s="1"/>
  <c r="G412" i="13"/>
  <c r="BA400"/>
  <c r="BA412" s="1"/>
  <c r="E32" i="12" s="1"/>
  <c r="G288" i="13"/>
  <c r="G10" i="9"/>
  <c r="C18" i="8" s="1"/>
  <c r="I10" i="9"/>
  <c r="C21" i="8" s="1"/>
  <c r="BB57" i="10"/>
  <c r="F8" i="9" s="1"/>
  <c r="E10"/>
  <c r="C15" i="8" s="1"/>
  <c r="BB67" i="10"/>
  <c r="F9" i="9" s="1"/>
  <c r="BB8" i="10"/>
  <c r="BB36" s="1"/>
  <c r="F7" i="9" s="1"/>
  <c r="I11" i="6"/>
  <c r="C21" i="5" s="1"/>
  <c r="BB104" i="7"/>
  <c r="F10" i="6" s="1"/>
  <c r="BA28" i="7"/>
  <c r="E7" i="6" s="1"/>
  <c r="E11" s="1"/>
  <c r="C15" i="5" s="1"/>
  <c r="BB30" i="7"/>
  <c r="BB52" s="1"/>
  <c r="F8" i="6" s="1"/>
  <c r="BB28" i="7"/>
  <c r="F7" i="6" s="1"/>
  <c r="G11"/>
  <c r="C18" i="5" s="1"/>
  <c r="BB61" i="7"/>
  <c r="F9" i="6" s="1"/>
  <c r="G104" i="7"/>
  <c r="F37" i="1"/>
  <c r="I19"/>
  <c r="I22" s="1"/>
  <c r="I37"/>
  <c r="I59"/>
  <c r="F44"/>
  <c r="F59" s="1"/>
  <c r="BB270" i="4"/>
  <c r="BB324" s="1"/>
  <c r="F21" i="3" s="1"/>
  <c r="BD39" i="4"/>
  <c r="H7" i="3" s="1"/>
  <c r="BA118" i="4"/>
  <c r="BA120" s="1"/>
  <c r="E11" i="3" s="1"/>
  <c r="G120" i="4"/>
  <c r="K256"/>
  <c r="BB268"/>
  <c r="F20" i="3" s="1"/>
  <c r="I268" i="4"/>
  <c r="BD268"/>
  <c r="H20" i="3" s="1"/>
  <c r="BB39" i="4"/>
  <c r="F7" i="3" s="1"/>
  <c r="I235" i="4"/>
  <c r="BB256"/>
  <c r="F19" i="3" s="1"/>
  <c r="BB363" i="4"/>
  <c r="BB396" s="1"/>
  <c r="F23" i="3" s="1"/>
  <c r="BA8" i="4"/>
  <c r="BA39" s="1"/>
  <c r="E7" i="3" s="1"/>
  <c r="G39" i="4"/>
  <c r="K181"/>
  <c r="BD256"/>
  <c r="H19" i="3" s="1"/>
  <c r="K324" i="4"/>
  <c r="G154"/>
  <c r="BE181"/>
  <c r="I16" i="3" s="1"/>
  <c r="BB183" i="4"/>
  <c r="BB184" s="1"/>
  <c r="F17" i="3" s="1"/>
  <c r="G256" i="4"/>
  <c r="BB361"/>
  <c r="F22" i="3" s="1"/>
  <c r="K416" i="4"/>
  <c r="BA268"/>
  <c r="E20" i="3" s="1"/>
  <c r="BE361" i="4"/>
  <c r="I22" i="3" s="1"/>
  <c r="BA361" i="4"/>
  <c r="E22" i="3" s="1"/>
  <c r="BD416" i="4"/>
  <c r="H25" i="3" s="1"/>
  <c r="BB820" i="4"/>
  <c r="BB865" s="1"/>
  <c r="F41" i="3" s="1"/>
  <c r="BC532" i="4"/>
  <c r="G28" i="3" s="1"/>
  <c r="K556" i="4"/>
  <c r="BB579"/>
  <c r="F30" i="3" s="1"/>
  <c r="BB581" i="4"/>
  <c r="BB603" s="1"/>
  <c r="F31" i="3" s="1"/>
  <c r="BE654" i="4"/>
  <c r="I34" i="3" s="1"/>
  <c r="BD674" i="4"/>
  <c r="H35" i="3" s="1"/>
  <c r="BB692" i="4"/>
  <c r="F36" i="3" s="1"/>
  <c r="BE404" i="4"/>
  <c r="I24" i="3" s="1"/>
  <c r="BB406" i="4"/>
  <c r="BB416" s="1"/>
  <c r="F25" i="3" s="1"/>
  <c r="BB500" i="4"/>
  <c r="BB508" s="1"/>
  <c r="F27" i="3" s="1"/>
  <c r="I532" i="4"/>
  <c r="BB642"/>
  <c r="F33" i="3" s="1"/>
  <c r="BA654" i="4"/>
  <c r="E34" i="3" s="1"/>
  <c r="K674" i="4"/>
  <c r="BB1035"/>
  <c r="BB1047" s="1"/>
  <c r="F49" i="3" s="1"/>
  <c r="BA404" i="4"/>
  <c r="E24" i="3" s="1"/>
  <c r="BC498" i="4"/>
  <c r="G26" i="3" s="1"/>
  <c r="BB556" i="4"/>
  <c r="F29" i="3" s="1"/>
  <c r="BE579" i="4"/>
  <c r="I30" i="3" s="1"/>
  <c r="BD642" i="4"/>
  <c r="H33" i="3" s="1"/>
  <c r="G556" i="4"/>
  <c r="G642"/>
  <c r="I723"/>
  <c r="BD738"/>
  <c r="H39" i="3" s="1"/>
  <c r="BB818" i="4"/>
  <c r="F40" i="3" s="1"/>
  <c r="BC893" i="4"/>
  <c r="G42" i="3" s="1"/>
  <c r="BE966" i="4"/>
  <c r="I44" i="3" s="1"/>
  <c r="BD1019" i="4"/>
  <c r="H47" i="3" s="1"/>
  <c r="BB1033" i="4"/>
  <c r="F48" i="3" s="1"/>
  <c r="BC1057" i="4"/>
  <c r="G50" i="3" s="1"/>
  <c r="BB1076" i="4"/>
  <c r="F51" i="3" s="1"/>
  <c r="G674" i="4"/>
  <c r="BA723"/>
  <c r="E38" i="3" s="1"/>
  <c r="BE818" i="4"/>
  <c r="I40" i="3" s="1"/>
  <c r="BD942" i="4"/>
  <c r="H43" i="3" s="1"/>
  <c r="BC1005" i="4"/>
  <c r="G46" i="3" s="1"/>
  <c r="BE1033" i="4"/>
  <c r="I48" i="3" s="1"/>
  <c r="K1076" i="4"/>
  <c r="BA1092"/>
  <c r="E52" i="3" s="1"/>
  <c r="BB1094" i="4"/>
  <c r="BB1097" s="1"/>
  <c r="F53" i="3" s="1"/>
  <c r="BC723" i="4"/>
  <c r="G38" i="3" s="1"/>
  <c r="BB738" i="4"/>
  <c r="F39" i="3" s="1"/>
  <c r="BA818" i="4"/>
  <c r="E40" i="3" s="1"/>
  <c r="K942" i="4"/>
  <c r="BB968"/>
  <c r="BB987" s="1"/>
  <c r="F45" i="3" s="1"/>
  <c r="I1005" i="4"/>
  <c r="BB1019"/>
  <c r="F47" i="3" s="1"/>
  <c r="BA1033" i="4"/>
  <c r="E48" i="3" s="1"/>
  <c r="BB1092" i="4"/>
  <c r="F52" i="3" s="1"/>
  <c r="G738" i="4"/>
  <c r="G942"/>
  <c r="G1019"/>
  <c r="G1076"/>
  <c r="E9" i="30" l="1"/>
  <c r="C15" i="29" s="1"/>
  <c r="H10" i="27"/>
  <c r="C17" i="26" s="1"/>
  <c r="E14" i="21"/>
  <c r="C15" i="20" s="1"/>
  <c r="C19" s="1"/>
  <c r="C22" s="1"/>
  <c r="C23" s="1"/>
  <c r="F30" s="1"/>
  <c r="C19" i="44"/>
  <c r="C22" s="1"/>
  <c r="C23" s="1"/>
  <c r="F30" s="1"/>
  <c r="G56" i="3"/>
  <c r="C18" i="2" s="1"/>
  <c r="G26" i="24"/>
  <c r="C18" i="23" s="1"/>
  <c r="I26" i="24"/>
  <c r="C21" i="23" s="1"/>
  <c r="F31" i="44"/>
  <c r="F34" s="1"/>
  <c r="C19" i="41"/>
  <c r="C22" s="1"/>
  <c r="C23" s="1"/>
  <c r="F30" s="1"/>
  <c r="C22" i="38"/>
  <c r="C23" s="1"/>
  <c r="F30" s="1"/>
  <c r="F31" s="1"/>
  <c r="F34" s="1"/>
  <c r="C19" i="35"/>
  <c r="C22" s="1"/>
  <c r="C23" s="1"/>
  <c r="F30" s="1"/>
  <c r="C19" i="32"/>
  <c r="C22" s="1"/>
  <c r="C23" s="1"/>
  <c r="F30" s="1"/>
  <c r="F31"/>
  <c r="F34" s="1"/>
  <c r="C19" i="29"/>
  <c r="C22" s="1"/>
  <c r="C23" s="1"/>
  <c r="F30" s="1"/>
  <c r="F10" i="27"/>
  <c r="C16" i="26" s="1"/>
  <c r="C19" s="1"/>
  <c r="C22" s="1"/>
  <c r="C23" s="1"/>
  <c r="F30" s="1"/>
  <c r="F31" s="1"/>
  <c r="F34" s="1"/>
  <c r="H26" i="24"/>
  <c r="C17" i="23" s="1"/>
  <c r="E26" i="24"/>
  <c r="C15" i="23" s="1"/>
  <c r="F26" i="24"/>
  <c r="C16" i="23" s="1"/>
  <c r="F31" i="20"/>
  <c r="F34" s="1"/>
  <c r="E19" i="18"/>
  <c r="C15" i="17" s="1"/>
  <c r="C19" s="1"/>
  <c r="C22" s="1"/>
  <c r="C23" s="1"/>
  <c r="F30" s="1"/>
  <c r="F31"/>
  <c r="F34" s="1"/>
  <c r="E19" i="15"/>
  <c r="C15" i="14" s="1"/>
  <c r="C19" s="1"/>
  <c r="C22" s="1"/>
  <c r="C23" s="1"/>
  <c r="F30" s="1"/>
  <c r="F31" s="1"/>
  <c r="F34" s="1"/>
  <c r="H35" i="12"/>
  <c r="C17" i="11" s="1"/>
  <c r="G35" i="12"/>
  <c r="C18" i="11" s="1"/>
  <c r="E35" i="12"/>
  <c r="C15" i="11" s="1"/>
  <c r="F35" i="12"/>
  <c r="C16" i="11" s="1"/>
  <c r="F10" i="9"/>
  <c r="C16" i="8" s="1"/>
  <c r="C19" s="1"/>
  <c r="C22" s="1"/>
  <c r="C23" s="1"/>
  <c r="F30" s="1"/>
  <c r="F31" s="1"/>
  <c r="F34" s="1"/>
  <c r="F11" i="6"/>
  <c r="C16" i="5" s="1"/>
  <c r="C19" s="1"/>
  <c r="C22" s="1"/>
  <c r="C23" s="1"/>
  <c r="F30" s="1"/>
  <c r="I56" i="3"/>
  <c r="C21" i="2" s="1"/>
  <c r="E56" i="3"/>
  <c r="C15" i="2" s="1"/>
  <c r="F56" i="3"/>
  <c r="C16" i="2" s="1"/>
  <c r="H56" i="3"/>
  <c r="C17" i="2" s="1"/>
  <c r="J58" i="1"/>
  <c r="J54"/>
  <c r="J50"/>
  <c r="J46"/>
  <c r="J56"/>
  <c r="J51"/>
  <c r="J48"/>
  <c r="J59"/>
  <c r="J57"/>
  <c r="J49"/>
  <c r="J36"/>
  <c r="J32"/>
  <c r="J52"/>
  <c r="J44"/>
  <c r="J37"/>
  <c r="J53"/>
  <c r="J45"/>
  <c r="J34"/>
  <c r="J30"/>
  <c r="J35"/>
  <c r="J31"/>
  <c r="J55"/>
  <c r="J47"/>
  <c r="J33"/>
  <c r="J29"/>
  <c r="F31" i="41" l="1"/>
  <c r="F34" s="1"/>
  <c r="F31" i="35"/>
  <c r="F34" s="1"/>
  <c r="F31" i="29"/>
  <c r="F34" s="1"/>
  <c r="C19" i="23"/>
  <c r="C22" s="1"/>
  <c r="C23" s="1"/>
  <c r="F30" s="1"/>
  <c r="F31" s="1"/>
  <c r="F34" s="1"/>
  <c r="C19" i="11"/>
  <c r="C22" s="1"/>
  <c r="C23" s="1"/>
  <c r="F30" s="1"/>
  <c r="F31" s="1"/>
  <c r="F34" s="1"/>
  <c r="F31" i="5"/>
  <c r="F34" s="1"/>
  <c r="C19" i="2"/>
  <c r="C22" s="1"/>
  <c r="C23" s="1"/>
  <c r="F30" s="1"/>
  <c r="F31" l="1"/>
  <c r="F34" s="1"/>
</calcChain>
</file>

<file path=xl/sharedStrings.xml><?xml version="1.0" encoding="utf-8"?>
<sst xmlns="http://schemas.openxmlformats.org/spreadsheetml/2006/main" count="8483" uniqueCount="3152">
  <si>
    <t xml:space="preserve"> </t>
  </si>
  <si>
    <t>Stavba :</t>
  </si>
  <si>
    <t>DIČ :</t>
  </si>
  <si>
    <t>Za zhotovitele :</t>
  </si>
  <si>
    <t>Za objednatele :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</si>
  <si>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</si>
  <si>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</si>
  <si>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</si>
  <si>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</si>
  <si>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</si>
  <si>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</si>
  <si>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</si>
  <si>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</si>
  <si>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</si>
  <si>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</si>
  <si>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</si>
  <si>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</si>
  <si>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</si>
  <si>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</si>
  <si>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</si>
  <si>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</si>
  <si>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</si>
  <si>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</si>
  <si>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</si>
  <si>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</si>
  <si>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</si>
  <si>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</si>
  <si>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</si>
  <si>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</si>
  <si>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</si>
  <si>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</si>
  <si>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</si>
  <si>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</si>
  <si>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</si>
  <si>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</si>
  <si>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</si>
  <si>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</si>
  <si>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</si>
  <si>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</si>
  <si>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</si>
  <si>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</si>
  <si>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</si>
  <si>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</si>
  <si>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</si>
  <si>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</si>
  <si>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</si>
  <si>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</si>
  <si>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</si>
  <si>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</si>
  <si>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</si>
  <si>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</si>
  <si>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</si>
  <si>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</si>
  <si>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</si>
  <si>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</si>
  <si>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</si>
  <si>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</si>
  <si>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</si>
  <si>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</si>
  <si>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</si>
  <si>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</si>
  <si>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</si>
  <si>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</si>
  <si>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</si>
  <si>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</si>
  <si>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</si>
  <si>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</si>
  <si>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</si>
  <si>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</si>
  <si>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</si>
  <si>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</si>
  <si>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</si>
  <si>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</si>
  <si>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</si>
  <si>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</si>
  <si>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</si>
  <si>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</si>
  <si>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</si>
  <si>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</si>
  <si>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</si>
  <si>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</si>
  <si>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</si>
  <si>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</si>
  <si>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</si>
  <si>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</si>
  <si>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</si>
  <si>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</si>
  <si>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</si>
  <si>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</si>
  <si>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</si>
  <si>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</si>
  <si>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</si>
  <si>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</si>
  <si>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</si>
  <si>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SLEPÝ ROZPOČET</t>
  </si>
  <si>
    <t>Slepý rozpočet</t>
  </si>
  <si>
    <t>2015/057</t>
  </si>
  <si>
    <t>Rozšíření kapacity ZŠ a ZUŠ Líbeznice</t>
  </si>
  <si>
    <t>2015/057 Rozšíření kapacity ZŠ a ZUŠ Líbeznice</t>
  </si>
  <si>
    <t>SO 01</t>
  </si>
  <si>
    <t>Tělocvična se zázemím</t>
  </si>
  <si>
    <t>SO 01 Tělocvična se zázemím</t>
  </si>
  <si>
    <t>1 - M1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</si>
  <si>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</si>
  <si>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</si>
  <si>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</si>
  <si>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</si>
  <si>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</si>
  <si>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</si>
  <si>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</si>
  <si>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</si>
  <si>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</si>
  <si>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</si>
  <si>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</si>
  <si>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</si>
  <si>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</si>
  <si>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</si>
  <si>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</si>
  <si>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</si>
  <si>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</si>
  <si>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</si>
  <si>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</si>
  <si>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</si>
  <si>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</si>
  <si>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</si>
  <si>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</si>
  <si>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</si>
  <si>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</si>
  <si>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</si>
  <si>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</si>
  <si>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</si>
  <si>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</si>
  <si>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</si>
  <si>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</si>
  <si>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zásyp:264,00-234,00</t>
  </si>
  <si>
    <t>SO 04 - výkop / zásyp:298,00-263,00</t>
  </si>
  <si>
    <t>SO 05 - výkop / zásyp:720,00+630,00-217,00</t>
  </si>
  <si>
    <t>SO 06 - výkop / zásyp:21,00-15,00</t>
  </si>
  <si>
    <t>SO 09 - výkop / zásyp:0,49-517,4591</t>
  </si>
  <si>
    <t>Modelace - ochranný val:-885,62</t>
  </si>
  <si>
    <t>171201201R00</t>
  </si>
  <si>
    <t>Uložení sypaniny -modelace na výšku přes 2m kolem hřiště - ochranný val - vč.přesunu do 200m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</si>
  <si>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</si>
  <si>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</si>
  <si>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</si>
  <si>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</si>
  <si>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</si>
  <si>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</si>
  <si>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</si>
  <si>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</si>
  <si>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</si>
  <si>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</si>
  <si>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</si>
  <si>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</si>
  <si>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soubor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</si>
  <si>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</si>
  <si>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</si>
  <si>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</si>
  <si>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</si>
  <si>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</si>
  <si>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</si>
  <si>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</si>
  <si>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</si>
  <si>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</si>
  <si>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</si>
  <si>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</si>
  <si>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</si>
  <si>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</si>
  <si>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</si>
  <si>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</si>
  <si>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</si>
  <si>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</si>
  <si>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</si>
  <si>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</si>
  <si>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</si>
  <si>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</si>
  <si>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</si>
  <si>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</si>
  <si>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</si>
  <si>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</si>
  <si>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</si>
  <si>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</si>
  <si>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</si>
  <si>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</si>
  <si>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</si>
  <si>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</si>
  <si>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</si>
  <si>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</si>
  <si>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</si>
  <si>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</si>
  <si>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</si>
  <si>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</si>
  <si>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</si>
  <si>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</si>
  <si>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</si>
  <si>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</si>
  <si>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</si>
  <si>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</si>
  <si>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</si>
  <si>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</si>
  <si>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</si>
  <si>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</si>
  <si>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</si>
  <si>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</si>
  <si>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</si>
  <si>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</si>
  <si>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</si>
  <si>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</si>
  <si>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</si>
  <si>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</si>
  <si>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</si>
  <si>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</si>
  <si>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</si>
  <si>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</si>
  <si>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</si>
  <si>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</si>
  <si>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</si>
  <si>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</si>
  <si>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</si>
  <si>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</si>
  <si>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</si>
  <si>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</si>
  <si>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</si>
  <si>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</si>
  <si>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</si>
  <si>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</si>
  <si>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</si>
  <si>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</si>
  <si>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</si>
  <si>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</si>
  <si>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</si>
  <si>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</si>
  <si>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</si>
  <si>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</si>
  <si>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</si>
  <si>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</si>
  <si>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</si>
  <si>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</si>
  <si>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</si>
  <si>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</si>
  <si>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</si>
  <si>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</si>
  <si>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</si>
  <si>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</si>
  <si>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Rampa ŽB z betonu C16/20, tl. 15 cm, ztrac.bednění ocelový pozinkovaný plech, výztuž 90 kg/m3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</si>
  <si>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</si>
  <si>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</si>
  <si>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</si>
  <si>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</si>
  <si>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</si>
  <si>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</si>
  <si>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</si>
  <si>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</si>
  <si>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</si>
  <si>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94</t>
  </si>
  <si>
    <t>Lešení a stavební výtahy</t>
  </si>
  <si>
    <t>94 Lešení a stavební výtahy</t>
  </si>
  <si>
    <t>941111100</t>
  </si>
  <si>
    <t xml:space="preserve">Lešení a plošiny vč.jeřábu - pro celou stavbu 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</si>
  <si>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</si>
  <si>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</si>
  <si>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</si>
  <si>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</si>
  <si>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</si>
  <si>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</si>
  <si>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</si>
  <si>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</si>
  <si>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</si>
  <si>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</si>
  <si>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</si>
  <si>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</si>
  <si>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</si>
  <si>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</si>
  <si>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</si>
  <si>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</si>
  <si>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</si>
  <si>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</si>
  <si>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</si>
  <si>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</si>
  <si>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</si>
  <si>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</si>
  <si>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</si>
  <si>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</si>
  <si>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</si>
  <si>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</si>
  <si>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</si>
  <si>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</si>
  <si>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</si>
  <si>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</si>
  <si>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</si>
  <si>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</si>
  <si>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</si>
  <si>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</si>
  <si>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</si>
  <si>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</si>
  <si>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</si>
  <si>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</si>
  <si>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</si>
  <si>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</si>
  <si>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</si>
  <si>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</si>
  <si>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</si>
  <si>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</si>
  <si>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</si>
  <si>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</si>
  <si>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</si>
  <si>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</si>
  <si>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</si>
  <si>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</si>
  <si>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</si>
  <si>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</si>
  <si>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</si>
  <si>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</si>
  <si>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Konstrukce tesařské</t>
  </si>
  <si>
    <t>762 Konstrukce tesařské</t>
  </si>
  <si>
    <t>762100010R</t>
  </si>
  <si>
    <t>Rám z BSH, lepené lamelové dřevo GL28h, smrk pohledová kvalita</t>
  </si>
  <si>
    <t>včetně CNC opracování, povrchové úpravy, dopravy, objem včetně prořezu</t>
  </si>
  <si>
    <t>Sedlový vazník  (240x 1000-1323 x 18500 mm), Rámové nohy  (240x 480-1080 x 7220mm)</t>
  </si>
  <si>
    <t>4*0,24*18,50*(1,00+1,323)/2</t>
  </si>
  <si>
    <t>8*0,25*7,22*(0,45+1,08)/2</t>
  </si>
  <si>
    <t>31,6748*1,10</t>
  </si>
  <si>
    <t>762100011R</t>
  </si>
  <si>
    <t>Vodorovné a svislé prvky skeletu z BSH, smrk lepené lamelové dřevo GL28h, pohledová kvalita</t>
  </si>
  <si>
    <t>včetně CNC opracování, povrchové úpravy- inpegnace + krycí nátěr dle D.10, dopravy, objem včetně prořezu</t>
  </si>
  <si>
    <t>Sloupy, průvlaky, vaznice plochy nad 0,04 m2</t>
  </si>
  <si>
    <t>0,16 * 0,40 *513,58 * 1,10</t>
  </si>
  <si>
    <t>762100012R</t>
  </si>
  <si>
    <t>Vodorovné  prvky skeletu z BSH, smrk, lepené lamelové dřevo GL28h, pohledová kvalita</t>
  </si>
  <si>
    <t>Stropnice, obruby  do plochy 0,04 m2</t>
  </si>
  <si>
    <t>0,12*0,28*1099,35*1,10</t>
  </si>
  <si>
    <t>762100013R</t>
  </si>
  <si>
    <t>Obloukové prvky z BSH, obruby, smrk,  lepené lamelové dřevo GL28h, pohledová kvalita</t>
  </si>
  <si>
    <t>0,24*0,14*29,20*4*1,10</t>
  </si>
  <si>
    <t>762100014R</t>
  </si>
  <si>
    <t>Vodorovné a svislé prvky skeletu z BSH, smrk, lepe lepené lamelové dřevo GL32h, pohledová kvalita</t>
  </si>
  <si>
    <t>Stropnice do plochy 0,04 m2</t>
  </si>
  <si>
    <t>0,12*0,32*197,78*1,10</t>
  </si>
  <si>
    <t>762100015R</t>
  </si>
  <si>
    <t>Vodorovné a svislé prvky skeletu z BSH, smrk lepené lamelové dřevo GL32h, pohledová kvalita</t>
  </si>
  <si>
    <t>Sloupy, průvlaky, vaznice, plochy nad 0,04 m2</t>
  </si>
  <si>
    <t>0,16*0,40*311,62*1,10</t>
  </si>
  <si>
    <t>762100016R</t>
  </si>
  <si>
    <t>Paždíky rovné  pro obvodový plášť z BSH, smrk lepené lamelové dřevo GL28h, nepohledová kvalita</t>
  </si>
  <si>
    <t>4*0,20*0,16*80,314*1,10</t>
  </si>
  <si>
    <t>762100017R</t>
  </si>
  <si>
    <t>Paždíky  obloukové pro obvodový plášť z BSH, smrk lepené lamelové dřevo GL28h, nepohledová kvalita</t>
  </si>
  <si>
    <t>4*0,20*0,16*58,40*1,10</t>
  </si>
  <si>
    <t>762100018R</t>
  </si>
  <si>
    <t xml:space="preserve">Spojovací materiál dřevěných konstrukcí </t>
  </si>
  <si>
    <t>kg</t>
  </si>
  <si>
    <t>Žárově a galvanicky pozinkováno</t>
  </si>
  <si>
    <t xml:space="preserve">Ocelové svařence, šroubové spoje, vruty do dřeva </t>
  </si>
  <si>
    <t>762100019R</t>
  </si>
  <si>
    <t xml:space="preserve">Montážní práce </t>
  </si>
  <si>
    <t>Veškeré montážní práce dle objemu dřeva, mobilní jeřáb a 2x nužkové plošiny</t>
  </si>
  <si>
    <t>762TS/ 01</t>
  </si>
  <si>
    <t xml:space="preserve">TS 01 - Stužující prvek atikový rovný </t>
  </si>
  <si>
    <t>762TS/ 02</t>
  </si>
  <si>
    <t xml:space="preserve">TS 02 - Stužující prvek atikový rovný </t>
  </si>
  <si>
    <t>762TS/ 03</t>
  </si>
  <si>
    <t xml:space="preserve">TS 03 - Nosná břevna obkladu v tělocvičně </t>
  </si>
  <si>
    <t>762TS/ 04</t>
  </si>
  <si>
    <t xml:space="preserve">TS 04 - Nosný prvek příčky na balkonech </t>
  </si>
  <si>
    <t>762TS/ 05</t>
  </si>
  <si>
    <t xml:space="preserve">TS 05 - Pomocná konstrukce pro vynesení obkladu </t>
  </si>
  <si>
    <t>762TS/ 06</t>
  </si>
  <si>
    <t>TS 06 - Tesařská příprava pro osazení a začištění oken</t>
  </si>
  <si>
    <t>762TS/ 07</t>
  </si>
  <si>
    <t>TS.07 -  Blendy stropní konstrukce pro napojení příčky na strop</t>
  </si>
  <si>
    <t>762TS/ 08</t>
  </si>
  <si>
    <t xml:space="preserve">TS.08 - Tesařské výměny v nosné konstrukci </t>
  </si>
  <si>
    <t>obkladů  pro vytvoření stavebních nik rozvaděčů ESI, ESL, HUP, MaR. Tvarově stabilizovaný profil , vč. spojovacího materiálu.</t>
  </si>
  <si>
    <t>764</t>
  </si>
  <si>
    <t>Konstrukce klempířské</t>
  </si>
  <si>
    <t>764 Konstrukce klempířské</t>
  </si>
  <si>
    <t>764/KL.01</t>
  </si>
  <si>
    <t>KL.01 - Parapet rovný hliníkový s polepem PVC folií - Rozvinutá šířka:  450mm</t>
  </si>
  <si>
    <t>764/KL.02</t>
  </si>
  <si>
    <t>KL.02 - Parapet rovný hliníkový s polepem PVC folií - Rozvinutá šířka:  450mm</t>
  </si>
  <si>
    <t>764/KL.03</t>
  </si>
  <si>
    <t>KL.03 - Okenní parapet hliníkový do oblouku folií, délka oblouku 4 m - Rozvinutá šířka:  450mm</t>
  </si>
  <si>
    <t>4,00*16</t>
  </si>
  <si>
    <t>764/KL.04</t>
  </si>
  <si>
    <t>KL.04 - Okenní parapet hliníkový do oblouku folií, délka oblouku 6 m - Rozvinutá šířka:  450mm</t>
  </si>
  <si>
    <t>6,00*2</t>
  </si>
  <si>
    <t>764/KL.05</t>
  </si>
  <si>
    <t xml:space="preserve">KL.05 - Oplechování atiky s polepem PVC folií </t>
  </si>
  <si>
    <t>764/KL.06</t>
  </si>
  <si>
    <t xml:space="preserve">KL.06 - Oplechování jádra 1 s polepem PVC folií </t>
  </si>
  <si>
    <t>764/KL.07</t>
  </si>
  <si>
    <t xml:space="preserve">KL.07 - Oplechování jádra 2 s polepem PVC folií </t>
  </si>
  <si>
    <t>764/KL.08</t>
  </si>
  <si>
    <t xml:space="preserve">KL.08 - Oplechování kruhového okna průměru 900mm </t>
  </si>
  <si>
    <t>2*3,14*0,90</t>
  </si>
  <si>
    <t>764/KL.09</t>
  </si>
  <si>
    <t xml:space="preserve">KL.09 - Oplechování kruhového prostupu DN 500mm </t>
  </si>
  <si>
    <t>2*3,14*0,50</t>
  </si>
  <si>
    <t>764/KL.10</t>
  </si>
  <si>
    <t>KL.10 - Oplechování požární stěny Rozvinutá šířka :1,50m</t>
  </si>
  <si>
    <t>764/KL.11</t>
  </si>
  <si>
    <t xml:space="preserve">KL.11 - Oplechování prostupu 250x315mm </t>
  </si>
  <si>
    <t>764/KL.12</t>
  </si>
  <si>
    <t xml:space="preserve">KL.12 - Oplechování prostupu DN 300 </t>
  </si>
  <si>
    <t>764/KL.13</t>
  </si>
  <si>
    <t xml:space="preserve">KL.13 - Oplechování prostupu DN 150 </t>
  </si>
  <si>
    <t>764/KL.14</t>
  </si>
  <si>
    <t xml:space="preserve">KL.14 - Prostupu hromosvodu </t>
  </si>
  <si>
    <t>764333300R</t>
  </si>
  <si>
    <t>Ukončovací ocelový profil Skladby fas. S 03 a S 04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</si>
  <si>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</si>
  <si>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</si>
  <si>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</si>
  <si>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</si>
  <si>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</si>
  <si>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</si>
  <si>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</si>
  <si>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</si>
  <si>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</si>
  <si>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</si>
  <si>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</si>
  <si>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</si>
  <si>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</si>
  <si>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</si>
  <si>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</si>
  <si>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</si>
  <si>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</si>
  <si>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</si>
  <si>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</si>
  <si>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 xml:space="preserve">O 09 - Střešní světlík </t>
  </si>
  <si>
    <t>7661/O10</t>
  </si>
  <si>
    <t>O 10 - Střešní výlez Celkové rozměry: a/b  900 /900 mm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</si>
  <si>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</si>
  <si>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</si>
  <si>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</si>
  <si>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</si>
  <si>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</si>
  <si>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</si>
  <si>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</si>
  <si>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</si>
  <si>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</si>
  <si>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</si>
  <si>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</si>
  <si>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</si>
  <si>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</si>
  <si>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</si>
  <si>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</si>
  <si>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</si>
  <si>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</si>
  <si>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</si>
  <si>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</si>
  <si>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</si>
  <si>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</si>
  <si>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</si>
  <si>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</si>
  <si>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</si>
  <si>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</si>
  <si>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</si>
  <si>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</si>
  <si>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</si>
  <si>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</si>
  <si>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</si>
  <si>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</si>
  <si>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</si>
  <si>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</si>
  <si>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</si>
  <si>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</si>
  <si>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</si>
  <si>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</si>
  <si>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</si>
  <si>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</si>
  <si>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</si>
  <si>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</si>
  <si>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</si>
  <si>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</si>
  <si>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</si>
  <si>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</si>
  <si>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</si>
  <si>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</si>
  <si>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</si>
  <si>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</si>
  <si>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</si>
  <si>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</si>
  <si>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</si>
  <si>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</si>
  <si>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</si>
  <si>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</si>
  <si>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</si>
  <si>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</si>
  <si>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</si>
  <si>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</si>
  <si>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</si>
  <si>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</si>
  <si>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</si>
  <si>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</si>
  <si>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</si>
  <si>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</si>
  <si>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</si>
  <si>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</si>
  <si>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</si>
  <si>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</si>
  <si>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</si>
  <si>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</si>
  <si>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</si>
  <si>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</si>
  <si>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</si>
  <si>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</si>
  <si>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</si>
  <si>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</si>
  <si>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</si>
  <si>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</si>
  <si>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</si>
  <si>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</si>
  <si>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</si>
  <si>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</si>
  <si>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</si>
  <si>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</si>
  <si>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</si>
  <si>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</si>
  <si>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</si>
  <si>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</si>
  <si>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</si>
  <si>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</si>
  <si>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</si>
  <si>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</si>
  <si>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</si>
  <si>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</si>
  <si>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</si>
  <si>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</si>
  <si>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</si>
  <si>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</si>
  <si>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</si>
  <si>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</si>
  <si>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</si>
  <si>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</si>
  <si>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</si>
  <si>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</si>
  <si>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</si>
  <si>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</si>
  <si>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</si>
  <si>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</si>
  <si>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</si>
  <si>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</si>
  <si>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</si>
  <si>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Truhlářské prvky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</si>
  <si>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</si>
  <si>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</si>
  <si>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</si>
  <si>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</si>
  <si>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</si>
  <si>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</si>
  <si>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</si>
  <si>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</si>
  <si>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</si>
  <si>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</si>
  <si>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</si>
  <si>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</si>
  <si>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</si>
  <si>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</si>
  <si>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T 07 - Dveře do prostoru s rackem Celkové rozměry: š/v/t 600/2200/50 mm</t>
  </si>
  <si>
    <t>7666/T08</t>
  </si>
  <si>
    <t xml:space="preserve">T 08 - Dvířka pro výdej z kuchyně do tělocvičny </t>
  </si>
  <si>
    <t>7666/T09</t>
  </si>
  <si>
    <t>T 09 - Revizní přístup k radiátorům v obkladu tělocvičny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</si>
  <si>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</si>
  <si>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</si>
  <si>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</si>
  <si>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</si>
  <si>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</si>
  <si>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</si>
  <si>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</si>
  <si>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</si>
  <si>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</si>
  <si>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</si>
  <si>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</si>
  <si>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</si>
  <si>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</si>
  <si>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</si>
  <si>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</si>
  <si>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</si>
  <si>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7666/T18</t>
  </si>
  <si>
    <t>T 18 - Truhlářské nadpraží vnějších výplní otvorů rovné</t>
  </si>
  <si>
    <t xml:space="preserve">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</si>
  <si>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>7666/T19</t>
  </si>
  <si>
    <t>T 19 - Truhlářské nadpraží vnějších výplní otvorů oblé</t>
  </si>
  <si>
    <t xml:space="preserve">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</si>
  <si>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>7666/T20</t>
  </si>
  <si>
    <t>T 20 - Truhlářské nadpraží vnějších výplní otvorů rovné</t>
  </si>
  <si>
    <t xml:space="preserve">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</si>
  <si>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>7666/T21</t>
  </si>
  <si>
    <t>T 21- Truhlářské nadpraží vnějších výplní otvorů oblé</t>
  </si>
  <si>
    <t xml:space="preserve">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</si>
  <si>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7666/T22</t>
  </si>
  <si>
    <t xml:space="preserve">T 22 - Truhlářské nadpraží vnějších rolet - </t>
  </si>
  <si>
    <t xml:space="preserve">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</si>
  <si>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7666/T23</t>
  </si>
  <si>
    <t xml:space="preserve">T 23 - Truhlářské ostení vnejších výplní otvorů </t>
  </si>
  <si>
    <t>7666/T24</t>
  </si>
  <si>
    <t xml:space="preserve">T 24 - Truhlářské ostení vnejších výplní otvorů - </t>
  </si>
  <si>
    <t xml:space="preserve">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</si>
  <si>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>7666/T25</t>
  </si>
  <si>
    <t xml:space="preserve">T 25 - Truhlářský parapet vnějších výplní otvorů - </t>
  </si>
  <si>
    <t xml:space="preserve">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</si>
  <si>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>7666/T26</t>
  </si>
  <si>
    <t xml:space="preserve">T 26 -  Truhlářský parapet vnějších výplní otvorů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</si>
  <si>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</si>
  <si>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</si>
  <si>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</si>
  <si>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</si>
  <si>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</si>
  <si>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</si>
  <si>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</si>
  <si>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</si>
  <si>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</si>
  <si>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</si>
  <si>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</si>
  <si>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</si>
  <si>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</si>
  <si>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</si>
  <si>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</si>
  <si>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</si>
  <si>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</si>
  <si>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</si>
  <si>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</si>
  <si>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</si>
  <si>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Z.10  - Dvoukřídlá dvířka pro přístup do připojovací skříně RE a HUP na fasádě</t>
  </si>
  <si>
    <t>767/Z 11</t>
  </si>
  <si>
    <t>Z.11 - Dvířka pro přístup do rozvaděče a zásuvkové skříně na fasádě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</si>
  <si>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</si>
  <si>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</si>
  <si>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</si>
  <si>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</si>
  <si>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</si>
  <si>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</si>
  <si>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</si>
  <si>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</si>
  <si>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</si>
  <si>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 xml:space="preserve">Z.16 - Skříň pro HUP </t>
  </si>
  <si>
    <t>767/Z 17</t>
  </si>
  <si>
    <t xml:space="preserve">Z.17 - Okování hrany atiky 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</si>
  <si>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</si>
  <si>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</si>
  <si>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</si>
  <si>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</si>
  <si>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</si>
  <si>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</si>
  <si>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</si>
  <si>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</si>
  <si>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</si>
  <si>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</si>
  <si>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</si>
  <si>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</si>
  <si>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</si>
  <si>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</si>
  <si>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</si>
  <si>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</si>
  <si>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</si>
  <si>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</si>
  <si>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</si>
  <si>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</si>
  <si>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</si>
  <si>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</si>
  <si>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767/Z 32</t>
  </si>
  <si>
    <t xml:space="preserve">Z.32 - Plechový obklad u vstupu do tělocvičny </t>
  </si>
  <si>
    <t>lakovaný v barevnosti dle D.10</t>
  </si>
  <si>
    <t>767/Z 33</t>
  </si>
  <si>
    <t xml:space="preserve">Z.33 - Ukončení difuzní folie u soklu budovy </t>
  </si>
  <si>
    <t>- okapnice ocel pozink, v zaoblenách částech stavby ohýbaná, šroubovaná přes těsnění</t>
  </si>
  <si>
    <t>767/Z 34</t>
  </si>
  <si>
    <t xml:space="preserve">Z34 - Zámečnické krytování dešťových svodů </t>
  </si>
  <si>
    <t>ocelový kastlík šroubovaný, samonosný na výšku 3m, světlého rozměru 150/150mm, komaxitový lak černý matný, včetně skratého kotvení do nadpraží a soklu stavby.</t>
  </si>
  <si>
    <t>767-1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</si>
  <si>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</si>
  <si>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</si>
  <si>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</si>
  <si>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</si>
  <si>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</si>
  <si>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</si>
  <si>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</si>
  <si>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</si>
  <si>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</si>
  <si>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</si>
  <si>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</si>
  <si>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</si>
  <si>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</si>
  <si>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798</t>
  </si>
  <si>
    <t>Informační a orientační systém</t>
  </si>
  <si>
    <t>798 Informační a orientační systém</t>
  </si>
  <si>
    <t>798/I.1</t>
  </si>
  <si>
    <t xml:space="preserve">I.1 - Popisy vstupů do budovy á 2m2 </t>
  </si>
  <si>
    <t>798/I.2</t>
  </si>
  <si>
    <t xml:space="preserve">I.2 - Pitkogramy do rozměru 200/200m </t>
  </si>
  <si>
    <t>798/I.3</t>
  </si>
  <si>
    <t xml:space="preserve">I.3 - Slovní popisy </t>
  </si>
  <si>
    <t>798/I.4</t>
  </si>
  <si>
    <t xml:space="preserve">I.4 - Číselné označení šatních skříněk    </t>
  </si>
  <si>
    <t>798/I.5</t>
  </si>
  <si>
    <t xml:space="preserve">I. 5.- Exterierový nápis ručně malovaný barvou </t>
  </si>
  <si>
    <t>na dřevěný obklad fasády Rozměr 41 x 4,9. Včetně vzorování.</t>
  </si>
  <si>
    <t>798/I.6</t>
  </si>
  <si>
    <t xml:space="preserve">I.6 - Povinné normové bezpečnostní a technické </t>
  </si>
  <si>
    <t>značení pro požární hasící zařízení, požárního těsnění, central stopu, únikových cest,  imobilní uživatele, označení prvků TZB  </t>
  </si>
  <si>
    <t>798/I.7</t>
  </si>
  <si>
    <t>I. 7. - Požární evakuační plány a požární poplachové směrnice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</si>
  <si>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</si>
  <si>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</si>
  <si>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</si>
  <si>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</si>
  <si>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</si>
  <si>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</si>
  <si>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</si>
  <si>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</si>
  <si>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</si>
  <si>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</si>
  <si>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</si>
  <si>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</si>
  <si>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</si>
  <si>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</si>
  <si>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</si>
  <si>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</si>
  <si>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</si>
  <si>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</si>
  <si>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</si>
  <si>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</si>
  <si>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</si>
  <si>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</si>
  <si>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</si>
  <si>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</si>
  <si>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</si>
  <si>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</si>
  <si>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</si>
  <si>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</si>
  <si>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</si>
  <si>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</si>
  <si>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</si>
  <si>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</si>
  <si>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</si>
  <si>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</si>
  <si>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</si>
  <si>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</si>
  <si>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</si>
  <si>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</si>
  <si>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</si>
  <si>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</si>
  <si>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</si>
  <si>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799/OST22</t>
  </si>
  <si>
    <t xml:space="preserve">OST 22 - šatní tyč 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</si>
  <si>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</si>
  <si>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</si>
  <si>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</si>
  <si>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</si>
  <si>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</si>
  <si>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</si>
  <si>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</si>
  <si>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</si>
  <si>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</si>
  <si>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</si>
  <si>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</si>
  <si>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</si>
  <si>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</si>
  <si>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 xml:space="preserve">X.07 Ochraná síť na balkonech 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</si>
  <si>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</si>
  <si>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</si>
  <si>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</si>
  <si>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</si>
  <si>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</si>
  <si>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</si>
  <si>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</si>
  <si>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 xml:space="preserve">X.11-  Odvětrání studny 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</si>
  <si>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</si>
  <si>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</si>
  <si>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</si>
  <si>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</si>
  <si>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</si>
  <si>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</si>
  <si>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</si>
  <si>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</si>
  <si>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</si>
  <si>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</si>
  <si>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</si>
  <si>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</si>
  <si>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</si>
  <si>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</si>
  <si>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</si>
  <si>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</si>
  <si>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</si>
  <si>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</si>
  <si>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</si>
  <si>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</si>
  <si>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</si>
  <si>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</si>
  <si>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</si>
  <si>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</si>
  <si>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</si>
  <si>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</si>
  <si>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</si>
  <si>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</si>
  <si>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</si>
  <si>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 xml:space="preserve">X.26 -  Venkovní bezkazetová roleta sklopná </t>
  </si>
  <si>
    <t>799/X 27</t>
  </si>
  <si>
    <t>X.27 -  Atikový chrlič  s integrovanou manžetou z hydroizolační folie z me</t>
  </si>
  <si>
    <t>799/X 28</t>
  </si>
  <si>
    <t xml:space="preserve">X.28 - Ochranná síť hřiště </t>
  </si>
  <si>
    <t>799/X 29</t>
  </si>
  <si>
    <t xml:space="preserve">X.29 - Mobilní badmintonový dvorec dvoudílný </t>
  </si>
  <si>
    <t>799/X 30</t>
  </si>
  <si>
    <t xml:space="preserve">X.30 - roznášecí prahy příček ve 2.NP do podlahy </t>
  </si>
  <si>
    <t xml:space="preserve"> - smrkový hranol </t>
  </si>
  <si>
    <t>KVH 100x100mm, kotveno vruty HBS 8x140 á 500mm</t>
  </si>
  <si>
    <t>799/X 31</t>
  </si>
  <si>
    <t xml:space="preserve">X.31 - pomocné kotevní prahy příček do stropu </t>
  </si>
  <si>
    <t xml:space="preserve">- smrkový hranol KVH </t>
  </si>
  <si>
    <t>100x100mm, kotveno vruty HBS 8x140 á 500mm</t>
  </si>
  <si>
    <t>799/X 32</t>
  </si>
  <si>
    <t xml:space="preserve">X.32 - protiskluzná úprava rampy </t>
  </si>
  <si>
    <t xml:space="preserve">bude provedena nalepením </t>
  </si>
  <si>
    <t xml:space="preserve">protiskluzných pásů s abrazivním povrchem šíře 50mm v pásech s mezerami </t>
  </si>
  <si>
    <t>100mm.</t>
  </si>
  <si>
    <t>799/X 34</t>
  </si>
  <si>
    <t xml:space="preserve">X.34 - úprava nosné konstrukce vnějšího obkladu </t>
  </si>
  <si>
    <t>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</si>
  <si>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799/X 35</t>
  </si>
  <si>
    <t>Provedení, předložení, projednání a protokolární odsouhlasení vzorků a prototypů</t>
  </si>
  <si>
    <t>kompl</t>
  </si>
  <si>
    <t>799/X 36</t>
  </si>
  <si>
    <t xml:space="preserve">Zpracování projednání a protoklární odsouhlasení </t>
  </si>
  <si>
    <t>dodavatelské dokumentace, 8 paré listinné podoby, elektronicky v editovatelných formátech DWG, XLS, Word a ve formátu  PDF - kapitola B.11 Souhrnné technické zprávy tohoto projektu.</t>
  </si>
  <si>
    <t>799/X 37</t>
  </si>
  <si>
    <t xml:space="preserve">Vytýčení staveniště před zahájením prací </t>
  </si>
  <si>
    <t>799/X 38</t>
  </si>
  <si>
    <t xml:space="preserve">Certifikáty prokazující splnění požární odolnosti </t>
  </si>
  <si>
    <t>799/X 39</t>
  </si>
  <si>
    <t xml:space="preserve">Vytyčení stávajících inženýrských sítí </t>
  </si>
  <si>
    <t>799/X 40</t>
  </si>
  <si>
    <t xml:space="preserve">Ochrana stávajících inžen. sítí na staveništi </t>
  </si>
  <si>
    <t>799/X 41</t>
  </si>
  <si>
    <t xml:space="preserve">Náklady spojené se zajištěním bankovní záruky </t>
  </si>
  <si>
    <t>799/X 42</t>
  </si>
  <si>
    <t xml:space="preserve">Náklady na pojištění dodavatele a pojištění díla </t>
  </si>
  <si>
    <t>799/X 43</t>
  </si>
  <si>
    <t>Geodetické zaměření stavby vnějších objektů a povrchů po provedení stavby</t>
  </si>
  <si>
    <t>799/X 44</t>
  </si>
  <si>
    <t xml:space="preserve">D+M Velkoplošný informační panel </t>
  </si>
  <si>
    <t>799/X 45</t>
  </si>
  <si>
    <t>Protokoly o měření  hluku a osvětlení dle požadavků hygieny</t>
  </si>
  <si>
    <t>799/X 46</t>
  </si>
  <si>
    <t>Zajištění "ES Prohlášení o shodě" u všech použitých výrobků a zařízení</t>
  </si>
  <si>
    <t>799/X 47</t>
  </si>
  <si>
    <t>Náklady na pravidelné dočišťování dopravních prostředků před jejich výjezdem na veřejnou</t>
  </si>
  <si>
    <t>799/X 48</t>
  </si>
  <si>
    <t>Vybavení staveniště soupravou pro asanaci případné úniku ropných látek</t>
  </si>
  <si>
    <t>799/X 49</t>
  </si>
  <si>
    <t>799/X 50</t>
  </si>
  <si>
    <t>Spolupráce při zajištění skutečného provedení stavby a poskytnutí dodvatelských dokumentací v</t>
  </si>
  <si>
    <t>digitálním formátu DWG</t>
  </si>
  <si>
    <t>S.00</t>
  </si>
  <si>
    <t>Hrubá podlaha na terénu</t>
  </si>
  <si>
    <t>S.00 Hrubá podlaha na terénu</t>
  </si>
  <si>
    <t>564261111R</t>
  </si>
  <si>
    <t xml:space="preserve">Štěrkový podsyp tl. 200 mm </t>
  </si>
  <si>
    <t>631310031R</t>
  </si>
  <si>
    <t xml:space="preserve">Mazanina z betonu C 25, tloušťka 7 cm </t>
  </si>
  <si>
    <t>631320034R</t>
  </si>
  <si>
    <t>Betonová mazanina tl.70mm s kari sítí 100/100/8 C 30/37</t>
  </si>
  <si>
    <t>711111011R</t>
  </si>
  <si>
    <t>Asfaltová penetrační nátěrová emulze pro aplikaci za studena</t>
  </si>
  <si>
    <t>711141559R</t>
  </si>
  <si>
    <t>Hydroizolační souvrství horní hydroizolační pás tl. 4mm z oxidovaného asfaltu</t>
  </si>
  <si>
    <t>s nosnou vložkou z Al folie (9 ?m) kašírovanou skleněnými vlákny (60 g/m2) celoplošně lepeno, spodní hydroizolační pás tl.4mm z oxidovaného asfaltu s nosnou vložkou ze skleněné rohože (min. 60 g/m2) celoplošně lepeno k podkladu, odolnost proti vysokému radonovému riziku</t>
  </si>
  <si>
    <t>711823111R</t>
  </si>
  <si>
    <t>Nopová folie - výška nopů 20 mm tloušťka fólie min. 1mm,</t>
  </si>
  <si>
    <t>vysoce odolná proti mechanickému poškození, pevnost v tlaku 1500 kN/m2, průběžně svařováno, odvětráno, štěrbinová ukončovací komora po obvodu délka 140 mb, výběr konkrétního materiálu tak aby nevznikala koroze mezi nopovou folií a hydroizolací</t>
  </si>
  <si>
    <t>S.01</t>
  </si>
  <si>
    <t>S.01 Obvodová stěna nad terénem - rovná</t>
  </si>
  <si>
    <t>783711201R</t>
  </si>
  <si>
    <t>Povrchová úprava, hloubkové napouštění přírodním bezbarvým olejem na bázi konopných olejů</t>
  </si>
  <si>
    <t>do 3mm hloubky + impregnační olejový bezbarvý nátěr s preventivní ochranou proti modrání a plísním, provedení výtvarného díla dle části D.10 v pigmentovém krycím nátěru</t>
  </si>
  <si>
    <t>218,85+359,42</t>
  </si>
  <si>
    <t>odpočet otvorů:-(64,24+64,25+10,00+13,76)</t>
  </si>
  <si>
    <t>762112100R</t>
  </si>
  <si>
    <t>Dřevěné trámky tvarově stabilizované výběrové (čtvrtkové řezivo) lepené ze tří lamel,</t>
  </si>
  <si>
    <t>kartáčovaný povrch ze tří stran, třída odolnosti lepidla D4 (výběr řeziva určí projektant stavby) sibiřský modřín</t>
  </si>
  <si>
    <t>napojovaný zubovým spojem délka 9 m, vysušené na 15 % , bezbarvá tlaková impregnace, nasvislo  průřez 45x90 mm á 85 mm, kotveno nerez fasádními vruty třídy A2, záp. hl., dřík s břitem, torx25, rozměr 6,0 x 140, zapuštěný, zakrytý dřevěnými zátky průměru 15mm, kotveno přes chloropren-kaučukové těsnění tl.10mm, příčné řezy ošetřeny asfaltovým lakem, příčné řezy šikmo řezané, spodní hrana fasády seříznuta šikmo dle průběhu terénu</t>
  </si>
  <si>
    <t>713134211R</t>
  </si>
  <si>
    <t>Kontaktní difuzní folie s odolností proti UV záření pro mezery mezi latěmi 40mm,</t>
  </si>
  <si>
    <t xml:space="preserve">barva černá, 195 g/m2, sd = 0,035m, teplotní odolnost -40°C / 100°C, spoje lepeny vysoce odolnou páskou s odolností proti UV záření záruka výrobce materiálu na difuzní systém 10 let, součástí vrstvy jsou veškeré napojovací prvky, a průběžné neřerušované těsnění páskou CR/EPDM šíře 5cm (těsnění pod kotvení folie, zakončení, návaznosti na otvory a napojování) </t>
  </si>
  <si>
    <t>762112101R</t>
  </si>
  <si>
    <t xml:space="preserve">Dřevěný rošt svislý pro kotvení difuzní folie </t>
  </si>
  <si>
    <t>hranol hloubkově imregnovaný proti plísni a hmyzu z hranolů KVH 100x50 po 650 mm včetně kotvení a spojovacích prvků</t>
  </si>
  <si>
    <t xml:space="preserve">5- dřevěný rošt vodorovný z ohýbaných třívrstvých lepených hranolů, lepidlo třídy D4,  hloubkově imregnovaný proti plísni a hmyzu 100x100mm á 1250 mm včetně kotvení a spojovacích prvků, vyplněno izolací z XPS tl.50mm + PD, v případě požadavku PBŘ ošetřen zpomalovačem hoření </t>
  </si>
  <si>
    <t>762112103R</t>
  </si>
  <si>
    <t>Dřevěný rošt vodorovný z hranolů KVH hloubkově imregnovaný proti plísni a hmyzu 100x100mm</t>
  </si>
  <si>
    <t xml:space="preserve">á 1250 mm včetně kotvení a spojovacích prvků, vyplněno izolací z XPS tl.50mm + PD, v případě požadavku PBŘ ošetřen zpomalovačem hoření </t>
  </si>
  <si>
    <t>762112104R</t>
  </si>
  <si>
    <t>Dřevěný rošt svislý z hranolů KVH hloubkově imregnovaný proti plísni a hmyzu 150x60mm á 625mm</t>
  </si>
  <si>
    <t xml:space="preserve">včetně kotvení a spojovacích prvků, vyplněno izolací z XPS 150mm + PD, v případě požadavku PBŘ ošetřen zpomalovačem hoření </t>
  </si>
  <si>
    <t>713134212R</t>
  </si>
  <si>
    <t xml:space="preserve">Kontaktní parobrzdná folie z mikrovláken </t>
  </si>
  <si>
    <t>s proměnnou ekvivalentní difuzní tloušťkou sd=0,5-30m, 139 g/m2,  odolnost proti protržení dle EN 12310-1 v podélném i příčném směru min. 200N,</t>
  </si>
  <si>
    <t>včetně kotvení (kotvení přelepeno těsnící butylovou páskou šíře 50mm), spojovacích akrylových pásek šíře 50mm, parobrzdná vrstva fyzikálně harmonizovaná s difuzní vrstvou</t>
  </si>
  <si>
    <t>762431026R</t>
  </si>
  <si>
    <t>Záklop z OSB 3 dle ČSN EN 300, tl.22mm pero drážka, včetně kotvení a spojovacích prvků</t>
  </si>
  <si>
    <t>763111310R</t>
  </si>
  <si>
    <t xml:space="preserve">SDK deska, typ dle DIN 18 180 - GKFi tl.12.5mm </t>
  </si>
  <si>
    <t>sádrokartonová deska, typ dle DIN 18 180 - GKFi tl.12.5mm zvyšující požární odolonost konstrukce dle požadavků PBŘ, šedý nátěr 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systémů. včetně kotvení a spojovacích prvků</t>
  </si>
  <si>
    <t>S.02</t>
  </si>
  <si>
    <t>S.02 Obvodová stěna nad terénem - oblá</t>
  </si>
  <si>
    <t>211,26+235,12</t>
  </si>
  <si>
    <t>odpočet otvorů:-(46,94+23,84+46,94+2,16+13,76+14,34)</t>
  </si>
  <si>
    <t>S.03</t>
  </si>
  <si>
    <t>711491272R</t>
  </si>
  <si>
    <t xml:space="preserve">Geotextilie PP, 200g/m2 </t>
  </si>
  <si>
    <t>711823121R</t>
  </si>
  <si>
    <t xml:space="preserve">vysoce odolná proti mechanickému poškození, pevnost v tlaku 1500 kN/m2, průběžně svařovaná, včetně horního ukončovacího profilu délky 80bm, spodního ukončovacího profilu délky 80bm, nárožního profilu délky 80bm a koutového profilu délky 80bm </t>
  </si>
  <si>
    <t>713131131R1</t>
  </si>
  <si>
    <t>711112011R</t>
  </si>
  <si>
    <t xml:space="preserve">Asfaltová penetrační emulze </t>
  </si>
  <si>
    <t>140,5200*2</t>
  </si>
  <si>
    <t>711141560R1</t>
  </si>
  <si>
    <t>Hydroizolační souvrství horní hydroizolační pás z oxidovaného asfaltu</t>
  </si>
  <si>
    <t>asfaltu s nosnou vložkou ze skleněné rohože (min. 60 g/m2) celoplošně nataven k podkladu s odolností proti vysokému stupni radonového rizika, hydroizolace vytažena až na horní úroveň plechového límce, včetně ukončovacího ocelového profilu na H.H. a S.H. délky 200bm</t>
  </si>
  <si>
    <t xml:space="preserve">asfaltu s nosnou vložkou ze skleněné rohože (min. 60 g/m2) celoplošně nataven k podkladu s odolností proti vysokému stupni radonového rizika, hydroizolace vytažena až na horní úroveň plechového límce, </t>
  </si>
  <si>
    <t>762430013R</t>
  </si>
  <si>
    <t>Cementem pojená konstrukční deska tl.15mm vhodná do vlhkého prostředí</t>
  </si>
  <si>
    <t xml:space="preserve">se sendvičovou strukturou a povrchovými vrstvami </t>
  </si>
  <si>
    <t>oboustranně vyztuženými skelnou tkaninou odolnou proti alkáliím, spoje tmeleny dvousložkovým PU lepidlem, včetně kotvení a spojovacích prvků</t>
  </si>
  <si>
    <t>S.04</t>
  </si>
  <si>
    <t>51,34+27,44</t>
  </si>
  <si>
    <t>78,78*2</t>
  </si>
  <si>
    <t>S.08</t>
  </si>
  <si>
    <t>Spotrovní podlaha v tělocvičně</t>
  </si>
  <si>
    <t>S.08 Spotrovní podlaha v tělocvičně</t>
  </si>
  <si>
    <t>790/S08</t>
  </si>
  <si>
    <t xml:space="preserve">S.08 - Sportovní podlaha v tělocvičně </t>
  </si>
  <si>
    <t>Popis: Sportovní podlaha v tělocvičně.</t>
  </si>
  <si>
    <t>Celková tloušťka: 200 mm</t>
  </si>
  <si>
    <t>Povrchová úprava: barevnost dle návrhu výtvarného řešení tohoto projektu část D.10</t>
  </si>
  <si>
    <t>1 - lajnování</t>
  </si>
  <si>
    <t>2 - povrchová úprava, trojnásobný nátěr (1 x základ, 2 x polyuretanový lak) určený pro tělocvičny, hygienicky nezávadný (schválení hygienikem), s doloženým prohlášením o shodě. Laková vrstva bude stejnoměrná, provedená kontinuálním aplikátorem (nikoliv válečkem!) v minimální celkové tloušťce 150 - 200 mikrometrů. Tento způsob aplikace musí být uvedený v přiloženém aplikačním, nebo technickém listu výrobku.</t>
  </si>
  <si>
    <t xml:space="preserve">3 - palubkový dílec- 3 vrstvá lamela celkovou tloušťkou 19 mm (rozměry dílce / lamely 2420 x </t>
  </si>
  <si>
    <t>191 x 19 mm) Složení: nášlapná vrstva 4 mm jasanová dýha I. jakost, středová vrstva 4 mm multiplex, spodní stabilizační vrstva 4 mm jasanová dýha. Koeficient pružnosti min. 2,3 mm. Dodavatel k použité palubce doloží prohlášení oshodě, osvědčení pro použití do sportovních hal, protokoly o provedených zkouškách, doklad o splnění normy ČSN EN 13489 - Dřevěné podlahoviny, ČSN EN - Povrchy pro sportoviště</t>
  </si>
  <si>
    <t>4 - polyethylenová fólie tl. 0,05 mm</t>
  </si>
  <si>
    <t>5 - horní mezerovitý rošt - lepený profil - březový multiplex tl. 21 mm, šířka 100 mm (mezera 100 mm)</t>
  </si>
  <si>
    <t>6 - horní prkna spodního roštu - lepený profil - březový multiplex tl. 18 mm šíře 100mm (mezera 500 mm)</t>
  </si>
  <si>
    <t>7 - distanční podložky a pružné elementy - kombinace tl. 6 a 12 mm á 200mm (10ks m2)</t>
  </si>
  <si>
    <t>8 - spodní prkna spodního roštu - lepený profil - březový multiplex tl. 18 mm šíře 100mm (mezera 500 mm)</t>
  </si>
  <si>
    <t>9 - vyrovnávací plastové rektifikovatelné (s ozubením) klínky tl. 10 - 25 mm, rozmístěné v rastru 500x600mm</t>
  </si>
  <si>
    <t>10 - podkladní dřevěné  špalíky 100x100x100mm rozmístěné v rastru 500x600mm, mezi nimi tepelná izolace z XPS, pokládka ve dvou vrstvách tl.50mm s vystřídáním spar. V této vrstvě budou provedeny vodorovné rozvody instalací (mezery vyplnit PU pěnou). Celková tloušťka 100mm.</t>
  </si>
  <si>
    <t>1.14:483,30</t>
  </si>
  <si>
    <t>S.09</t>
  </si>
  <si>
    <t>Betonová podlaha na terénu</t>
  </si>
  <si>
    <t>S.09 Betonová podlaha na terénu</t>
  </si>
  <si>
    <t>777315000R</t>
  </si>
  <si>
    <t>Povrchová úprava epoxidový nátěr s křemičitým vsypem,</t>
  </si>
  <si>
    <t>paroproustný, protiskluzný třída R10 dle DIN 51130 , barevnost dle návrhu výtvarného řešení tohoto projektu část D.10</t>
  </si>
  <si>
    <t>- sokl keramický výška 10cm, zapuštěný do líce stěny</t>
  </si>
  <si>
    <t>632411125R</t>
  </si>
  <si>
    <t xml:space="preserve">Samonivelační stěrka 20mm na bázi cementu </t>
  </si>
  <si>
    <t>dilatace po obvodu stěn kovovým páskem z hliníku profil L 20x20x4mm osazeného do líce podlahy 400mb</t>
  </si>
  <si>
    <t>632411904R</t>
  </si>
  <si>
    <t xml:space="preserve">Adhezní můstek </t>
  </si>
  <si>
    <t>631320035R</t>
  </si>
  <si>
    <t>Betonová mazanina tl.80mm s kari sítí 100/100/8 C 30/37</t>
  </si>
  <si>
    <t>rovinost dle DIN 18202 a ČSN 73 4505, dilatováno dle návrhu topných okruhů UT viz PD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</si>
  <si>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</si>
  <si>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</si>
  <si>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</si>
  <si>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</si>
  <si>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</si>
  <si>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</si>
  <si>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</si>
  <si>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713191100R</t>
  </si>
  <si>
    <t xml:space="preserve">Krycí PE folie tl.0,2mm </t>
  </si>
  <si>
    <t>713121121R</t>
  </si>
  <si>
    <t>Tepelná izolace z XPS, pokládka ve dvou vrstvách tl.35 mm s vystřídáním spar.</t>
  </si>
  <si>
    <t>V této vrstvě budou provedeny vodorovné rozvody instalací (mezery vyplnit PU pěnou). Celková tloušťka 70mm.</t>
  </si>
  <si>
    <t>S.10</t>
  </si>
  <si>
    <t>Skladba - čistící zóna</t>
  </si>
  <si>
    <t>S.10 Skladba - čistící zóna</t>
  </si>
  <si>
    <t>790200000R</t>
  </si>
  <si>
    <t xml:space="preserve">Kartáčová čistící rohož z nylonových kartáčů </t>
  </si>
  <si>
    <t>kvality C 6.6 - barevnost dle návrhu výtvarného řešení tohoto projektu část D.10, spojované drátem z nerez oceli vlisované do tvrdého plastu uvnitř hliníkového profilu , včetně okrajových hliníkových lišt, tlouťka vrstvy 30 mm</t>
  </si>
  <si>
    <t>1.01:18,79</t>
  </si>
  <si>
    <t>1.22:17,68</t>
  </si>
  <si>
    <t>711121130R</t>
  </si>
  <si>
    <t>Hydroizolační nátěr na bázi epoxidových pryskiřic vč.penetrace podkladu</t>
  </si>
  <si>
    <t>S.11</t>
  </si>
  <si>
    <t>Keramická podlaha na terénu</t>
  </si>
  <si>
    <t>S.11 Keramická podlaha na terénu</t>
  </si>
  <si>
    <t>771575102R</t>
  </si>
  <si>
    <t>Keramická dlažba, glazované mrazuvzdorné dlaždice 10 x 10cm tl. min 6 mm, barva bílá,</t>
  </si>
  <si>
    <t>protiskluznost dle GUV 26.18 , třída R12 dle DIN 51130, podrobnější požadavky viz. níže</t>
  </si>
  <si>
    <t xml:space="preserve"> - pružné lepidlo na bázi PU pro lepení slinutých keramických obkladů, odolné vlhkosti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</si>
  <si>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</si>
  <si>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</si>
  <si>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</si>
  <si>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</si>
  <si>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</si>
  <si>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</si>
  <si>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</si>
  <si>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</si>
  <si>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711212002R</t>
  </si>
  <si>
    <t xml:space="preserve">Hydroizolační stěrka na akrylátové bázi tl.min.3 m </t>
  </si>
  <si>
    <t>632451032R</t>
  </si>
  <si>
    <t>Spádovací vrstva z cementového potěru tl. 20-40 mm (dle spádu)</t>
  </si>
  <si>
    <t>631320033R</t>
  </si>
  <si>
    <t>Betonová mazanina C25 s kari sítí dilatovaná tl. 50 mm</t>
  </si>
  <si>
    <t>separovat od stěn pásem mirelonu tl.5-10mm, dilatováno dle návrhu topných okruhů UT viz PD</t>
  </si>
  <si>
    <t>S.12</t>
  </si>
  <si>
    <t>S.12 Strop nad 1.NP - dřevěná paluba - PO REI 30 DP3</t>
  </si>
  <si>
    <t>775524281R</t>
  </si>
  <si>
    <t>Palubkový dílec 3 vrstvá lamela celkovou tloušťkou 22 mm</t>
  </si>
  <si>
    <t>(rozměry dílce / lamely 2420 x 191 x 22 mm) Složení: nášlapná vrstva 4 mm jasanová dýha I. jakost, středová vrstva 14 mm multiplex, spodní stabilizační vrstva 4 mm jasanová dýha. Koeficient pružnosti min. 2,3 mm. Dodavatel k použité palubce doloží protokoly o provedených zkouškách, doklad o splnění normy ČSN EN 13489 - Dřevěné podlahoviny</t>
  </si>
  <si>
    <t>2.02:61,76</t>
  </si>
  <si>
    <t>2.12 -2.14:4,56+5,32+122,03</t>
  </si>
  <si>
    <t>2.15:61,76-2,50*2,50</t>
  </si>
  <si>
    <t>2.16:12,11</t>
  </si>
  <si>
    <t>2.22 - 2.24:36,36+52,46+37,00</t>
  </si>
  <si>
    <t>762524911R</t>
  </si>
  <si>
    <t>Pružný rošt z pásů šíře 50 mm á 250mm, tl. 40 mm z aglomerovaného korku z příměsí gumy</t>
  </si>
  <si>
    <t>632411115R</t>
  </si>
  <si>
    <t xml:space="preserve">Vyrovnávací samonivelační stěrka tl.15mm </t>
  </si>
  <si>
    <t>631320032R</t>
  </si>
  <si>
    <t>Betonová mazanina z lehkého betonu třídy LC 1,4 s kari sítí dilatovaná tl. 110 mm,</t>
  </si>
  <si>
    <t>separovat od stěn pásem mirelonu  tl.5-10mm</t>
  </si>
  <si>
    <t>713121111R</t>
  </si>
  <si>
    <t>Kročejová izolace z minerální vaty do podlah pro zatížení 5kN/m2,</t>
  </si>
  <si>
    <t>pokládka ve dvou vrstvách tl.35mm s vystřídáním spar. V této vrstvě budou provedeny vodorovné rozvody instalací (mezery vyplnit PU pěnou). Celková tloušťka 70mm.</t>
  </si>
  <si>
    <t>713191101R</t>
  </si>
  <si>
    <t>762523108R</t>
  </si>
  <si>
    <t>Záklop z fošen tl 40mm, šíře 250mm radiální řezivo, na pero drážku</t>
  </si>
  <si>
    <t>783612102R</t>
  </si>
  <si>
    <t>Transparentní protipožární nátěr zvyšující odolnost konstrukce o 15 min</t>
  </si>
  <si>
    <t>S.13</t>
  </si>
  <si>
    <t>Strop nad 1.NP - keramická dlažba - PO REI 30 PD3</t>
  </si>
  <si>
    <t>S.13 Strop nad 1.NP - keramická dlažba - PO REI 30 PD3</t>
  </si>
  <si>
    <t>771575103R</t>
  </si>
  <si>
    <t xml:space="preserve"> -  cementové lepidlo třídy C2TES1 dle EN 12004 tl.3mm (před nanesením lepidla aplikovat adhezní můstek)</t>
  </si>
  <si>
    <t>2.03 - 2.08:7,82+7,82+1,08+1,08+3,09+3,09</t>
  </si>
  <si>
    <t>2.09 - 2.11:4,03+4,03+1,32</t>
  </si>
  <si>
    <t>2.17 - 2.21:6,22+3,87+6,41+0,72+4,70</t>
  </si>
  <si>
    <t>631320031R</t>
  </si>
  <si>
    <t>Betonová mazanina z lehkého betonu třídy LC 1,4 s kari sítí dilatovaná tl. 80 mm,</t>
  </si>
  <si>
    <t>S.14</t>
  </si>
  <si>
    <t>S.14 Strop nad 1.NP - čistící zóna</t>
  </si>
  <si>
    <t>2.01:18,24</t>
  </si>
  <si>
    <t>2.15:2,50*2,50</t>
  </si>
  <si>
    <t>S.15</t>
  </si>
  <si>
    <t>Střecha objektu  tělocvičny - PO R15DP3</t>
  </si>
  <si>
    <t>S.15 Střecha objektu  tělocvičny - PO R15DP3</t>
  </si>
  <si>
    <t>712391382R</t>
  </si>
  <si>
    <t xml:space="preserve">Zásyp z kačírku tl.7cm </t>
  </si>
  <si>
    <t>712391171R</t>
  </si>
  <si>
    <t xml:space="preserve">Podkladní ochranná geotextilie z PP 500g/m2 </t>
  </si>
  <si>
    <t>712372121R</t>
  </si>
  <si>
    <t>Hydroizolace na bázi PVC-P určená pro mechanické kotvení</t>
  </si>
  <si>
    <t>včetně kotvení  a veškerých napojovacích, krycích a ukončovacích prvků</t>
  </si>
  <si>
    <t>712391172R</t>
  </si>
  <si>
    <t xml:space="preserve">Separační textilie z PP 300g/m2 </t>
  </si>
  <si>
    <t>713141151R</t>
  </si>
  <si>
    <t>713141152R</t>
  </si>
  <si>
    <t>6,00*8,5*2</t>
  </si>
  <si>
    <t>712341559R</t>
  </si>
  <si>
    <t>Parotěsná vrstva samolepící asfaltový pás z oxidovaného asfaltu s nosnou vložkou</t>
  </si>
  <si>
    <t xml:space="preserve">z Al folie (9 ?m)  </t>
  </si>
  <si>
    <t>712311111R</t>
  </si>
  <si>
    <t xml:space="preserve">Penetrační asfaltová emulze </t>
  </si>
  <si>
    <t>S.17A</t>
  </si>
  <si>
    <t>S.17A SDK příčka standard</t>
  </si>
  <si>
    <t>783812101R</t>
  </si>
  <si>
    <t>Povrchová úprava, do výšky 2,2m olejový nátěr omyvatelný trojnásobný,</t>
  </si>
  <si>
    <t>od výšky 2,2m a výš nátěr otěruvzdorný trojnásobný, barevnost dle návrhu výtvarného řešení tohoto projektu část D.10</t>
  </si>
  <si>
    <t>1.NP:4,75+3*2,10+0,70+5,50+0,90+2*1,60</t>
  </si>
  <si>
    <t>0,95+2,40+2,15+2*6,85+18,20+8,30*2</t>
  </si>
  <si>
    <t>0,80+2,20+4,00+1,40+1,10+2*0,90</t>
  </si>
  <si>
    <t>1,60+4,10+4,15+1,40+1,50+2,70</t>
  </si>
  <si>
    <t>102,10*2,20*2</t>
  </si>
  <si>
    <t>otvory:0,90*2,20*11</t>
  </si>
  <si>
    <t>0,80*2,20*6</t>
  </si>
  <si>
    <t>2,00*2,20*1</t>
  </si>
  <si>
    <t>1,05*2,20*2</t>
  </si>
  <si>
    <t>-41,36*2</t>
  </si>
  <si>
    <t>2.NP:18,50+2,20+1,20+1,00+0,90+4,00+3,40+1,75</t>
  </si>
  <si>
    <t>2,75+2*1,425+4,543+2,85+1,30+1,80</t>
  </si>
  <si>
    <t>2,91*2+8,42+4,95</t>
  </si>
  <si>
    <t>68,233*2,20*2</t>
  </si>
  <si>
    <t>otvory:0,90*2,20*7</t>
  </si>
  <si>
    <t>0,80*2,20*5</t>
  </si>
  <si>
    <t>1,10*2,20*1</t>
  </si>
  <si>
    <t>1,00*2,20*2</t>
  </si>
  <si>
    <t>-29,48*2</t>
  </si>
  <si>
    <t>783812105R</t>
  </si>
  <si>
    <t>Nátěr otěruvzdorný trojnásobný od výšky 2,20m</t>
  </si>
  <si>
    <t>102,10*(3,35-2,20)*2</t>
  </si>
  <si>
    <t>68,233*(4,88-2,20)*2</t>
  </si>
  <si>
    <t>763111311R</t>
  </si>
  <si>
    <t>Sádrokartonová deska, typ dle DIN 18 180 - GKFi dvojtě 2x12,5mm=25mm,</t>
  </si>
  <si>
    <t>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</t>
  </si>
  <si>
    <t>604,172*2</t>
  </si>
  <si>
    <t>763121410R</t>
  </si>
  <si>
    <t xml:space="preserve">Nosný rošt z pozinkovaných profilů tl.100mm </t>
  </si>
  <si>
    <t>102,10*3,35</t>
  </si>
  <si>
    <t>-41,36</t>
  </si>
  <si>
    <t>68,233*4,88</t>
  </si>
  <si>
    <t>-29,48</t>
  </si>
  <si>
    <t>713131130R</t>
  </si>
  <si>
    <t>Rošt vyplněn akustickou minerální vatou objemová hmotnost min.40kg/m3</t>
  </si>
  <si>
    <t>713131133R</t>
  </si>
  <si>
    <t>Podkladní pružné pásy z mikroporézní pryže EPDM tl.5mm</t>
  </si>
  <si>
    <t>604,1720*2</t>
  </si>
  <si>
    <t>S.17B</t>
  </si>
  <si>
    <t>S.17B SDK příčka akustická  - PO dle PBŘ, část D.2</t>
  </si>
  <si>
    <t>1.NP:(5,50+2,575+5,70+6,05+1,425*2+4,875)*2,20*2</t>
  </si>
  <si>
    <t>otvory:0,90*2,20*6</t>
  </si>
  <si>
    <t>0,80*2,20*1</t>
  </si>
  <si>
    <t>-18,04*2</t>
  </si>
  <si>
    <t>2.NP:(18,50*2+0,60*2,00)*2,20*2</t>
  </si>
  <si>
    <t>otvory:0,90*2,20*1</t>
  </si>
  <si>
    <t>1,10*2,20*2</t>
  </si>
  <si>
    <t>1,05*1,30*1</t>
  </si>
  <si>
    <t>1,15*2,20*2</t>
  </si>
  <si>
    <t>1,25*2,20*1</t>
  </si>
  <si>
    <t>-15,995*2</t>
  </si>
  <si>
    <t>1.NP:(5,50+2,575+5,70+6,05+1,425*2+4,875)*(3,35-2,20)*2</t>
  </si>
  <si>
    <t>2.NP:(18,50*2+0,60*2,00)*(4,88-2,20)*2</t>
  </si>
  <si>
    <t>244,6735*2</t>
  </si>
  <si>
    <t>763121411R</t>
  </si>
  <si>
    <t xml:space="preserve">Nosný rošt z pozinkovaných profilů tl.75mm </t>
  </si>
  <si>
    <t>1.NP:(5,50+2,575+5,70+6,05+1,425*2+4,875)*3,35</t>
  </si>
  <si>
    <t>-18,04</t>
  </si>
  <si>
    <t>2.NP:(18,50*2+0,60*2,00)*4,88</t>
  </si>
  <si>
    <t>-15,995</t>
  </si>
  <si>
    <t>S.17C</t>
  </si>
  <si>
    <t>SDK příčka vandaluvzdorná PO dle PBŘ, část D.2</t>
  </si>
  <si>
    <t>S.17C SDK příčka vandaluvzdorná PO dle PBŘ, část D.2</t>
  </si>
  <si>
    <t>1.NP:18,50*2*2,20*2</t>
  </si>
  <si>
    <t>otvory:2,00*2,20*4</t>
  </si>
  <si>
    <t>0,545*2,20</t>
  </si>
  <si>
    <t>1,175*1,35*1</t>
  </si>
  <si>
    <t>-20,3853*2</t>
  </si>
  <si>
    <t>1.NP:18,50*2*(3,35-2,20)*2</t>
  </si>
  <si>
    <t>103,5647*2</t>
  </si>
  <si>
    <t>763121420R</t>
  </si>
  <si>
    <t xml:space="preserve">Svařovaný nosný rošt z jeklů 100x50 </t>
  </si>
  <si>
    <t>1.NP:18,50*2*3,35</t>
  </si>
  <si>
    <t>-20,3853</t>
  </si>
  <si>
    <t>S.18</t>
  </si>
  <si>
    <t>SDK příčka instalační - PO dle PBŘ, část D.2</t>
  </si>
  <si>
    <t>S.18 SDK příčka instalační - PO dle PBŘ, část D.2</t>
  </si>
  <si>
    <t>1.NP:2,40+2,15+2*1,00+2*0,65+4,45+1,05*2</t>
  </si>
  <si>
    <t>0,90+2,70+0,90+1,15+1,00+1,65+0,85</t>
  </si>
  <si>
    <t>23,50*2,20*2</t>
  </si>
  <si>
    <t>2.NP:2,85+0,50+1,225+0,60+3,00+1,775+1,15+1,55</t>
  </si>
  <si>
    <t>1,20+1,40+1,65+4,00+2,15+0,90</t>
  </si>
  <si>
    <t>23,95*2,20*2</t>
  </si>
  <si>
    <t>(1,50+0,30)*2*0,90*2</t>
  </si>
  <si>
    <t>(1,20+0,30)*2*0,90*2</t>
  </si>
  <si>
    <t>-0,90*2,20*2</t>
  </si>
  <si>
    <t>23,50*(3,35-2,20)*2</t>
  </si>
  <si>
    <t>23,95*(4,88-2,20)*2</t>
  </si>
  <si>
    <t>199,561*2</t>
  </si>
  <si>
    <t>763121422R</t>
  </si>
  <si>
    <t>Dvojtý nosný rošt z pozinkovaných profilů tl.50 mm rozepřen deskami SDK</t>
  </si>
  <si>
    <t>23,50*3,35</t>
  </si>
  <si>
    <t>23,95*4,88</t>
  </si>
  <si>
    <t>(1,50+0,30)*2*0,90</t>
  </si>
  <si>
    <t>(1,20+0,30)*2*0,90</t>
  </si>
  <si>
    <t>-0,90*2,20</t>
  </si>
  <si>
    <t>713131136R</t>
  </si>
  <si>
    <t>Akustická vrstva minerální vata 100mm objemová hmotnost min.40kg/m3</t>
  </si>
  <si>
    <t>S.20</t>
  </si>
  <si>
    <t>Akustický obklad stropu</t>
  </si>
  <si>
    <t>S.20 Akustický obklad stropu</t>
  </si>
  <si>
    <t>762524814R</t>
  </si>
  <si>
    <t>Nosný rošt z trámků 60 (v případě vynechání desky 65mm)x60mm á 625mm</t>
  </si>
  <si>
    <t>1.30:36,61</t>
  </si>
  <si>
    <t>2.01 - 2.02:18,24+61,76</t>
  </si>
  <si>
    <t>2.15:61,76</t>
  </si>
  <si>
    <t>762112115R</t>
  </si>
  <si>
    <t xml:space="preserve">Podkladní odrazivá deska, překližka tl.5mm </t>
  </si>
  <si>
    <t>(v případě pohltivé skladby vynechána - viz.návrh akustika)</t>
  </si>
  <si>
    <t>713130850R</t>
  </si>
  <si>
    <t>Netkaná vysoce průzvučná textilie, barva teplá šedá -</t>
  </si>
  <si>
    <t>výběr určí projektant na základě předložení vzorků</t>
  </si>
  <si>
    <t>762112109R</t>
  </si>
  <si>
    <t>Vnitřní deskový obklad z třívrstvých masivních smrkových lamel 50x30mm,</t>
  </si>
  <si>
    <t>hrany kolmé, R=0,5mm,</t>
  </si>
  <si>
    <t>mezera mezi prkny 3cm, radiální řezivo (konkrétní výběr určí projektant na základě výběru přímo u dodavatele)</t>
  </si>
  <si>
    <t>orientaci latí určí projektant</t>
  </si>
  <si>
    <t>783812102R</t>
  </si>
  <si>
    <t xml:space="preserve">Povrchová úprava lak vodouředitelný na bázi PU </t>
  </si>
  <si>
    <t>sestávající ze základního nátěru a vrchního 3 násobného nátěru, barevnost dle návrhu výtvarného řešení tohoto projektu část D.10</t>
  </si>
  <si>
    <t>S.21A</t>
  </si>
  <si>
    <t>Akustický obklad stěny - pohltivý</t>
  </si>
  <si>
    <t>S.21A Akustický obklad stěny - pohltivý</t>
  </si>
  <si>
    <t>762524813R</t>
  </si>
  <si>
    <t xml:space="preserve">Svislý nosný rošt z trámků 95x60mm á 625mm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</si>
  <si>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</si>
  <si>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</si>
  <si>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</si>
  <si>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</si>
  <si>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</si>
  <si>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</si>
  <si>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</si>
  <si>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S.21B</t>
  </si>
  <si>
    <t>Akustický obklad stěny - odrazivý</t>
  </si>
  <si>
    <t>S.21B Akustický obklad stěny - odrazivý</t>
  </si>
  <si>
    <t>LONF:38,40</t>
  </si>
  <si>
    <t>LONF:12,00</t>
  </si>
  <si>
    <t>S.21C</t>
  </si>
  <si>
    <t>Obklad stěny - rovný</t>
  </si>
  <si>
    <t>S.21C Obklad stěny - rovný</t>
  </si>
  <si>
    <t>Projektant:368,00</t>
  </si>
  <si>
    <t>S.21D</t>
  </si>
  <si>
    <t>Obklad stěny - oblý</t>
  </si>
  <si>
    <t>S.21D Obklad stěny - oblý</t>
  </si>
  <si>
    <t>762524812R</t>
  </si>
  <si>
    <t xml:space="preserve">Svislý nosný rošt z trámků 92x60mm á 625mm </t>
  </si>
  <si>
    <t>Projektant:326,00</t>
  </si>
  <si>
    <t>7621121116</t>
  </si>
  <si>
    <t>Kotvící prvky z překližky tl.8mm, pásy šíře 150mm po 600mm</t>
  </si>
  <si>
    <t>S.22</t>
  </si>
  <si>
    <t xml:space="preserve"> Obklad stěny tělocvičny do výšky 2,2m</t>
  </si>
  <si>
    <t>S.22  Obklad stěny tělocvičny do výšky 2,2m</t>
  </si>
  <si>
    <t>762524811R</t>
  </si>
  <si>
    <t xml:space="preserve">Nosný rošt z trámků 110x50mm á 625mm </t>
  </si>
  <si>
    <t>mč.1.14:(17,00+27,00)*2*2,20</t>
  </si>
  <si>
    <t>otvory:1,80*2,20*4</t>
  </si>
  <si>
    <t>1,175*1,30</t>
  </si>
  <si>
    <t>-17,3675</t>
  </si>
  <si>
    <t>762431030R</t>
  </si>
  <si>
    <t>Vnitřní obklad ze třívrstvé smrkové masivní desky tl.20mm,</t>
  </si>
  <si>
    <t xml:space="preserve">včetně opracování pro osazení odnímatelných revizních otvorů v líci s obkladem - kotveno zapušěnými vruty s krytou hlavou dřevěnými špunty </t>
  </si>
  <si>
    <t>783612105R</t>
  </si>
  <si>
    <t>sestávající ze základního nátěru a vrchního 3 násobného nátěru, barevnost dle návrhu výtvarného řešení tohoto projektu část D.10, není součást skladby uvedeno koordinačně</t>
  </si>
  <si>
    <t>S.23</t>
  </si>
  <si>
    <t>Obklad stěny keramický do výšky 2,2m</t>
  </si>
  <si>
    <t>S.23 Obklad stěny keramický do výšky 2,2m</t>
  </si>
  <si>
    <t>781475111R</t>
  </si>
  <si>
    <t>Keramická dlažba, glazované mrazuvzdorné dlaždice formátu 10 x 10cm tl. min 6 mm, barva bílá,</t>
  </si>
  <si>
    <t xml:space="preserve">-  pružné lepidlo na bázi PU pro lepení slinutých keramických obkladů, odolné vlhkosti </t>
  </si>
  <si>
    <t>Projektant:413,00</t>
  </si>
  <si>
    <t>612481211R</t>
  </si>
  <si>
    <t>Vyrovnávací sádrová vrstva tl.25mm vyztužená sklovláknitou tkaninou</t>
  </si>
  <si>
    <t>711212003R</t>
  </si>
  <si>
    <t xml:space="preserve">včetně těsnících pásek pro těsnění koutů a rohů </t>
  </si>
  <si>
    <t>S.24</t>
  </si>
  <si>
    <t>SDK zavěšený podhled - PO dle PBŘ, část D.2</t>
  </si>
  <si>
    <t>S.24 SDK zavěšený podhled - PO dle PBŘ, část D.2</t>
  </si>
  <si>
    <t>790240001R</t>
  </si>
  <si>
    <t>Závěsný podhledový systém sestávající ze závěsných oček,</t>
  </si>
  <si>
    <t>závěsných drátů, závěsů a třmenů - systémové řešení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</si>
  <si>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</si>
  <si>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</si>
  <si>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</si>
  <si>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</si>
  <si>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</si>
  <si>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</si>
  <si>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416051210R</t>
  </si>
  <si>
    <t xml:space="preserve">Nosný rošt mimoúrovňový z plechových profilů CD </t>
  </si>
  <si>
    <t>416051211R</t>
  </si>
  <si>
    <t>Sádrovláknitá deska třída požární odolnosti A1 dvojtě 2x12,5mm</t>
  </si>
  <si>
    <t>783812100R</t>
  </si>
  <si>
    <t>Povrchová úprava, olejový nátěr omyvatelný trojnásobný,</t>
  </si>
  <si>
    <t>barevnost dle návrhu výtvarného řešení tohoto projektu část D.10</t>
  </si>
  <si>
    <t>S.25</t>
  </si>
  <si>
    <t>Příčka na balkonech v tělocvičně</t>
  </si>
  <si>
    <t>S.25 Příčka na balkonech v tělocvičně</t>
  </si>
  <si>
    <t>mč.1.14:2*18,20*2,323</t>
  </si>
  <si>
    <t>762112105R</t>
  </si>
  <si>
    <t xml:space="preserve">Svislý nosný rošt z trámků 120x60mm á 625mm </t>
  </si>
  <si>
    <t>S.28</t>
  </si>
  <si>
    <t>Skladba okapového chodníčku šíře 500mm</t>
  </si>
  <si>
    <t>S.28 Skladba okapového chodníčku šíře 500mm</t>
  </si>
  <si>
    <t>637121115R</t>
  </si>
  <si>
    <t xml:space="preserve">Štěrk žula fr 64/128 tl.300mm </t>
  </si>
  <si>
    <t>2,02+10,00+9,00+13,90+6,20</t>
  </si>
  <si>
    <t>639571311R</t>
  </si>
  <si>
    <t xml:space="preserve">Bal z geotextilie PP 300 g/m2 </t>
  </si>
  <si>
    <t>S.30</t>
  </si>
  <si>
    <t>Požárně dělící konstr.prostupující střechou</t>
  </si>
  <si>
    <t>S.30 Požárně dělící konstr.prostupující střechou</t>
  </si>
  <si>
    <t>342116824R</t>
  </si>
  <si>
    <t>Požárně dělící konstrukce prostupující střechou požární odolnost : REI 60 DP3</t>
  </si>
  <si>
    <t>Požárně dělící stěna na střeše objektu tělocvičny, převyšující střešní plášť o 300mm.</t>
  </si>
  <si>
    <t>1- sádrovláknitá deska třída požární odolnosti A1 dvojtě 2x12,5mm.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prvků.</t>
  </si>
  <si>
    <t xml:space="preserve">2- nosný rošt s CW pozinkovaných profilů 100/50/0,6 </t>
  </si>
  <si>
    <t>3- sádrovláknitá deska třída požární odolnosti A1 dvojtě 2x12,5mm. Montáž provedena odbornou firmou dle vyhl. MV ČRč.246 o stanovení podmínek požární bezpečnosti a výkonu státního požárního dozoru, oprávněnou montovat protipožární sádrokartonové konstrukce. Způsobilost firmy bude doložena certifikátem na montáž sádrokartonových systémů podle systému jakosti montáží Cechu sádrokartonářů ČR, vydaný Cechem a potvrzený výrobcem systémů, včetně kotvení a spojovacích prvků.</t>
  </si>
  <si>
    <t>17,80*0,70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</si>
  <si>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</si>
  <si>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</si>
  <si>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</si>
  <si>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</si>
  <si>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</si>
  <si>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</si>
  <si>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</si>
  <si>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</si>
  <si>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</si>
  <si>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</si>
  <si>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</si>
  <si>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</si>
  <si>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</si>
  <si>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</si>
  <si>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</si>
  <si>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Zařízení staveniště</t>
  </si>
  <si>
    <t>Nedílnou součástí tohoto dokumentu jsou Specifikace technických standardů - viz část D.1.3. této projektové dokumentace a Specifikace polychromie povrchů dle části D.10 tohoto projektu, ozn. V.1-V9. - výtvarný motiv - barevný monochrom  - viz část D.10</t>
  </si>
  <si>
    <t>Obec Líbeznice</t>
  </si>
  <si>
    <t xml:space="preserve">Atelier M1 architekti s.r.o.		</t>
  </si>
  <si>
    <t>1 - M1 Budova tělocvičny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</si>
  <si>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</si>
  <si>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</si>
  <si>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</si>
  <si>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</si>
  <si>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</si>
  <si>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</si>
  <si>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</si>
  <si>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</si>
  <si>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</si>
  <si>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</si>
  <si>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</si>
  <si>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</si>
  <si>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</si>
  <si>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</si>
  <si>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</si>
  <si>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</si>
  <si>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</si>
  <si>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</si>
  <si>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</si>
  <si>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 xml:space="preserve">Potrubí plastové odpadní pro svody DN 125 mm 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</si>
  <si>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</si>
  <si>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</si>
  <si>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</si>
  <si>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</si>
  <si>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</si>
  <si>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 xml:space="preserve">Podlahová vpusť  DN 110 </t>
  </si>
  <si>
    <t>721000012</t>
  </si>
  <si>
    <t xml:space="preserve">Podlahová vpusť  DN 75 </t>
  </si>
  <si>
    <t>721000013</t>
  </si>
  <si>
    <t xml:space="preserve">Sprchový žlab L 700 mm </t>
  </si>
  <si>
    <t>721000014</t>
  </si>
  <si>
    <t xml:space="preserve">Sprchový žlab L 800 mm </t>
  </si>
  <si>
    <t>721000015</t>
  </si>
  <si>
    <t xml:space="preserve">Sprchový žlab L1500 mm </t>
  </si>
  <si>
    <t>721000016</t>
  </si>
  <si>
    <t xml:space="preserve">Sprchový žlab L 2000 mm </t>
  </si>
  <si>
    <t>721000017</t>
  </si>
  <si>
    <t xml:space="preserve">Sprchový žlab L 2100 mm 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</si>
  <si>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</si>
  <si>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</si>
  <si>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</si>
  <si>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</si>
  <si>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</si>
  <si>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</si>
  <si>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</si>
  <si>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</si>
  <si>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</si>
  <si>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</si>
  <si>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</si>
  <si>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</si>
  <si>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</si>
  <si>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</si>
  <si>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</si>
  <si>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</si>
  <si>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</si>
  <si>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</si>
  <si>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</si>
  <si>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</si>
  <si>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</si>
  <si>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</si>
  <si>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</si>
  <si>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</si>
  <si>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</si>
  <si>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</si>
  <si>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</si>
  <si>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</si>
  <si>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</si>
  <si>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</si>
  <si>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</si>
  <si>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</si>
  <si>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</si>
  <si>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</si>
  <si>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</si>
  <si>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</si>
  <si>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</si>
  <si>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</si>
  <si>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</si>
  <si>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</si>
  <si>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</si>
  <si>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</si>
  <si>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</si>
  <si>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</si>
  <si>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</si>
  <si>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</si>
  <si>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</si>
  <si>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</si>
  <si>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</si>
  <si>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</si>
  <si>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</si>
  <si>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</si>
  <si>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</si>
  <si>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</si>
  <si>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</si>
  <si>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</si>
  <si>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</si>
  <si>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</si>
  <si>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</si>
  <si>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</si>
  <si>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</si>
  <si>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</si>
  <si>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</si>
  <si>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</si>
  <si>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</si>
  <si>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</si>
  <si>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</si>
  <si>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</si>
  <si>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</si>
  <si>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</si>
  <si>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</si>
  <si>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dodávka + montáž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</si>
  <si>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</si>
  <si>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</si>
  <si>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</si>
  <si>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</si>
  <si>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</si>
  <si>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</si>
  <si>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</si>
  <si>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</si>
  <si>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</si>
  <si>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</si>
  <si>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</si>
  <si>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</si>
  <si>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</si>
  <si>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</si>
  <si>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</si>
  <si>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</si>
  <si>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</si>
  <si>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</si>
  <si>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</si>
  <si>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</si>
  <si>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</si>
  <si>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</si>
  <si>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</si>
  <si>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</si>
  <si>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</si>
  <si>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</si>
  <si>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</si>
  <si>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</si>
  <si>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</si>
  <si>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</si>
  <si>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</si>
  <si>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</si>
  <si>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</si>
  <si>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</si>
  <si>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</si>
  <si>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</si>
  <si>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</si>
  <si>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</si>
  <si>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</si>
  <si>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</si>
  <si>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</si>
  <si>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</si>
  <si>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</si>
  <si>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</si>
  <si>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</si>
  <si>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</si>
  <si>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Kompletační činnost (IČD)</t>
  </si>
  <si>
    <t>2 Zdravotechnika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</si>
  <si>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</si>
  <si>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</si>
  <si>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</si>
  <si>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</si>
  <si>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</si>
  <si>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</si>
  <si>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</si>
  <si>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</si>
  <si>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</si>
  <si>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</si>
  <si>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</si>
  <si>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</si>
  <si>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</si>
  <si>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</si>
  <si>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</si>
  <si>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rozteč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</si>
  <si>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</si>
  <si>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</si>
  <si>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</si>
  <si>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</si>
  <si>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</si>
  <si>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</si>
  <si>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</si>
  <si>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 xml:space="preserve">Kulový kohout s filtrem  FILTR BALL DN40, PN6 </t>
  </si>
  <si>
    <t>731100010</t>
  </si>
  <si>
    <t xml:space="preserve">Kulový kohout s filtrem  FILTR BALL DN32, PN6 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</si>
  <si>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</si>
  <si>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</si>
  <si>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</si>
  <si>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</si>
  <si>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</si>
  <si>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</si>
  <si>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</si>
  <si>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</si>
  <si>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</si>
  <si>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</si>
  <si>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</si>
  <si>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</si>
  <si>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</si>
  <si>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</si>
  <si>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</si>
  <si>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</si>
  <si>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</si>
  <si>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</si>
  <si>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</si>
  <si>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</si>
  <si>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</si>
  <si>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</si>
  <si>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</si>
  <si>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</si>
  <si>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</si>
  <si>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</si>
  <si>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</si>
  <si>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</si>
  <si>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</si>
  <si>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</si>
  <si>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</si>
  <si>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</si>
  <si>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</si>
  <si>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</si>
  <si>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</si>
  <si>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</si>
  <si>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</si>
  <si>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</si>
  <si>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</si>
  <si>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</si>
  <si>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</si>
  <si>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</si>
  <si>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</si>
  <si>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</si>
  <si>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</si>
  <si>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</si>
  <si>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</si>
  <si>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</si>
  <si>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</si>
  <si>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</si>
  <si>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</si>
  <si>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</si>
  <si>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</si>
  <si>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</si>
  <si>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</si>
  <si>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</si>
  <si>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</si>
  <si>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</si>
  <si>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</si>
  <si>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</si>
  <si>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</si>
  <si>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</si>
  <si>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</si>
  <si>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</si>
  <si>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</si>
  <si>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</si>
  <si>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</si>
  <si>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</si>
  <si>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</si>
  <si>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</si>
  <si>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</si>
  <si>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</si>
  <si>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</si>
  <si>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</si>
  <si>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</si>
  <si>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</si>
  <si>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3 Ústřední topení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</si>
  <si>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</si>
  <si>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</si>
  <si>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</si>
  <si>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</si>
  <si>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</si>
  <si>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</si>
  <si>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</si>
  <si>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</si>
  <si>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</si>
  <si>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</si>
  <si>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</si>
  <si>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</si>
  <si>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</si>
  <si>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</si>
  <si>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</si>
  <si>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</si>
  <si>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</si>
  <si>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</si>
  <si>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</si>
  <si>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</si>
  <si>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</si>
  <si>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</si>
  <si>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</si>
  <si>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</si>
  <si>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</si>
  <si>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</si>
  <si>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</si>
  <si>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</si>
  <si>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</si>
  <si>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</si>
  <si>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</si>
  <si>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</si>
  <si>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</si>
  <si>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</si>
  <si>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</si>
  <si>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</si>
  <si>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</si>
  <si>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</si>
  <si>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</si>
  <si>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</si>
  <si>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</si>
  <si>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</si>
  <si>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</si>
  <si>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</si>
  <si>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</si>
  <si>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</si>
  <si>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</si>
  <si>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</si>
  <si>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</si>
  <si>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</si>
  <si>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</si>
  <si>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</si>
  <si>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</si>
  <si>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</si>
  <si>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</si>
  <si>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</si>
  <si>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</si>
  <si>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</si>
  <si>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</si>
  <si>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</si>
  <si>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</si>
  <si>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</si>
  <si>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</si>
  <si>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</si>
  <si>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</si>
  <si>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</si>
  <si>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</si>
  <si>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</si>
  <si>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</si>
  <si>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</si>
  <si>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</si>
  <si>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</si>
  <si>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</si>
  <si>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</si>
  <si>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</si>
  <si>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</si>
  <si>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</si>
  <si>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</si>
  <si>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</si>
  <si>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</si>
  <si>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</si>
  <si>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</si>
  <si>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</si>
  <si>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</si>
  <si>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</si>
  <si>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</si>
  <si>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</si>
  <si>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</si>
  <si>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</si>
  <si>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</si>
  <si>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</si>
  <si>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</si>
  <si>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</si>
  <si>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</si>
  <si>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</si>
  <si>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</si>
  <si>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</si>
  <si>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</si>
  <si>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</si>
  <si>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</si>
  <si>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</si>
  <si>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</si>
  <si>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</si>
  <si>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</si>
  <si>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</si>
  <si>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</si>
  <si>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</si>
  <si>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</si>
  <si>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</si>
  <si>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</si>
  <si>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</si>
  <si>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</si>
  <si>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</si>
  <si>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</si>
  <si>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</si>
  <si>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</si>
  <si>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</si>
  <si>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</si>
  <si>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</si>
  <si>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</si>
  <si>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</si>
  <si>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</si>
  <si>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</si>
  <si>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</si>
  <si>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</si>
  <si>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</si>
  <si>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</si>
  <si>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</si>
  <si>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</si>
  <si>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</si>
  <si>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</si>
  <si>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</si>
  <si>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</si>
  <si>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</si>
  <si>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</si>
  <si>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</si>
  <si>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</si>
  <si>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</si>
  <si>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</si>
  <si>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</si>
  <si>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</si>
  <si>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</si>
  <si>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</si>
  <si>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</si>
  <si>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</si>
  <si>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</si>
  <si>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</si>
  <si>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</si>
  <si>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</si>
  <si>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</si>
  <si>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</si>
  <si>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</si>
  <si>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</si>
  <si>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</si>
  <si>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</si>
  <si>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</si>
  <si>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</si>
  <si>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</si>
  <si>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</si>
  <si>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</si>
  <si>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</si>
  <si>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</si>
  <si>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</si>
  <si>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</si>
  <si>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</si>
  <si>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</si>
  <si>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</si>
  <si>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</si>
  <si>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</si>
  <si>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</si>
  <si>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</si>
  <si>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</si>
  <si>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</si>
  <si>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</si>
  <si>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</si>
  <si>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</si>
  <si>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</si>
  <si>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</si>
  <si>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</si>
  <si>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</si>
  <si>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</si>
  <si>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</si>
  <si>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</si>
  <si>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</si>
  <si>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</si>
  <si>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</si>
  <si>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</si>
  <si>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</si>
  <si>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</si>
  <si>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</si>
  <si>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</si>
  <si>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</si>
  <si>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</si>
  <si>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</si>
  <si>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</si>
  <si>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</si>
  <si>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</si>
  <si>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</si>
  <si>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</si>
  <si>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</si>
  <si>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</si>
  <si>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</si>
  <si>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</si>
  <si>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</si>
  <si>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</si>
  <si>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</si>
  <si>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</si>
  <si>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</si>
  <si>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</si>
  <si>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</si>
  <si>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</si>
  <si>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</si>
  <si>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</si>
  <si>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</si>
  <si>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</si>
  <si>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</si>
  <si>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</si>
  <si>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</si>
  <si>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</si>
  <si>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</si>
  <si>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</si>
  <si>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</si>
  <si>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</si>
  <si>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</si>
  <si>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</si>
  <si>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</si>
  <si>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</si>
  <si>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</si>
  <si>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</si>
  <si>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</si>
  <si>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</si>
  <si>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</si>
  <si>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</si>
  <si>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</si>
  <si>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</si>
  <si>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</si>
  <si>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</si>
  <si>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</si>
  <si>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</si>
  <si>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</si>
  <si>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</si>
  <si>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</si>
  <si>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</si>
  <si>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</si>
  <si>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</si>
  <si>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</si>
  <si>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</si>
  <si>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</si>
  <si>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</si>
  <si>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</si>
  <si>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</si>
  <si>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</si>
  <si>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</si>
  <si>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</si>
  <si>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</si>
  <si>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</si>
  <si>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</si>
  <si>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</si>
  <si>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</si>
  <si>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</si>
  <si>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</si>
  <si>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</si>
  <si>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</si>
  <si>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</si>
  <si>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</si>
  <si>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</si>
  <si>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</si>
  <si>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</si>
  <si>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</si>
  <si>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</si>
  <si>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</si>
  <si>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</si>
  <si>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</si>
  <si>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</si>
  <si>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</si>
  <si>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</si>
  <si>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</si>
  <si>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</si>
  <si>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</si>
  <si>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</si>
  <si>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</si>
  <si>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</si>
  <si>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</si>
  <si>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</si>
  <si>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</si>
  <si>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</si>
  <si>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</si>
  <si>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</si>
  <si>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</si>
  <si>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</si>
  <si>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</si>
  <si>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</si>
  <si>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</si>
  <si>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</si>
  <si>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</si>
  <si>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</si>
  <si>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</si>
  <si>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</si>
  <si>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</si>
  <si>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</si>
  <si>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</si>
  <si>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</si>
  <si>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</si>
  <si>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</si>
  <si>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</si>
  <si>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</si>
  <si>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</si>
  <si>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</si>
  <si>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</si>
  <si>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</si>
  <si>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</si>
  <si>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</si>
  <si>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</si>
  <si>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</si>
  <si>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</si>
  <si>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</si>
  <si>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</si>
  <si>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</si>
  <si>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</si>
  <si>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</si>
  <si>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</si>
  <si>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</si>
  <si>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</si>
  <si>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</si>
  <si>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</si>
  <si>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</si>
  <si>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</si>
  <si>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</si>
  <si>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</si>
  <si>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</si>
  <si>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</si>
  <si>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</si>
  <si>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</si>
  <si>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</si>
  <si>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</si>
  <si>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</si>
  <si>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</si>
  <si>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</si>
  <si>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</si>
  <si>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</si>
  <si>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</si>
  <si>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</si>
  <si>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</si>
  <si>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</si>
  <si>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</si>
  <si>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</si>
  <si>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</si>
  <si>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</si>
  <si>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</si>
  <si>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</si>
  <si>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</si>
  <si>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</si>
  <si>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</si>
  <si>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</si>
  <si>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</si>
  <si>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</si>
  <si>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</si>
  <si>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</si>
  <si>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</si>
  <si>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</si>
  <si>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</si>
  <si>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</si>
  <si>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</si>
  <si>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</si>
  <si>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</si>
  <si>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</si>
  <si>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</si>
  <si>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</si>
  <si>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</si>
  <si>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</si>
  <si>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</si>
  <si>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</si>
  <si>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</si>
  <si>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</si>
  <si>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</si>
  <si>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</si>
  <si>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</si>
  <si>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</si>
  <si>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</si>
  <si>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</si>
  <si>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</si>
  <si>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</si>
  <si>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</si>
  <si>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</si>
  <si>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</si>
  <si>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</si>
  <si>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</si>
  <si>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</si>
  <si>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</si>
  <si>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</si>
  <si>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</si>
  <si>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</si>
  <si>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</si>
  <si>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</si>
  <si>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</si>
  <si>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</si>
  <si>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</si>
  <si>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</si>
  <si>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</si>
  <si>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</si>
  <si>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</si>
  <si>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</si>
  <si>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</si>
  <si>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</si>
  <si>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</si>
  <si>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</si>
  <si>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</si>
  <si>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</si>
  <si>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</si>
  <si>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</si>
  <si>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</si>
  <si>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</si>
  <si>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</si>
  <si>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</si>
  <si>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</si>
  <si>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</si>
  <si>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</si>
  <si>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</si>
  <si>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</si>
  <si>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</si>
  <si>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</si>
  <si>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</si>
  <si>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</si>
  <si>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</si>
  <si>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</si>
  <si>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</si>
  <si>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</si>
  <si>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</si>
  <si>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</si>
  <si>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</si>
  <si>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</si>
  <si>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</si>
  <si>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</si>
  <si>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</si>
  <si>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</si>
  <si>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</si>
  <si>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</si>
  <si>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</si>
  <si>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</si>
  <si>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</si>
  <si>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</si>
  <si>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</si>
  <si>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</si>
  <si>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</si>
  <si>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</si>
  <si>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</si>
  <si>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</si>
  <si>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</si>
  <si>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</si>
  <si>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</si>
  <si>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</si>
  <si>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</si>
  <si>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</si>
  <si>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</si>
  <si>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</si>
  <si>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</si>
  <si>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</si>
  <si>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</si>
  <si>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</si>
  <si>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</si>
  <si>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</si>
  <si>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</si>
  <si>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</si>
  <si>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</si>
  <si>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</si>
  <si>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</si>
  <si>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</si>
  <si>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</si>
  <si>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</si>
  <si>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</si>
  <si>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</si>
  <si>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</si>
  <si>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</si>
  <si>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</si>
  <si>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</si>
  <si>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</si>
  <si>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</si>
  <si>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</si>
  <si>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</si>
  <si>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</si>
  <si>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</si>
  <si>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</si>
  <si>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</si>
  <si>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</si>
  <si>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</si>
  <si>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</si>
  <si>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</si>
  <si>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13D</t>
  </si>
  <si>
    <t>13 Klubovna fotbalistů 1.NP</t>
  </si>
  <si>
    <t>13D 13 Klubovna fotbalistů 1.NP</t>
  </si>
  <si>
    <t>D13.001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</si>
  <si>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</si>
  <si>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</si>
  <si>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</si>
  <si>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</si>
  <si>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</si>
  <si>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</si>
  <si>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</si>
  <si>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</si>
  <si>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</si>
  <si>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</si>
  <si>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D13.012</t>
  </si>
  <si>
    <t>13M</t>
  </si>
  <si>
    <t>13M 13 Klubovna fotbalistů 1.NP</t>
  </si>
  <si>
    <t>M12.001</t>
  </si>
  <si>
    <t>M12.012</t>
  </si>
  <si>
    <t>14</t>
  </si>
  <si>
    <t>Montážni materiál</t>
  </si>
  <si>
    <t>14 Montážni materiál</t>
  </si>
  <si>
    <t>141</t>
  </si>
  <si>
    <t xml:space="preserve">Montážní, spojovací a těsnící materiál - dodávka </t>
  </si>
  <si>
    <t xml:space="preserve">Montážní, spojovací a těsnící materiál - montáž </t>
  </si>
  <si>
    <t>15</t>
  </si>
  <si>
    <t>Ostatní náklady</t>
  </si>
  <si>
    <t>15 Ostatní náklady</t>
  </si>
  <si>
    <t>1110001</t>
  </si>
  <si>
    <t xml:space="preserve">Náklady na dopravu   (3,0% z ceny dodávek) 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</si>
  <si>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</si>
  <si>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</si>
  <si>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</si>
  <si>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</si>
  <si>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</si>
  <si>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</si>
  <si>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</si>
  <si>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</si>
  <si>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</si>
  <si>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</si>
  <si>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4 Vzduchotechnika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</si>
  <si>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</si>
  <si>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</si>
  <si>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</si>
  <si>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</si>
  <si>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</si>
  <si>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</si>
  <si>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</si>
  <si>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</si>
  <si>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</si>
  <si>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</si>
  <si>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</si>
  <si>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</si>
  <si>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</si>
  <si>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</si>
  <si>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</si>
  <si>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</si>
  <si>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</si>
  <si>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</si>
  <si>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</si>
  <si>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</si>
  <si>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</si>
  <si>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</si>
  <si>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</si>
  <si>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</si>
  <si>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</si>
  <si>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</si>
  <si>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</si>
  <si>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</si>
  <si>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</si>
  <si>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</si>
  <si>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</si>
  <si>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</si>
  <si>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</si>
  <si>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</si>
  <si>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</si>
  <si>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</si>
  <si>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</si>
  <si>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</si>
  <si>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</si>
  <si>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</si>
  <si>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</si>
  <si>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</si>
  <si>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</si>
  <si>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</si>
  <si>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</si>
  <si>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</si>
  <si>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</si>
  <si>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</si>
  <si>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</si>
  <si>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</si>
  <si>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</si>
  <si>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 až 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</si>
  <si>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</si>
  <si>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</si>
  <si>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</si>
  <si>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</si>
  <si>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</si>
  <si>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</si>
  <si>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</si>
  <si>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</si>
  <si>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</si>
  <si>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</si>
  <si>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</si>
  <si>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</si>
  <si>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</si>
  <si>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</si>
  <si>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</si>
  <si>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</si>
  <si>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</si>
  <si>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</si>
  <si>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</si>
  <si>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</si>
  <si>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</si>
  <si>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</si>
  <si>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</si>
  <si>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</si>
  <si>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</si>
  <si>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</si>
  <si>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</si>
  <si>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</si>
  <si>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</si>
  <si>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</si>
  <si>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</si>
  <si>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</si>
  <si>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</si>
  <si>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</si>
  <si>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</si>
  <si>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</si>
  <si>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</si>
  <si>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</si>
  <si>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</si>
  <si>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</si>
  <si>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</si>
  <si>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</si>
  <si>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</si>
  <si>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</si>
  <si>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</si>
  <si>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</si>
  <si>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</si>
  <si>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</si>
  <si>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</si>
  <si>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</si>
  <si>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</si>
  <si>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</si>
  <si>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</si>
  <si>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</si>
  <si>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</si>
  <si>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</si>
  <si>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</si>
  <si>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</si>
  <si>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</si>
  <si>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</si>
  <si>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</si>
  <si>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</si>
  <si>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</si>
  <si>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</si>
  <si>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</si>
  <si>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</si>
  <si>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</si>
  <si>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</si>
  <si>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</si>
  <si>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</si>
  <si>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</si>
  <si>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</si>
  <si>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</si>
  <si>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</si>
  <si>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</si>
  <si>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</si>
  <si>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</si>
  <si>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</si>
  <si>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</si>
  <si>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</si>
  <si>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</si>
  <si>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</si>
  <si>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</si>
  <si>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</si>
  <si>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</si>
  <si>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</si>
  <si>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</si>
  <si>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</si>
  <si>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</si>
  <si>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</si>
  <si>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</si>
  <si>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</si>
  <si>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</si>
  <si>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</si>
  <si>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</si>
  <si>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</si>
  <si>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</si>
  <si>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</si>
  <si>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</si>
  <si>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</si>
  <si>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</si>
  <si>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</si>
  <si>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</si>
  <si>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</si>
  <si>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</si>
  <si>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</si>
  <si>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</si>
  <si>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</si>
  <si>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</si>
  <si>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</si>
  <si>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</si>
  <si>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</si>
  <si>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</si>
  <si>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</si>
  <si>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</si>
  <si>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</si>
  <si>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</si>
  <si>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</si>
  <si>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</si>
  <si>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</si>
  <si>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</si>
  <si>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</si>
  <si>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</si>
  <si>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</si>
  <si>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</si>
  <si>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</si>
  <si>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</si>
  <si>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</si>
  <si>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</si>
  <si>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</si>
  <si>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</si>
  <si>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</si>
  <si>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</si>
  <si>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</si>
  <si>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</si>
  <si>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</si>
  <si>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</si>
  <si>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</si>
  <si>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</si>
  <si>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</si>
  <si>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</si>
  <si>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</si>
  <si>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</si>
  <si>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</si>
  <si>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</si>
  <si>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</si>
  <si>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</si>
  <si>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</si>
  <si>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</si>
  <si>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</si>
  <si>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</si>
  <si>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</si>
  <si>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</si>
  <si>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</si>
  <si>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</si>
  <si>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</si>
  <si>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</si>
  <si>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</si>
  <si>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</si>
  <si>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</si>
  <si>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</si>
  <si>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</si>
  <si>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</si>
  <si>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</si>
  <si>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</si>
  <si>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</si>
  <si>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5 Měření a regulace</t>
  </si>
  <si>
    <t>6</t>
  </si>
  <si>
    <t>Slaboproud</t>
  </si>
  <si>
    <t>DATOVÉ A TELEKOMUNIKAČNÍ ROZVODY</t>
  </si>
  <si>
    <t>1 DATOVÉ A TELEKOMUNIKAČNÍ ROZVODY</t>
  </si>
  <si>
    <t>Stojanový rozváděč, výška 42U, šířka 600mm, hloubka 600mm, plechové dveře se zámkem,</t>
  </si>
  <si>
    <t>atyp s dřevěným obkladem v provedení ve shode s obkladem stěn a v barevnosti dle části D.10 tohoto projektu</t>
  </si>
  <si>
    <t>1.2</t>
  </si>
  <si>
    <t xml:space="preserve">Montáž 19' stojanu </t>
  </si>
  <si>
    <t>1.3</t>
  </si>
  <si>
    <t>Aplikační PC pro možnost instalace nadstavbových SW bezpečnostních technologií,</t>
  </si>
  <si>
    <t xml:space="preserve">pro SW řízení systémů MaR - komplet s operačním systémem, office SW, klávesnice, myš, monitor LCD uhlopříčka 23"				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</si>
  <si>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</si>
  <si>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</si>
  <si>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</si>
  <si>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</si>
  <si>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</si>
  <si>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</si>
  <si>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</si>
  <si>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</si>
  <si>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</si>
  <si>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</si>
  <si>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</si>
  <si>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</si>
  <si>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</si>
  <si>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</si>
  <si>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</si>
  <si>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</si>
  <si>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</si>
  <si>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</si>
  <si>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</si>
  <si>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</si>
  <si>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</si>
  <si>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</si>
  <si>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</si>
  <si>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</si>
  <si>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</si>
  <si>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</si>
  <si>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</si>
  <si>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2 DOMÁCÍ AUDIOTELEFON</t>
  </si>
  <si>
    <t>2.2</t>
  </si>
  <si>
    <t xml:space="preserve">Montáž venkovního dveřního audiotabla </t>
  </si>
  <si>
    <t>2.3</t>
  </si>
  <si>
    <t xml:space="preserve">Nízkoodběrový zámek s monitorováním dveří </t>
  </si>
  <si>
    <t xml:space="preserve">Montáž zámku </t>
  </si>
  <si>
    <t>2.5</t>
  </si>
  <si>
    <t xml:space="preserve">Vnitřní domácí audiotelefon </t>
  </si>
  <si>
    <t>2.6</t>
  </si>
  <si>
    <t xml:space="preserve">Montáž domácího audiotelefonu </t>
  </si>
  <si>
    <t>2.7</t>
  </si>
  <si>
    <t xml:space="preserve">Stabilizovaný zdroj včetně instalační krabice </t>
  </si>
  <si>
    <t>2.8</t>
  </si>
  <si>
    <t xml:space="preserve">Montáž zdroje na DIN lištu </t>
  </si>
  <si>
    <t>2.9</t>
  </si>
  <si>
    <t xml:space="preserve">Programování systému DT </t>
  </si>
  <si>
    <t>kpl</t>
  </si>
  <si>
    <t>2.10</t>
  </si>
  <si>
    <t xml:space="preserve">Kabel pro audiosystém UTP 4x2x0,5 </t>
  </si>
  <si>
    <t>2.11</t>
  </si>
  <si>
    <t xml:space="preserve">Instalace kabelu audiosystému </t>
  </si>
  <si>
    <t>SPOLEČNÁ TELEVIZNÍ ANTÉNA</t>
  </si>
  <si>
    <t>3 SPOLEČNÁ TELEVIZNÍ ANTÉNA</t>
  </si>
  <si>
    <t>3.1</t>
  </si>
  <si>
    <t xml:space="preserve">Anténa TV - 21-60 kanál 9-12 dB </t>
  </si>
  <si>
    <t>3.2</t>
  </si>
  <si>
    <t xml:space="preserve">Montáž antény </t>
  </si>
  <si>
    <t>3.3</t>
  </si>
  <si>
    <t xml:space="preserve">Anténa VKV 4,5 dB </t>
  </si>
  <si>
    <t>3.4</t>
  </si>
  <si>
    <t>3.5</t>
  </si>
  <si>
    <t xml:space="preserve">Zesilovač pro distribuci signálu </t>
  </si>
  <si>
    <t>3.6</t>
  </si>
  <si>
    <t xml:space="preserve">Montáž zesilovače </t>
  </si>
  <si>
    <t>3.7</t>
  </si>
  <si>
    <t xml:space="preserve">Držák antén </t>
  </si>
  <si>
    <t>3.8</t>
  </si>
  <si>
    <t xml:space="preserve">Montáž držáku </t>
  </si>
  <si>
    <t>3.9</t>
  </si>
  <si>
    <t xml:space="preserve">F-konektor 6,8 mm </t>
  </si>
  <si>
    <t>3.10</t>
  </si>
  <si>
    <t xml:space="preserve">Montáž konektorů </t>
  </si>
  <si>
    <t>3.11</t>
  </si>
  <si>
    <t xml:space="preserve">Rozbočovač TV </t>
  </si>
  <si>
    <t>3.12</t>
  </si>
  <si>
    <t xml:space="preserve">montáž rozbočovače </t>
  </si>
  <si>
    <t>3.13</t>
  </si>
  <si>
    <t xml:space="preserve">Kabel koax, KH 21D </t>
  </si>
  <si>
    <t>3.14</t>
  </si>
  <si>
    <t>3.15</t>
  </si>
  <si>
    <t xml:space="preserve">Přístroj zásuvky televizní, rozhlasové </t>
  </si>
  <si>
    <t>3.16</t>
  </si>
  <si>
    <t xml:space="preserve">Montáž zásuvky </t>
  </si>
  <si>
    <t>3.17</t>
  </si>
  <si>
    <t xml:space="preserve">Kryt zásuvky televizní, rozhlasové </t>
  </si>
  <si>
    <t>3.18</t>
  </si>
  <si>
    <t xml:space="preserve">Montáž krytu </t>
  </si>
  <si>
    <t>3.19</t>
  </si>
  <si>
    <t>3.20</t>
  </si>
  <si>
    <t xml:space="preserve">Montáž krabice KU 68 </t>
  </si>
  <si>
    <t>Sportovní hala 1.14</t>
  </si>
  <si>
    <t>4 Sportovní hala 1.14</t>
  </si>
  <si>
    <t>4.1</t>
  </si>
  <si>
    <t xml:space="preserve">AV.01. - elektricky ovládané vestavné plátno </t>
  </si>
  <si>
    <t>4.2</t>
  </si>
  <si>
    <t xml:space="preserve">AV.01. - dataprojetkor </t>
  </si>
  <si>
    <t>4.3</t>
  </si>
  <si>
    <t>Audio video sestava s výstupním výkonem 2x50W (AV Reciever, Blue-ray, FM Tuner, TV tuner, HDMI, USB,</t>
  </si>
  <si>
    <t xml:space="preserve">Audio IN) výkonový zesilovač 2x600W/8 ohmů </t>
  </si>
  <si>
    <t>4.4</t>
  </si>
  <si>
    <t>Směrové reproduktory vnitřní - reproduktorová soustava,</t>
  </si>
  <si>
    <t>4.6</t>
  </si>
  <si>
    <t xml:space="preserve">Držák soustavy </t>
  </si>
  <si>
    <t>4.7</t>
  </si>
  <si>
    <t xml:space="preserve">Kabel reproduktorový 2x2,5 </t>
  </si>
  <si>
    <t>4.8</t>
  </si>
  <si>
    <t xml:space="preserve">HDMI extender </t>
  </si>
  <si>
    <t>4.9</t>
  </si>
  <si>
    <t xml:space="preserve">HDMI kabel (2x konektor) 5m </t>
  </si>
  <si>
    <t>4.10</t>
  </si>
  <si>
    <t xml:space="preserve">Kabel UPT4x2x0,5 </t>
  </si>
  <si>
    <t>Bufet 1.04</t>
  </si>
  <si>
    <t>5 Bufet 1.04</t>
  </si>
  <si>
    <t>5.1</t>
  </si>
  <si>
    <t>Audio IN</t>
  </si>
  <si>
    <t>5.2</t>
  </si>
  <si>
    <t>5.3</t>
  </si>
  <si>
    <t>5.4</t>
  </si>
  <si>
    <t xml:space="preserve">Kabel reproduktorový 2x2,5 bezhalogenový </t>
  </si>
  <si>
    <t>5.5</t>
  </si>
  <si>
    <t xml:space="preserve">HDMI kabel (2x konektor) 10m </t>
  </si>
  <si>
    <t>Přednáškový sál a klubovny 2.22, 2.23, 2.24</t>
  </si>
  <si>
    <t>6 Přednáškový sál a klubovny 2.22, 2.23, 2.24</t>
  </si>
  <si>
    <t>6.1</t>
  </si>
  <si>
    <t xml:space="preserve">AV.03 - projekční plocha </t>
  </si>
  <si>
    <t>6.2</t>
  </si>
  <si>
    <t xml:space="preserve">AV.03 - dataprokejktor </t>
  </si>
  <si>
    <t>6.3</t>
  </si>
  <si>
    <t>6.4</t>
  </si>
  <si>
    <t>6.5</t>
  </si>
  <si>
    <t>6.6</t>
  </si>
  <si>
    <t>6.7</t>
  </si>
  <si>
    <t xml:space="preserve">HDMI kabel (2x konektor) 15m </t>
  </si>
  <si>
    <t>7</t>
  </si>
  <si>
    <t>Malý cvičební prostor 2.14</t>
  </si>
  <si>
    <t>7 Malý cvičební prostor 2.14</t>
  </si>
  <si>
    <t>7.1</t>
  </si>
  <si>
    <t>Audio hifi sestava s výstupním výkonem 2x50W (CD, Tuner)</t>
  </si>
  <si>
    <t>7.2</t>
  </si>
  <si>
    <t>7.3</t>
  </si>
  <si>
    <t>7.4</t>
  </si>
  <si>
    <t>8</t>
  </si>
  <si>
    <t>Klubovna 1.28</t>
  </si>
  <si>
    <t>8 Klubovna 1.28</t>
  </si>
  <si>
    <t>8.1</t>
  </si>
  <si>
    <t>8.2</t>
  </si>
  <si>
    <t>Směrové reproduktory vnitřní - reproduktorová soustava, referenční výrobek Martin Audio CD06</t>
  </si>
  <si>
    <t>8.3</t>
  </si>
  <si>
    <t>8.4</t>
  </si>
  <si>
    <t>8.5</t>
  </si>
  <si>
    <t>Vnější prostory - hrací plocha</t>
  </si>
  <si>
    <t>9 Vnější prostory - hrací plocha</t>
  </si>
  <si>
    <t>9.1</t>
  </si>
  <si>
    <t>Výkonový zesilovač 2x600W/8 ohmů (vstup USB, CD) referenční výrobek PowerSoft M20D</t>
  </si>
  <si>
    <t>9.2</t>
  </si>
  <si>
    <t>Reetrantní reproduktory venkovní  100V, včetně držáků a instalačního materiálu</t>
  </si>
  <si>
    <t>9.3</t>
  </si>
  <si>
    <t>10</t>
  </si>
  <si>
    <t>KABELOVÉ TRASY VNITŘNÍ</t>
  </si>
  <si>
    <t>10 KABELOVÉ TRASY VNITŘNÍ</t>
  </si>
  <si>
    <t>10.1</t>
  </si>
  <si>
    <t>Ohebná elektroinstalační trubka o průměru 23 mm s protahovacím drátem</t>
  </si>
  <si>
    <t>10.2</t>
  </si>
  <si>
    <t>Trubka z nerezové oceli o průměru 30 mm včetně spojovacího materiálu (kolena, spojky, rozbočky)</t>
  </si>
  <si>
    <t xml:space="preserve">s protahovacím drátem (pro trasy AV techniky)				</t>
  </si>
  <si>
    <t>10.3</t>
  </si>
  <si>
    <t xml:space="preserve">Identifikace kabelových tras </t>
  </si>
  <si>
    <t>OSTATNÍ MATERIÁL A MONTÁŽNÍ PRÁCE</t>
  </si>
  <si>
    <t>11 OSTATNÍ MATERIÁL A MONTÁŽNÍ PRÁCE</t>
  </si>
  <si>
    <t>11.1</t>
  </si>
  <si>
    <t xml:space="preserve">Požární ucpávky </t>
  </si>
  <si>
    <t>11.2</t>
  </si>
  <si>
    <t xml:space="preserve">Drobný nespecifikovaný a montážní materiál </t>
  </si>
  <si>
    <t>11.3</t>
  </si>
  <si>
    <t>Hmoždinky, hřebíky, nástroje, sádra, šrouby, vruty , atd.</t>
  </si>
  <si>
    <t>11.4</t>
  </si>
  <si>
    <t>Stavební přípomocné práce (prostupy, drážky), stavební připravenost</t>
  </si>
  <si>
    <t>12</t>
  </si>
  <si>
    <t>INŽENÝRSKÁ ČINNOST</t>
  </si>
  <si>
    <t>12 INŽENÝRSKÁ ČINNOST</t>
  </si>
  <si>
    <t>12.1</t>
  </si>
  <si>
    <t xml:space="preserve">Dodavatelská a dílenská dokumentace </t>
  </si>
  <si>
    <t>12.2</t>
  </si>
  <si>
    <t>12.3</t>
  </si>
  <si>
    <t xml:space="preserve">Autorský dozor </t>
  </si>
  <si>
    <t>12.4</t>
  </si>
  <si>
    <t xml:space="preserve">Výchozí revize elektro </t>
  </si>
  <si>
    <t xml:space="preserve">Nedílnou součástí tohoto dokumentu jsou Specifikace technických standardů - viz část D.1.3. této projektové dokumentace a Specifikace polychromie povrchů dle části D.10 tohoto projektu, ozn. V.1-V9. - výtvarný motiv - barevný monochrom  - viz část D.10
Přípojka bude realizována n náklady správce.
(Poznámka: Specifikace projektoru a projekčního plátna ve stavebně-architektonické části) </t>
  </si>
  <si>
    <t>6 Slaboproud</t>
  </si>
  <si>
    <t>Silnoproud</t>
  </si>
  <si>
    <t>1 ROZVADĚČE</t>
  </si>
  <si>
    <t>1.0</t>
  </si>
  <si>
    <t xml:space="preserve">ROZVADĚČE </t>
  </si>
  <si>
    <t xml:space="preserve">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				</t>
  </si>
  <si>
    <t xml:space="preserve">Elektroměrový rozvaděč RE </t>
  </si>
  <si>
    <t xml:space="preserve"> IP 44 - technické provedení dle standardu ČEZ, provedení skříně ve standrdu popsaném v záhlaví této tabulky, skříň  rozměry (š/v/h) - 800x800x240.		Jistič před elektroměrem 100A/3P/B, měřicí transformátory proudu s převodem 100/5A.		Kompletní dodávka rozvaděče, včetně pomocného materiálu pro montáž a propojení.				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</si>
  <si>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</si>
  <si>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</si>
  <si>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</si>
  <si>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</si>
  <si>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</si>
  <si>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</si>
  <si>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</si>
  <si>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</si>
  <si>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</si>
  <si>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</si>
  <si>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</si>
  <si>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</si>
  <si>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 xml:space="preserve">Kabel CYKY 5x16 </t>
  </si>
  <si>
    <t xml:space="preserve">Kabel CYKY 5x10 </t>
  </si>
  <si>
    <t xml:space="preserve">Kabel CYKY 5x6 </t>
  </si>
  <si>
    <t xml:space="preserve">Kabel CYKY 5x4 </t>
  </si>
  <si>
    <t xml:space="preserve">Kabel CHKE-R 3x4 </t>
  </si>
  <si>
    <t xml:space="preserve">Kabel CHKE-R 5x2,5 </t>
  </si>
  <si>
    <t xml:space="preserve">Kabel CHKE-R 3x2,5 </t>
  </si>
  <si>
    <t xml:space="preserve">Kabel CHKE-R 7x1,5 </t>
  </si>
  <si>
    <t xml:space="preserve">Kabel CHKE-R 5x1,5 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</si>
  <si>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</si>
  <si>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</si>
  <si>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</si>
  <si>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</si>
  <si>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</si>
  <si>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>2.14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</si>
  <si>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</si>
  <si>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</si>
  <si>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</si>
  <si>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</si>
  <si>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</si>
  <si>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</si>
  <si>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</si>
  <si>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</si>
  <si>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</si>
  <si>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</si>
  <si>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</si>
  <si>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</si>
  <si>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</si>
  <si>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</si>
  <si>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</si>
  <si>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</si>
  <si>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</si>
  <si>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</si>
  <si>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</si>
  <si>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</si>
  <si>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</si>
  <si>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</si>
  <si>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</si>
  <si>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</si>
  <si>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</si>
  <si>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</si>
  <si>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</si>
  <si>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</si>
  <si>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 xml:space="preserve">Drobný nespecifikovaný materiál 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</si>
  <si>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</si>
  <si>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</si>
  <si>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</si>
  <si>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</si>
  <si>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</si>
  <si>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</si>
  <si>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</si>
  <si>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</si>
  <si>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</si>
  <si>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</si>
  <si>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4.5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</si>
  <si>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</si>
  <si>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</si>
  <si>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</si>
  <si>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</si>
  <si>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</si>
  <si>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</si>
  <si>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</si>
  <si>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</si>
  <si>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</si>
  <si>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</si>
  <si>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</si>
  <si>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4.11</t>
  </si>
  <si>
    <t>Sestava podhledové tříokruhové napájecí lišty délky 6m, pro napětí 230/400Vvčetně závěsů,</t>
  </si>
  <si>
    <t>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</si>
  <si>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</si>
  <si>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</si>
  <si>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</si>
  <si>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 xml:space="preserve">Jednopólový vypínač, pod omítku, kompletní </t>
  </si>
  <si>
    <t xml:space="preserve">Sériový vypínač, pod omítku, kompletní </t>
  </si>
  <si>
    <t xml:space="preserve">Sériový vypínač, vyšší krytí, kompletní </t>
  </si>
  <si>
    <t xml:space="preserve">Schodišťový přepínač, pod omítku, kompletní 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</si>
  <si>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</si>
  <si>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</si>
  <si>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</si>
  <si>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</si>
  <si>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</si>
  <si>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</si>
  <si>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</si>
  <si>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</si>
  <si>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</si>
  <si>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</si>
  <si>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</si>
  <si>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</si>
  <si>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</si>
  <si>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</si>
  <si>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</si>
  <si>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</si>
  <si>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</si>
  <si>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</si>
  <si>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</si>
  <si>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</si>
  <si>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</si>
  <si>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</si>
  <si>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</si>
  <si>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</si>
  <si>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</si>
  <si>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</si>
  <si>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</si>
  <si>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</si>
  <si>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</si>
  <si>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</si>
  <si>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</si>
  <si>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</si>
  <si>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</si>
  <si>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</si>
  <si>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</si>
  <si>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</si>
  <si>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</si>
  <si>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 xml:space="preserve">Pásek FeZn 30x4 </t>
  </si>
  <si>
    <t xml:space="preserve">Pozinkovaný drát FeZn Ć10 </t>
  </si>
  <si>
    <t xml:space="preserve">Svorka spojovací všeobecně </t>
  </si>
  <si>
    <t>6.8</t>
  </si>
  <si>
    <t xml:space="preserve">Protikorozní nátěr </t>
  </si>
  <si>
    <t>OSTATNÍ</t>
  </si>
  <si>
    <t>7 OSTATNÍ</t>
  </si>
  <si>
    <t xml:space="preserve">Kovové konstrukce všeobecně, vč. nátěrů 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</si>
  <si>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</si>
  <si>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</si>
  <si>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</si>
  <si>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</si>
  <si>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</si>
  <si>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</si>
  <si>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</si>
  <si>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</si>
  <si>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</si>
  <si>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</si>
  <si>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</si>
  <si>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 xml:space="preserve">Nedílnou součástí tohoto dokumentu jsou Specifikace technických standardů - viz část D.1.3. této projektové dokumentace a Specifikace polychromie povrchů dle části D.10 tohoto projektu, ozn. V.1-V9. - výtvarný motiv - barevný monochrom  - viz část D.10
"Dodávka akce se předpokládá včetně kompletní montáže, dopravy, vnitrostaveništní manipulace, veškerého souvisejícího doplňkového, 
podružného a montážního materiálu tak, aby celé zařízení bylo funkční a splňovalo všechny předpisy, které se na ně vztahují."			
Při zpracování nabídky je nutné vycházet ze všech částí dokumentace (textové i grafické části, všech schémat a specifikace materiálu).			
Povinností dodavatele je překontrolovat specifikaci materiálu a případný chybějící materiál nebo výkony doplnit a ocenit.			
Součástí ceny musí být veškeré náklady, aby cena byla konečná a zahrnovala celou dodávku a montáž akce.			
Všechny použité výrobky musí mít osvědčení o schválení k provozu v České republice.			
V průběhu provádění prací budou respektovány všechny příslušné platné předpisy a požadavky BOZP. Náklady vyplývající z jejich dodržení jsou součástí jednotkové ceny a nebudou zvlášť hrazeny.			
Veškeré práce budou provedeny úhledně, řádně a kvalitně řemeslným způsobem.			
Zařízení bude uvedeno do provozu až po provedení všech výchozích zkouškách (revizích) el. instalace. O provedených zkouškách budou vystaveny protokoly.			</t>
  </si>
  <si>
    <t>7 Silnoproud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</si>
  <si>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</si>
  <si>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</si>
  <si>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</si>
  <si>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</si>
  <si>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</si>
  <si>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</si>
  <si>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</si>
  <si>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</si>
  <si>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</si>
  <si>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</si>
  <si>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</si>
  <si>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</si>
  <si>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</si>
  <si>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</si>
  <si>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</si>
  <si>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</si>
  <si>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</si>
  <si>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</si>
  <si>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</si>
  <si>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</si>
  <si>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</si>
  <si>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</si>
  <si>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</si>
  <si>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</si>
  <si>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</si>
  <si>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</si>
  <si>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</si>
  <si>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</si>
  <si>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</si>
  <si>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</si>
  <si>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</si>
  <si>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</si>
  <si>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</si>
  <si>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</si>
  <si>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</si>
  <si>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</si>
  <si>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</si>
  <si>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</si>
  <si>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</si>
  <si>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</si>
  <si>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</si>
  <si>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</si>
  <si>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</si>
  <si>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</si>
  <si>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</si>
  <si>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</si>
  <si>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</si>
  <si>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</si>
  <si>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</si>
  <si>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</si>
  <si>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</si>
  <si>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</si>
  <si>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</si>
  <si>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</si>
  <si>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</si>
  <si>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</si>
  <si>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</si>
  <si>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</si>
  <si>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</si>
  <si>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</si>
  <si>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</si>
  <si>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</si>
  <si>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</si>
  <si>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</si>
  <si>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</si>
  <si>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</si>
  <si>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</si>
  <si>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</si>
  <si>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</si>
  <si>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</si>
  <si>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</si>
  <si>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</si>
  <si>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</si>
  <si>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</si>
  <si>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</si>
  <si>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</si>
  <si>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767/Z 31</t>
  </si>
  <si>
    <t xml:space="preserve">Z.31 -  Zábrana na střeše zázemí SO.02 </t>
  </si>
  <si>
    <t>18,60*5,15</t>
  </si>
  <si>
    <t>Podkladní beton C25 s kari sítí 100 x 100 x 8 mm dilatovaná tl. 120 mm</t>
  </si>
  <si>
    <t>S.05A</t>
  </si>
  <si>
    <t>S.05A Keramická obvodová stěna nad terénem</t>
  </si>
  <si>
    <t>781732020R</t>
  </si>
  <si>
    <t>Obklad z betonových cihelných pásků tl.20mm, rozměr pásku 290x65x20mm</t>
  </si>
  <si>
    <t>lepidlo pro fasádní obklady na bázi cementu tl.10 mm</t>
  </si>
  <si>
    <t>35,4000</t>
  </si>
  <si>
    <t>ostění:(2,40+2*2,05)*0,20*2</t>
  </si>
  <si>
    <t>612131101R</t>
  </si>
  <si>
    <t xml:space="preserve">Cementový postřik 5mm </t>
  </si>
  <si>
    <t>38,00*2</t>
  </si>
  <si>
    <t>311238217R</t>
  </si>
  <si>
    <t xml:space="preserve">Keramické tvárnice tl.44cm U=0,17 W/m2K </t>
  </si>
  <si>
    <t>602011112RT1</t>
  </si>
  <si>
    <t>Omítka jádrová cmentová tloušťka vrstvy 10 mm</t>
  </si>
  <si>
    <t>602011141RT3</t>
  </si>
  <si>
    <t>Štuk na stěnách vnitřní VC tloušťka vrstvy 5 mm</t>
  </si>
  <si>
    <t>783812190R00</t>
  </si>
  <si>
    <t>783812100R00</t>
  </si>
  <si>
    <t xml:space="preserve">Omyvatelný olejový vnitřní nátěr, paropropustný </t>
  </si>
  <si>
    <t xml:space="preserve">dle návrhu výtvarného řešení tohoto projektu část D.10 </t>
  </si>
  <si>
    <t>S.05B</t>
  </si>
  <si>
    <t>S.05B Keramická obvodová stěna pod terénem</t>
  </si>
  <si>
    <t>711491272RZ1</t>
  </si>
  <si>
    <t>19,40*2,95</t>
  </si>
  <si>
    <t>-2*2,40*2,00</t>
  </si>
  <si>
    <t>odpočet S.05.A:-35,40</t>
  </si>
  <si>
    <t>713131145R</t>
  </si>
  <si>
    <t xml:space="preserve">Tepelná izolace XPS tl.100mm </t>
  </si>
  <si>
    <t>711823121RT3</t>
  </si>
  <si>
    <t>vysoce odolná proti mechanickému poškození,  pevnost v tlaku 1500 kN/m2</t>
  </si>
  <si>
    <t>711141560R</t>
  </si>
  <si>
    <t>s nosnou vložkou z Al folie (9 ?m) kašírovanou skleněnými vlákny (60 g/m2) celoplošně lepeno, spodní hydroizolační pás z oxidovaného asfaltu s nosnou vložkou ze skleněné rohože (min. 60 g/m2) celoplošně natavena k podkladu</t>
  </si>
  <si>
    <t>711112011RZ1</t>
  </si>
  <si>
    <t>S.06</t>
  </si>
  <si>
    <t>Betonová obvodová stěna pod terénem</t>
  </si>
  <si>
    <t>S.06 Betonová obvodová stěna pod terénem</t>
  </si>
  <si>
    <t>2*5,15*(2,55+2,30)/2</t>
  </si>
  <si>
    <t>19,40*2,30</t>
  </si>
  <si>
    <t>-2*2,50*2,15</t>
  </si>
  <si>
    <t>311112140RT2</t>
  </si>
  <si>
    <t>Betonové prolévací tvárnice tl.40cm vyztužení dle návrhu statika</t>
  </si>
  <si>
    <t>S.07</t>
  </si>
  <si>
    <t>S.07 Stěna nosná tl.200mm</t>
  </si>
  <si>
    <t>32,3413*2</t>
  </si>
  <si>
    <t>311112120RT2</t>
  </si>
  <si>
    <t>Stěna z tvárnic ztraceného bednění, tl. 20 cm zalití tvárnic betonem C 16/20</t>
  </si>
  <si>
    <t>3*5,15*(2,55+2,30)/2</t>
  </si>
  <si>
    <t>0,90*2,05*1</t>
  </si>
  <si>
    <t>1,60*2,05</t>
  </si>
  <si>
    <t>-5,125</t>
  </si>
  <si>
    <t>1.31 - 1.36:20,91+10,50+8,10+13,26+25,50+12,38</t>
  </si>
  <si>
    <t xml:space="preserve">Fólie pro podlahové topení </t>
  </si>
  <si>
    <t>713121121R00</t>
  </si>
  <si>
    <t>S.16</t>
  </si>
  <si>
    <t>S.16 Střecha objektu zázemí</t>
  </si>
  <si>
    <t>181300014R</t>
  </si>
  <si>
    <t>Zemina pro extenzivní zelenou střechu tl.300 mm vč. osázení, zaválení a závlahy po dobu 1 měsíce</t>
  </si>
  <si>
    <t>19,50*5,65</t>
  </si>
  <si>
    <t>711491172RZ1</t>
  </si>
  <si>
    <t>713121111RV5</t>
  </si>
  <si>
    <t>711823111RT2</t>
  </si>
  <si>
    <t xml:space="preserve">Nopová folie - výška nopů 8mm </t>
  </si>
  <si>
    <t>711141559RY2</t>
  </si>
  <si>
    <t>Hydroizolační souvrství horní hydroizolační pás z oxidovaného asfaltu s nosnou vložkou z Al folie</t>
  </si>
  <si>
    <t xml:space="preserve">(9 ?m) kašírovanou skleněnými vlákny (60 g/m2) celoplošně lepeno, spodní hydroizolační pás </t>
  </si>
  <si>
    <t>z oxidovaného asfaltu s nosnou vložkou ze skleněné rohože (min. 60 g/m2) celoplošně lepeno k podkladu</t>
  </si>
  <si>
    <t>711111011RZ1</t>
  </si>
  <si>
    <t xml:space="preserve">Roznášecí betonová mazanina C25 s kari sítí tl.50m </t>
  </si>
  <si>
    <t>411120031R</t>
  </si>
  <si>
    <t>Nosná konstrukce z panelů spiroll tl. 200mm tvoří spád střechy</t>
  </si>
  <si>
    <t>S.19</t>
  </si>
  <si>
    <t>S.19 Příčka z prolévaných tvrátnic tl.100mm</t>
  </si>
  <si>
    <t>19,0737*2</t>
  </si>
  <si>
    <t>311112315R</t>
  </si>
  <si>
    <t>Betonové prolévací tvárnice tl.10cm armatura DN6mm v rastru 500x500mm</t>
  </si>
  <si>
    <t>(6,30+3,05)*(2,55+2,30)/2</t>
  </si>
  <si>
    <t>-0,90*2,00*2</t>
  </si>
  <si>
    <t>S.29</t>
  </si>
  <si>
    <t>Bezpečnostní pás zelené střechy</t>
  </si>
  <si>
    <t>S.29 Bezpečnostní pás zelené střechy</t>
  </si>
  <si>
    <t>916111123R</t>
  </si>
  <si>
    <t xml:space="preserve">Krajník z oceli 100x8mm s navařenými trny d 15mm </t>
  </si>
  <si>
    <t>19,50+2*1,45</t>
  </si>
  <si>
    <t>639571215R00</t>
  </si>
  <si>
    <t xml:space="preserve">Štěrk žula, říční kamenivo fr 128 - 150 mm </t>
  </si>
  <si>
    <t>Ostatní - vybavení</t>
  </si>
  <si>
    <t>799 Ostatní - vybavení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</si>
  <si>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</si>
  <si>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</si>
  <si>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</si>
  <si>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</si>
  <si>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</si>
  <si>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</si>
  <si>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</si>
  <si>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</si>
  <si>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</si>
  <si>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</si>
  <si>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1 Budova zázemí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</si>
  <si>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</si>
  <si>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</si>
  <si>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</si>
  <si>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</si>
  <si>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</si>
  <si>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</si>
  <si>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</si>
  <si>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</si>
  <si>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</si>
  <si>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</si>
  <si>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</si>
  <si>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</si>
  <si>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</si>
  <si>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</si>
  <si>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</si>
  <si>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</si>
  <si>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</si>
  <si>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</si>
  <si>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</si>
  <si>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</si>
  <si>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</si>
  <si>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</si>
  <si>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</si>
  <si>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Ventil výtokový na hadici 1/2' mrazuvdorný pro instalaci do obvodového zdiva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</si>
  <si>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</si>
  <si>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</si>
  <si>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</si>
  <si>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</si>
  <si>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</si>
  <si>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</si>
  <si>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</si>
  <si>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</si>
  <si>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</si>
  <si>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</si>
  <si>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</si>
  <si>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</si>
  <si>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</si>
  <si>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</si>
  <si>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</si>
  <si>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</si>
  <si>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</si>
  <si>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</si>
  <si>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</si>
  <si>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</si>
  <si>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</si>
  <si>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</si>
  <si>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</si>
  <si>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</si>
  <si>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</si>
  <si>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</si>
  <si>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</si>
  <si>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82710010</t>
  </si>
  <si>
    <t xml:space="preserve">Šoupátko DN 50 mm </t>
  </si>
  <si>
    <t>82710011</t>
  </si>
  <si>
    <t xml:space="preserve">Montážní souprava DN 50 mm </t>
  </si>
  <si>
    <t>82710012</t>
  </si>
  <si>
    <t xml:space="preserve">Uliční víčko tuhé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</si>
  <si>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</si>
  <si>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</si>
  <si>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</si>
  <si>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</si>
  <si>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</si>
  <si>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</si>
  <si>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</si>
  <si>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</si>
  <si>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Manipulace s přebytečnou zeminou ja kalkulována v SO 01 - Budova tělocvičny
Revize a zkoušky zohlednit v jednotkových cenách.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</si>
  <si>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</si>
  <si>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</si>
  <si>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</si>
  <si>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</si>
  <si>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</si>
  <si>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</si>
  <si>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</si>
  <si>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</si>
  <si>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</si>
  <si>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</si>
  <si>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</si>
  <si>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</si>
  <si>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</si>
  <si>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</si>
  <si>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</si>
  <si>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</si>
  <si>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</si>
  <si>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</si>
  <si>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</si>
  <si>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</si>
  <si>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</si>
  <si>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</si>
  <si>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</si>
  <si>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</si>
  <si>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</si>
  <si>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</si>
  <si>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</si>
  <si>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</si>
  <si>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</si>
  <si>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</si>
  <si>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</si>
  <si>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</si>
  <si>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</si>
  <si>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</si>
  <si>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</si>
  <si>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</si>
  <si>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</si>
  <si>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</si>
  <si>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>827001016</t>
  </si>
  <si>
    <t>Po obvodu objektu</t>
  </si>
  <si>
    <t xml:space="preserve">Výkop tř. 2-5 - jáma </t>
  </si>
  <si>
    <t xml:space="preserve">Betonová podkladní deska 800/80 </t>
  </si>
  <si>
    <t>131100005</t>
  </si>
  <si>
    <t>131100006</t>
  </si>
  <si>
    <t>131100007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</si>
  <si>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</si>
  <si>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</si>
  <si>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</si>
  <si>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</si>
  <si>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</si>
  <si>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</si>
  <si>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</si>
  <si>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</si>
  <si>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</si>
  <si>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</si>
  <si>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</si>
  <si>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</si>
  <si>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</si>
  <si>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5/4'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</si>
  <si>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</si>
  <si>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</si>
  <si>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</si>
  <si>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</si>
  <si>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</si>
  <si>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</si>
  <si>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</si>
  <si>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</si>
  <si>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</si>
  <si>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</si>
  <si>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</si>
  <si>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</si>
  <si>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</si>
  <si>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</si>
  <si>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</si>
  <si>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</si>
  <si>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</si>
  <si>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</si>
  <si>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</si>
  <si>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</si>
  <si>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</si>
  <si>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</si>
  <si>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</si>
  <si>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</si>
  <si>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</si>
  <si>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</si>
  <si>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</si>
  <si>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</si>
  <si>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</si>
  <si>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</si>
  <si>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</si>
  <si>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</si>
  <si>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</si>
  <si>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</si>
  <si>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</si>
  <si>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</si>
  <si>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</si>
  <si>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</si>
  <si>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</si>
  <si>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</si>
  <si>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</si>
  <si>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</si>
  <si>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</si>
  <si>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</si>
  <si>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</si>
  <si>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</si>
  <si>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</si>
  <si>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</si>
  <si>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</si>
  <si>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</si>
  <si>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</si>
  <si>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</si>
  <si>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</si>
  <si>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</si>
  <si>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</si>
  <si>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</si>
  <si>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</si>
  <si>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</si>
  <si>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</si>
  <si>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</si>
  <si>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</si>
  <si>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</si>
  <si>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</si>
  <si>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</si>
  <si>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</si>
  <si>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</si>
  <si>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</si>
  <si>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</si>
  <si>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</si>
  <si>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</si>
  <si>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</si>
  <si>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</si>
  <si>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</si>
  <si>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</si>
  <si>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</si>
  <si>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</si>
  <si>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</si>
  <si>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</si>
  <si>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</si>
  <si>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</si>
  <si>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</si>
  <si>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</si>
  <si>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</si>
  <si>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</si>
  <si>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</si>
  <si>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</si>
  <si>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</si>
  <si>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</si>
  <si>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</si>
  <si>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</si>
  <si>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</si>
  <si>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</si>
  <si>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</si>
  <si>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</si>
  <si>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</si>
  <si>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999/X 33</t>
  </si>
  <si>
    <t xml:space="preserve">X.33 - protiskluzná úprava schodiště </t>
  </si>
  <si>
    <t xml:space="preserve">bude vytvořena nalepením </t>
  </si>
  <si>
    <t>protiskluzného pásu s abrazivním povrchem šíře 50mm na hranách stupňů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</si>
  <si>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</si>
  <si>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</si>
  <si>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</si>
  <si>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</si>
  <si>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</si>
  <si>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</si>
  <si>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</si>
  <si>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</si>
  <si>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</si>
  <si>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</si>
  <si>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</si>
  <si>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</si>
  <si>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</si>
  <si>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</si>
  <si>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</si>
  <si>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</si>
  <si>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</si>
  <si>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</si>
  <si>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</si>
  <si>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</si>
  <si>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</si>
  <si>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</si>
  <si>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</si>
  <si>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</si>
  <si>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</si>
  <si>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</si>
  <si>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</si>
  <si>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</si>
  <si>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>Keramická obvodová stěna nad terénem - PO: REI 60 DP1</t>
  </si>
  <si>
    <t>Keramická obvodová stěna pod terénem - PO: REI 60 DP1</t>
  </si>
  <si>
    <t>Stěna nosná tl.200mm  - PO: REI 60 DP1</t>
  </si>
  <si>
    <t>Střecha objektu zázemí - PO: REI 60 DP1</t>
  </si>
  <si>
    <t>Příčka z prolévaných tvrátnic tl.100mm - PO: dle PBŘ ,část.D2</t>
  </si>
  <si>
    <t>D+M hasících přístrojů  viz oddíl.9 - pol.27 a 28</t>
  </si>
  <si>
    <t>Strop nad 1.NP - čistící zóna - PO: dle PBŘ REI 30 DP3</t>
  </si>
  <si>
    <t>SDK příčka standard - PO : dle PBŘ, část.D.2</t>
  </si>
  <si>
    <t>Obvodová stěna nad terénem - rovná - PO: EW 15 DP3, Vzduchová neprůzvučnost skladby Rw &gt;47dB</t>
  </si>
  <si>
    <t>Obvodová stěna nad terénem - oblá - PO: EW 15 DP3, Vzduchová neprůzvučnost skladby Rw &gt;47dB</t>
  </si>
  <si>
    <t>SDK příčka akustická  - PO dle PBŘ, část D.2, Vzduchová neprůzvučnost skladby Rw &gt;47dB.</t>
  </si>
  <si>
    <t>Strop nad 1.NP - dřevěná paluba - PO REI 30 DP3, Vzduchová neprůzvučnost skladby Rw &gt;52 dB, kročejová neprůzvučnost Lw&gt;63dB.</t>
  </si>
  <si>
    <t>Fasáda - prosklení, Vzduchová neprůzvučnost Rw &gt;32 dB.</t>
  </si>
  <si>
    <t>Konstukce truhlářské - okna,  Vzduchová neprůzvučnost Rw &gt;32 dB.</t>
  </si>
  <si>
    <t xml:space="preserve">5- dřevěný rošt vodorovný z ohýbaných třívrstvých lepených hranolů, lepidlo třídy D4,  hloubkově imregnovaný proti plísni a hmyzu 100x100mm á 1250 mm včetně kotvení a spojovacích prvků, vyplněno izolací z XPS tl.50mm + PD, λ = 0,04 W/mK, v případě požadavku PBŘ ošetřen zpomalovačem hoření </t>
  </si>
  <si>
    <t xml:space="preserve">á 1250 mm včetně kotvení a spojovacích prvků, vyplněno izolací z XPS tl.50mm + PD, λ = 0,04 W/mK, v případě požadavku PBŘ ošetřen zpomalovačem hoření </t>
  </si>
  <si>
    <t xml:space="preserve">včetně kotvení a spojovacích prvků, vyplněno izolací z XPS 150mm + PD, λ = 0,04 W/mK, v případě požadavku PBŘ ošetřen zpomalovačem hoření </t>
  </si>
  <si>
    <t>Obvodová stěna pod terénem - rovná - PO: EW 15 DP3, Vzduchová neprůzvučnost skladby Rw &gt;47dB</t>
  </si>
  <si>
    <t>Obvodová stěna pod terénem - oblá - PO: EW 15 DP3, Vzduchová neprůzvučnost skladby Rw &gt;47dB</t>
  </si>
  <si>
    <t>S.04 Obvodová stěna pod terénem - oblá</t>
  </si>
  <si>
    <t>S.03 Obvodová stěna pod terénem - rovná</t>
  </si>
  <si>
    <t xml:space="preserve">Tepelná izolace XPS 30 mm + PD, λ = 0,04 W/mK </t>
  </si>
  <si>
    <t>10 - podkladní dřevěné  špalíky 100x100x100mm rozmístěné v rastru 500x600mm, mezi nimi tepelná izolace z XPS,, λ = 0,04 W/mK, pokládka ve dvou vrstvách tl.50mm s vystřídáním spar. V této vrstvě budou provedeny vodorovné rozvody instalací (mezery vyplnit PU pěnou). Celková tloušťka 100mm.</t>
  </si>
  <si>
    <t>Tepelná izolace z XPS, λ = 0,04 W/mK, pokládka ve dvou vrstvách tl.35 mm s vystřídáním spar.</t>
  </si>
  <si>
    <t>Tepelná izolace z XPS 300mm , λ = 0,04 W/mK</t>
  </si>
  <si>
    <t>Spádové klíny z XPS tl.0-200mm, λ = 0,04 W/mK pouze v části apsidy</t>
  </si>
  <si>
    <t>OBSAH CEN</t>
  </si>
  <si>
    <t>Ceny jsou konečné, ceny za a měrné jednotky položek obsahují veškeré náklady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</si>
  <si>
    <t>na podkladě Projektové dokumentace Atelieru M1 architekti s.r.o. z 07/2015</t>
  </si>
  <si>
    <t>PROJEKT:</t>
  </si>
  <si>
    <t>Stavba 2015/057 -  "Rozšíření kapacity ZŠ a ZUŠ Líbeznice - II- Etapa - výstavba tělocvičny se zázemím"</t>
  </si>
  <si>
    <t>Objednatel : Obec Líbeznice, Mělnická 43, 250 65 Líbeznice</t>
  </si>
  <si>
    <t>IČ :</t>
  </si>
  <si>
    <t>CZ00240427</t>
  </si>
  <si>
    <t>Zhotovitel : Atelier M1 architekti s.r.o., Markétská 1, Praha 6, 169 000</t>
  </si>
  <si>
    <t>Autor: Ing. arch. Jan Hájek, Mgr. Pavel Joba, Ing. arch. Jakub Havlas</t>
  </si>
  <si>
    <t>CZ27074153</t>
  </si>
  <si>
    <t xml:space="preserve">Výkaz výměr </t>
  </si>
  <si>
    <t>revize 4</t>
  </si>
  <si>
    <t xml:space="preserve">revize 4 </t>
  </si>
  <si>
    <t>kompletační činnost (IČD)</t>
  </si>
  <si>
    <t>Název položky, index označení ve specifikacích technických standardů (část D.1.3. projektu)</t>
  </si>
  <si>
    <t xml:space="preserve">Štěrk frakce 10 - 30 mm </t>
  </si>
  <si>
    <t>Rozvaděč - atyp  s dřevěným obkladem v provedení dle obkladu stěny, barevnost dle  části D.10 tohoto projektu</t>
  </si>
  <si>
    <t>Rozvod potrubí - nátěr refistrů a viditelných částí potrubí v polychromii dle projektu barevného řešení - viz část D.10 projektové dokumentace</t>
  </si>
  <si>
    <t>Poznámka - barevné provedení kompletačních prvků a viditelných částí rotzvodů  v polychromii dle projektu barevného řešení - viz část D.10 projektové dokumentace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</si>
  <si>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</si>
  <si>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</si>
  <si>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</si>
  <si>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</si>
  <si>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R12 - rozdělovací stanice podl. Vytápění  vč. skříně pod omítku, kulové kohouty, elktrolišta, atypická krycí dvířka v souladu s povrchem stěny</t>
  </si>
  <si>
    <t>Přístroje - dodávka - barevnost dle berevného řešení - část D.10 tohoto projektu</t>
  </si>
  <si>
    <t>1.4M Kabely - montáž</t>
  </si>
  <si>
    <t>Venkovní dveřní audiotablo  s tlačítkovým panelem pro 1 účastníka, včetně instalační krabice,atyp krycí deska v provedení ve shode s obkladem stěn a v barevnosti dle části D.10 tohoto projektu</t>
  </si>
  <si>
    <t>dodavatelské dokumentace všech stavebních objektů, 8 paré listinné podoby, elektronicky v editovatelných formátech DWG, XLS, Word a ve formátu  PDF - rozsah dle kapitoly B.11 Souhrnné technické zprávy tohoto projektu.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</si>
</sst>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2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0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2" fillId="0" borderId="17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5" fillId="4" borderId="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164" fontId="4" fillId="4" borderId="3" xfId="0" applyNumberFormat="1" applyFont="1" applyFill="1" applyBorder="1"/>
    <xf numFmtId="3" fontId="5" fillId="4" borderId="15" xfId="0" applyNumberFormat="1" applyFont="1" applyFill="1" applyBorder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5" fillId="4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3" fontId="5" fillId="0" borderId="7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164" fontId="4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Continuous"/>
    </xf>
    <xf numFmtId="49" fontId="5" fillId="2" borderId="24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Continuous"/>
    </xf>
    <xf numFmtId="0" fontId="4" fillId="0" borderId="19" xfId="0" applyFont="1" applyBorder="1"/>
    <xf numFmtId="49" fontId="4" fillId="0" borderId="25" xfId="0" applyNumberFormat="1" applyFont="1" applyBorder="1" applyAlignment="1">
      <alignment horizontal="left"/>
    </xf>
    <xf numFmtId="0" fontId="2" fillId="0" borderId="26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5" xfId="0" applyFont="1" applyBorder="1"/>
    <xf numFmtId="0" fontId="4" fillId="0" borderId="27" xfId="0" applyFont="1" applyBorder="1" applyAlignment="1">
      <alignment horizontal="left"/>
    </xf>
    <xf numFmtId="0" fontId="7" fillId="0" borderId="26" xfId="0" applyFont="1" applyBorder="1"/>
    <xf numFmtId="49" fontId="4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2" fillId="2" borderId="3" xfId="0" applyNumberFormat="1" applyFont="1" applyFill="1" applyBorder="1"/>
    <xf numFmtId="49" fontId="7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5" xfId="0" applyFont="1" applyFill="1" applyBorder="1"/>
    <xf numFmtId="3" fontId="4" fillId="0" borderId="27" xfId="0" applyNumberFormat="1" applyFont="1" applyBorder="1" applyAlignment="1">
      <alignment horizontal="left"/>
    </xf>
    <xf numFmtId="0" fontId="2" fillId="0" borderId="0" xfId="0" applyFont="1" applyFill="1"/>
    <xf numFmtId="49" fontId="7" fillId="2" borderId="28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0" fontId="4" fillId="0" borderId="29" xfId="0" applyFont="1" applyBorder="1"/>
    <xf numFmtId="0" fontId="4" fillId="0" borderId="15" xfId="0" applyNumberFormat="1" applyFont="1" applyBorder="1"/>
    <xf numFmtId="0" fontId="4" fillId="0" borderId="3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0" xfId="0" applyFont="1" applyBorder="1" applyAlignment="1">
      <alignment horizontal="left"/>
    </xf>
    <xf numFmtId="0" fontId="2" fillId="0" borderId="0" xfId="0" applyFont="1" applyBorder="1"/>
    <xf numFmtId="0" fontId="4" fillId="0" borderId="15" xfId="0" applyFont="1" applyFill="1" applyBorder="1" applyAlignment="1"/>
    <xf numFmtId="0" fontId="4" fillId="0" borderId="30" xfId="0" applyFont="1" applyFill="1" applyBorder="1" applyAlignment="1"/>
    <xf numFmtId="0" fontId="2" fillId="0" borderId="0" xfId="0" applyFont="1" applyFill="1" applyBorder="1" applyAlignment="1"/>
    <xf numFmtId="0" fontId="4" fillId="0" borderId="15" xfId="0" applyFont="1" applyBorder="1" applyAlignment="1"/>
    <xf numFmtId="0" fontId="4" fillId="0" borderId="30" xfId="0" applyFont="1" applyBorder="1" applyAlignment="1"/>
    <xf numFmtId="3" fontId="2" fillId="0" borderId="0" xfId="0" applyNumberFormat="1" applyFont="1"/>
    <xf numFmtId="0" fontId="4" fillId="0" borderId="26" xfId="0" applyFont="1" applyBorder="1"/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0" borderId="36" xfId="0" applyFont="1" applyBorder="1"/>
    <xf numFmtId="0" fontId="2" fillId="0" borderId="21" xfId="0" applyFont="1" applyBorder="1"/>
    <xf numFmtId="3" fontId="2" fillId="0" borderId="25" xfId="0" applyNumberFormat="1" applyFont="1" applyBorder="1"/>
    <xf numFmtId="0" fontId="2" fillId="0" borderId="22" xfId="0" applyFont="1" applyBorder="1"/>
    <xf numFmtId="3" fontId="2" fillId="0" borderId="24" xfId="0" applyNumberFormat="1" applyFont="1" applyBorder="1"/>
    <xf numFmtId="0" fontId="2" fillId="0" borderId="23" xfId="0" applyFont="1" applyBorder="1"/>
    <xf numFmtId="3" fontId="2" fillId="0" borderId="2" xfId="0" applyNumberFormat="1" applyFont="1" applyBorder="1"/>
    <xf numFmtId="0" fontId="2" fillId="0" borderId="3" xfId="0" applyFont="1" applyBorder="1"/>
    <xf numFmtId="0" fontId="2" fillId="0" borderId="37" xfId="0" applyFont="1" applyBorder="1"/>
    <xf numFmtId="0" fontId="2" fillId="0" borderId="21" xfId="0" applyFont="1" applyBorder="1" applyAlignment="1">
      <alignment shrinkToFit="1"/>
    </xf>
    <xf numFmtId="0" fontId="2" fillId="0" borderId="38" xfId="0" applyFont="1" applyBorder="1"/>
    <xf numFmtId="0" fontId="2" fillId="0" borderId="28" xfId="0" applyFont="1" applyBorder="1"/>
    <xf numFmtId="3" fontId="2" fillId="0" borderId="41" xfId="0" applyNumberFormat="1" applyFont="1" applyBorder="1"/>
    <xf numFmtId="0" fontId="2" fillId="0" borderId="39" xfId="0" applyFont="1" applyBorder="1"/>
    <xf numFmtId="3" fontId="2" fillId="0" borderId="42" xfId="0" applyNumberFormat="1" applyFont="1" applyBorder="1"/>
    <xf numFmtId="0" fontId="2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45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46" xfId="0" applyFont="1" applyBorder="1"/>
    <xf numFmtId="0" fontId="2" fillId="0" borderId="7" xfId="0" applyFont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2" xfId="0" applyFont="1" applyBorder="1"/>
    <xf numFmtId="165" fontId="2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2" fillId="0" borderId="0" xfId="0" applyFont="1" applyAlignment="1">
      <alignment vertical="justify"/>
    </xf>
    <xf numFmtId="49" fontId="7" fillId="0" borderId="51" xfId="1" applyNumberFormat="1" applyFont="1" applyBorder="1"/>
    <xf numFmtId="49" fontId="2" fillId="0" borderId="51" xfId="1" applyNumberFormat="1" applyFont="1" applyBorder="1"/>
    <xf numFmtId="49" fontId="2" fillId="0" borderId="51" xfId="1" applyNumberFormat="1" applyFont="1" applyBorder="1" applyAlignment="1">
      <alignment horizontal="right"/>
    </xf>
    <xf numFmtId="0" fontId="2" fillId="0" borderId="52" xfId="1" applyFont="1" applyBorder="1"/>
    <xf numFmtId="49" fontId="2" fillId="0" borderId="51" xfId="0" applyNumberFormat="1" applyFont="1" applyBorder="1" applyAlignment="1">
      <alignment horizontal="left"/>
    </xf>
    <xf numFmtId="0" fontId="2" fillId="0" borderId="53" xfId="0" applyNumberFormat="1" applyFont="1" applyBorder="1"/>
    <xf numFmtId="49" fontId="7" fillId="0" borderId="56" xfId="1" applyNumberFormat="1" applyFont="1" applyBorder="1"/>
    <xf numFmtId="49" fontId="2" fillId="0" borderId="56" xfId="1" applyNumberFormat="1" applyFont="1" applyBorder="1"/>
    <xf numFmtId="49" fontId="2" fillId="0" borderId="56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2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3" fillId="0" borderId="0" xfId="0" applyNumberFormat="1" applyFont="1" applyAlignment="1">
      <alignment horizontal="centerContinuous"/>
    </xf>
    <xf numFmtId="0" fontId="2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5" fillId="2" borderId="24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2" fillId="0" borderId="31" xfId="0" applyFont="1" applyBorder="1"/>
    <xf numFmtId="3" fontId="2" fillId="0" borderId="37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0" fontId="2" fillId="2" borderId="39" xfId="0" applyFont="1" applyFill="1" applyBorder="1"/>
    <xf numFmtId="0" fontId="7" fillId="2" borderId="42" xfId="0" applyFont="1" applyFill="1" applyBorder="1"/>
    <xf numFmtId="0" fontId="2" fillId="2" borderId="42" xfId="0" applyFont="1" applyFill="1" applyBorder="1"/>
    <xf numFmtId="4" fontId="2" fillId="2" borderId="48" xfId="0" applyNumberFormat="1" applyFont="1" applyFill="1" applyBorder="1"/>
    <xf numFmtId="4" fontId="2" fillId="2" borderId="39" xfId="0" applyNumberFormat="1" applyFont="1" applyFill="1" applyBorder="1"/>
    <xf numFmtId="4" fontId="2" fillId="2" borderId="42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51" xfId="1" applyFont="1" applyBorder="1"/>
    <xf numFmtId="0" fontId="4" fillId="0" borderId="52" xfId="1" applyFont="1" applyBorder="1" applyAlignment="1">
      <alignment horizontal="right"/>
    </xf>
    <xf numFmtId="49" fontId="2" fillId="0" borderId="51" xfId="1" applyNumberFormat="1" applyFont="1" applyBorder="1" applyAlignment="1">
      <alignment horizontal="left"/>
    </xf>
    <xf numFmtId="0" fontId="2" fillId="0" borderId="53" xfId="1" applyFont="1" applyBorder="1"/>
    <xf numFmtId="0" fontId="2" fillId="0" borderId="56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5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4" fillId="0" borderId="17" xfId="1" applyFont="1" applyBorder="1" applyAlignment="1">
      <alignment horizontal="center"/>
    </xf>
    <xf numFmtId="49" fontId="4" fillId="0" borderId="17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7" xfId="1" applyNumberFormat="1" applyFont="1" applyBorder="1" applyAlignment="1">
      <alignment horizontal="right"/>
    </xf>
    <xf numFmtId="4" fontId="16" fillId="6" borderId="65" xfId="1" applyNumberFormat="1" applyFont="1" applyFill="1" applyBorder="1" applyAlignment="1">
      <alignment horizontal="right" wrapText="1"/>
    </xf>
    <xf numFmtId="0" fontId="16" fillId="6" borderId="4" xfId="1" applyFont="1" applyFill="1" applyBorder="1" applyAlignment="1">
      <alignment horizontal="left" wrapText="1"/>
    </xf>
    <xf numFmtId="0" fontId="16" fillId="0" borderId="5" xfId="0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5" xfId="1" applyFont="1" applyFill="1" applyBorder="1" applyAlignment="1">
      <alignment horizontal="center"/>
    </xf>
    <xf numFmtId="49" fontId="18" fillId="2" borderId="15" xfId="1" applyNumberFormat="1" applyFont="1" applyFill="1" applyBorder="1" applyAlignment="1">
      <alignment horizontal="left"/>
    </xf>
    <xf numFmtId="0" fontId="18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9" fillId="0" borderId="0" xfId="1" applyFont="1" applyAlignment="1"/>
    <xf numFmtId="0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4" fontId="20" fillId="0" borderId="0" xfId="1" applyNumberFormat="1" applyFont="1" applyBorder="1"/>
    <xf numFmtId="0" fontId="19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28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/>
    <xf numFmtId="3" fontId="2" fillId="0" borderId="61" xfId="0" applyNumberFormat="1" applyFont="1" applyBorder="1"/>
    <xf numFmtId="4" fontId="13" fillId="6" borderId="65" xfId="1" applyNumberFormat="1" applyFont="1" applyFill="1" applyBorder="1" applyAlignment="1">
      <alignment horizontal="right" wrapText="1"/>
    </xf>
    <xf numFmtId="3" fontId="15" fillId="0" borderId="0" xfId="1" applyNumberFormat="1" applyFont="1" applyAlignment="1">
      <alignment wrapText="1"/>
    </xf>
    <xf numFmtId="0" fontId="2" fillId="0" borderId="15" xfId="0" applyFont="1" applyBorder="1"/>
    <xf numFmtId="0" fontId="2" fillId="0" borderId="15" xfId="0" applyFont="1" applyBorder="1" applyAlignment="1"/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4" fillId="2" borderId="3" xfId="1" applyFont="1" applyFill="1" applyBorder="1" applyAlignment="1">
      <alignment horizontal="center" wrapText="1"/>
    </xf>
    <xf numFmtId="0" fontId="2" fillId="0" borderId="0" xfId="1" applyFont="1" applyAlignment="1">
      <alignment wrapText="1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7" fillId="0" borderId="1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center"/>
    </xf>
    <xf numFmtId="0" fontId="0" fillId="0" borderId="19" xfId="0" applyNumberFormat="1" applyBorder="1" applyAlignment="1">
      <alignment horizontal="left" wrapText="1"/>
    </xf>
    <xf numFmtId="0" fontId="21" fillId="0" borderId="66" xfId="0" applyFont="1" applyBorder="1" applyAlignment="1">
      <alignment horizontal="center"/>
    </xf>
    <xf numFmtId="0" fontId="21" fillId="0" borderId="59" xfId="0" applyFont="1" applyBorder="1" applyAlignment="1">
      <alignment horizontal="center"/>
    </xf>
    <xf numFmtId="0" fontId="21" fillId="0" borderId="60" xfId="0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horizontal="left"/>
    </xf>
    <xf numFmtId="0" fontId="19" fillId="0" borderId="15" xfId="0" applyFont="1" applyBorder="1" applyAlignment="1">
      <alignment horizontal="left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wrapText="1"/>
    </xf>
    <xf numFmtId="167" fontId="2" fillId="0" borderId="1" xfId="0" applyNumberFormat="1" applyFont="1" applyBorder="1" applyAlignment="1">
      <alignment horizontal="right" indent="2"/>
    </xf>
    <xf numFmtId="167" fontId="2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2" fillId="0" borderId="39" xfId="0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49" xfId="1" applyFont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2" fillId="0" borderId="54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2" fillId="0" borderId="56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7" fillId="0" borderId="1" xfId="1" applyFont="1" applyBorder="1" applyAlignment="1">
      <alignment horizontal="left" wrapText="1"/>
    </xf>
    <xf numFmtId="0" fontId="7" fillId="0" borderId="2" xfId="1" applyFont="1" applyBorder="1" applyAlignment="1">
      <alignment horizontal="left" wrapText="1"/>
    </xf>
    <xf numFmtId="0" fontId="7" fillId="0" borderId="3" xfId="1" applyFont="1" applyBorder="1" applyAlignment="1">
      <alignment horizontal="left" wrapText="1"/>
    </xf>
    <xf numFmtId="49" fontId="16" fillId="6" borderId="63" xfId="1" applyNumberFormat="1" applyFont="1" applyFill="1" applyBorder="1" applyAlignment="1">
      <alignment horizontal="left" wrapText="1"/>
    </xf>
    <xf numFmtId="49" fontId="17" fillId="0" borderId="64" xfId="0" applyNumberFormat="1" applyFont="1" applyBorder="1" applyAlignment="1">
      <alignment horizontal="left" wrapText="1"/>
    </xf>
    <xf numFmtId="0" fontId="13" fillId="6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49" fontId="13" fillId="6" borderId="63" xfId="1" applyNumberFormat="1" applyFont="1" applyFill="1" applyBorder="1" applyAlignment="1">
      <alignment horizontal="left" wrapText="1"/>
    </xf>
    <xf numFmtId="0" fontId="9" fillId="0" borderId="0" xfId="1" applyFont="1" applyAlignment="1">
      <alignment horizontal="center"/>
    </xf>
    <xf numFmtId="49" fontId="2" fillId="0" borderId="54" xfId="1" applyNumberFormat="1" applyFont="1" applyBorder="1" applyAlignment="1">
      <alignment horizontal="center"/>
    </xf>
    <xf numFmtId="0" fontId="2" fillId="0" borderId="57" xfId="1" applyFont="1" applyBorder="1" applyAlignment="1">
      <alignment horizontal="center" shrinkToFit="1"/>
    </xf>
    <xf numFmtId="0" fontId="2" fillId="0" borderId="56" xfId="1" applyFont="1" applyBorder="1" applyAlignment="1">
      <alignment horizontal="center" shrinkToFit="1"/>
    </xf>
    <xf numFmtId="0" fontId="2" fillId="0" borderId="58" xfId="1" applyFont="1" applyBorder="1" applyAlignment="1">
      <alignment horizontal="center" shrinkToFi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/>
  <dimension ref="A1:O85"/>
  <sheetViews>
    <sheetView showGridLines="0" view="pageBreakPreview" topLeftCell="B28" zoomScale="75" zoomScaleNormal="100" zoomScaleSheetLayoutView="75" workbookViewId="0">
      <selection activeCell="M78" sqref="M78"/>
    </sheetView>
  </sheetViews>
  <sheetFormatPr defaultRowHeight="12.75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>
      <c r="B1" s="284"/>
      <c r="C1" s="284"/>
      <c r="D1" s="284"/>
      <c r="E1" s="284"/>
      <c r="F1" s="284"/>
      <c r="G1" s="285"/>
      <c r="H1" s="284"/>
      <c r="I1" s="285"/>
      <c r="J1" s="285"/>
    </row>
    <row r="2" spans="2:15" ht="18">
      <c r="B2" s="299" t="s">
        <v>3134</v>
      </c>
      <c r="C2" s="300"/>
      <c r="D2" s="300"/>
      <c r="E2" s="300"/>
      <c r="F2" s="300"/>
      <c r="G2" s="301"/>
      <c r="H2" s="324" t="s">
        <v>3136</v>
      </c>
      <c r="I2" s="325"/>
      <c r="J2" s="326"/>
      <c r="K2" s="3"/>
    </row>
    <row r="3" spans="2:15">
      <c r="B3" s="302" t="s">
        <v>3125</v>
      </c>
      <c r="C3" s="303"/>
      <c r="D3" s="303"/>
      <c r="E3" s="303"/>
      <c r="F3" s="303"/>
      <c r="G3" s="304"/>
      <c r="H3" s="284"/>
      <c r="I3" s="285"/>
      <c r="J3" s="285"/>
    </row>
    <row r="4" spans="2:15">
      <c r="B4" s="286"/>
      <c r="C4" s="287"/>
      <c r="D4" s="287"/>
      <c r="E4" s="287"/>
      <c r="F4" s="287"/>
      <c r="G4" s="288"/>
      <c r="H4" s="284"/>
      <c r="I4" s="285"/>
      <c r="J4" s="285"/>
    </row>
    <row r="5" spans="2:15">
      <c r="B5" s="305" t="s">
        <v>3126</v>
      </c>
      <c r="C5" s="306"/>
      <c r="D5" s="306"/>
      <c r="E5" s="306"/>
      <c r="F5" s="306"/>
      <c r="G5" s="306"/>
      <c r="H5" s="306"/>
      <c r="I5" s="306"/>
      <c r="J5" s="307"/>
      <c r="O5" s="4"/>
    </row>
    <row r="6" spans="2:15">
      <c r="B6" s="323" t="s">
        <v>3127</v>
      </c>
      <c r="C6" s="323"/>
      <c r="D6" s="323"/>
      <c r="E6" s="323"/>
      <c r="F6" s="323"/>
      <c r="G6" s="323"/>
      <c r="H6" s="323"/>
      <c r="I6" s="323"/>
      <c r="J6" s="323"/>
      <c r="K6" s="290"/>
      <c r="L6" s="290"/>
      <c r="M6" s="290"/>
    </row>
    <row r="7" spans="2:15">
      <c r="B7" s="284"/>
      <c r="C7" s="284"/>
      <c r="D7" s="284"/>
      <c r="E7" s="284"/>
      <c r="F7" s="284"/>
      <c r="G7" s="285"/>
      <c r="H7" s="284"/>
      <c r="I7" s="285"/>
      <c r="J7" s="285"/>
    </row>
    <row r="8" spans="2:15">
      <c r="B8" s="308" t="s">
        <v>3128</v>
      </c>
      <c r="C8" s="309"/>
      <c r="D8" s="309"/>
      <c r="E8" s="309"/>
      <c r="F8" s="309"/>
      <c r="G8" s="310"/>
      <c r="H8" s="289" t="s">
        <v>3129</v>
      </c>
      <c r="I8" s="289">
        <v>240427</v>
      </c>
      <c r="J8" s="289"/>
      <c r="K8" s="7"/>
    </row>
    <row r="9" spans="2:15">
      <c r="B9" s="284"/>
      <c r="C9" s="284"/>
      <c r="D9" s="289"/>
      <c r="E9" s="284"/>
      <c r="F9" s="284"/>
      <c r="G9" s="285"/>
      <c r="H9" s="289" t="s">
        <v>2</v>
      </c>
      <c r="I9" s="289" t="s">
        <v>3130</v>
      </c>
      <c r="J9" s="289"/>
      <c r="K9" s="7"/>
    </row>
    <row r="10" spans="2:15">
      <c r="B10" s="308" t="s">
        <v>3131</v>
      </c>
      <c r="C10" s="309"/>
      <c r="D10" s="309"/>
      <c r="E10" s="309"/>
      <c r="F10" s="309"/>
      <c r="G10" s="310"/>
      <c r="H10" s="289" t="s">
        <v>3129</v>
      </c>
      <c r="I10" s="289">
        <v>27074153</v>
      </c>
      <c r="J10" s="289"/>
      <c r="K10" s="7"/>
    </row>
    <row r="11" spans="2:15">
      <c r="B11" s="311" t="s">
        <v>3132</v>
      </c>
      <c r="C11" s="312"/>
      <c r="D11" s="312"/>
      <c r="E11" s="312"/>
      <c r="F11" s="312"/>
      <c r="G11" s="313"/>
      <c r="H11" s="289" t="s">
        <v>2</v>
      </c>
      <c r="I11" s="289" t="s">
        <v>3133</v>
      </c>
      <c r="J11" s="289"/>
      <c r="K11" s="7"/>
    </row>
    <row r="12" spans="2:15">
      <c r="B12" s="314" t="s">
        <v>3</v>
      </c>
      <c r="C12" s="315"/>
      <c r="D12" s="315"/>
      <c r="E12" s="315"/>
      <c r="F12" s="316"/>
      <c r="G12" s="314" t="s">
        <v>4</v>
      </c>
      <c r="H12" s="315"/>
      <c r="I12" s="315"/>
      <c r="J12" s="316"/>
    </row>
    <row r="13" spans="2:15">
      <c r="B13" s="317"/>
      <c r="C13" s="318"/>
      <c r="D13" s="318"/>
      <c r="E13" s="318"/>
      <c r="F13" s="319"/>
      <c r="G13" s="317"/>
      <c r="H13" s="318"/>
      <c r="I13" s="318"/>
      <c r="J13" s="319"/>
    </row>
    <row r="14" spans="2:15">
      <c r="B14" s="317"/>
      <c r="C14" s="318"/>
      <c r="D14" s="318"/>
      <c r="E14" s="318"/>
      <c r="F14" s="319"/>
      <c r="G14" s="317"/>
      <c r="H14" s="318"/>
      <c r="I14" s="318"/>
      <c r="J14" s="319"/>
    </row>
    <row r="15" spans="2:15">
      <c r="B15" s="320"/>
      <c r="C15" s="321"/>
      <c r="D15" s="321"/>
      <c r="E15" s="321"/>
      <c r="F15" s="322"/>
      <c r="G15" s="320"/>
      <c r="H15" s="321"/>
      <c r="I15" s="321"/>
      <c r="J15" s="322"/>
    </row>
    <row r="16" spans="2:15" ht="25.5" customHeight="1"/>
    <row r="17" spans="2:12" ht="13.5" customHeight="1">
      <c r="B17" s="8"/>
      <c r="C17" s="9"/>
      <c r="D17" s="9"/>
      <c r="E17" s="10"/>
      <c r="F17" s="11"/>
      <c r="G17" s="12"/>
      <c r="H17" s="13"/>
      <c r="I17" s="12"/>
      <c r="J17" s="14" t="s">
        <v>5</v>
      </c>
      <c r="K17" s="15"/>
    </row>
    <row r="18" spans="2:12" ht="15" customHeight="1">
      <c r="B18" s="16" t="s">
        <v>6</v>
      </c>
      <c r="C18" s="17"/>
      <c r="D18" s="18">
        <v>15</v>
      </c>
      <c r="E18" s="19" t="s">
        <v>7</v>
      </c>
      <c r="F18" s="20"/>
      <c r="G18" s="21"/>
      <c r="H18" s="21"/>
      <c r="I18" s="327">
        <f>ROUND(G37,0)</f>
        <v>0</v>
      </c>
      <c r="J18" s="328"/>
      <c r="K18" s="22"/>
    </row>
    <row r="19" spans="2:12">
      <c r="B19" s="16" t="s">
        <v>8</v>
      </c>
      <c r="C19" s="17"/>
      <c r="D19" s="18">
        <f>SazbaDPH1</f>
        <v>15</v>
      </c>
      <c r="E19" s="19" t="s">
        <v>7</v>
      </c>
      <c r="F19" s="23"/>
      <c r="G19" s="24"/>
      <c r="H19" s="24"/>
      <c r="I19" s="329">
        <f>ROUND(I18*D19/100,0)</f>
        <v>0</v>
      </c>
      <c r="J19" s="330"/>
      <c r="K19" s="22"/>
    </row>
    <row r="20" spans="2:12">
      <c r="B20" s="16" t="s">
        <v>6</v>
      </c>
      <c r="C20" s="17"/>
      <c r="D20" s="18">
        <v>21</v>
      </c>
      <c r="E20" s="19" t="s">
        <v>7</v>
      </c>
      <c r="F20" s="23"/>
      <c r="G20" s="24"/>
      <c r="H20" s="24"/>
      <c r="I20" s="329">
        <f>ROUND(H37,0)</f>
        <v>0</v>
      </c>
      <c r="J20" s="330"/>
      <c r="K20" s="22"/>
    </row>
    <row r="21" spans="2:12" ht="13.5" thickBot="1">
      <c r="B21" s="16" t="s">
        <v>8</v>
      </c>
      <c r="C21" s="17"/>
      <c r="D21" s="18">
        <f>SazbaDPH2</f>
        <v>21</v>
      </c>
      <c r="E21" s="19" t="s">
        <v>7</v>
      </c>
      <c r="F21" s="25"/>
      <c r="G21" s="26"/>
      <c r="H21" s="26"/>
      <c r="I21" s="331">
        <f>ROUND(I20*D20/100,0)</f>
        <v>0</v>
      </c>
      <c r="J21" s="332"/>
      <c r="K21" s="22"/>
    </row>
    <row r="22" spans="2:12" ht="16.5" thickBot="1">
      <c r="B22" s="27" t="s">
        <v>9</v>
      </c>
      <c r="C22" s="28"/>
      <c r="D22" s="28"/>
      <c r="E22" s="29"/>
      <c r="F22" s="30"/>
      <c r="G22" s="31"/>
      <c r="H22" s="31"/>
      <c r="I22" s="295">
        <f>SUM(I18:I21)</f>
        <v>0</v>
      </c>
      <c r="J22" s="296"/>
      <c r="K22" s="32"/>
    </row>
    <row r="25" spans="2:12" ht="1.5" customHeight="1"/>
    <row r="26" spans="2:12" ht="15.75" customHeight="1">
      <c r="B26" s="5" t="s">
        <v>10</v>
      </c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2:12" ht="5.25" customHeight="1">
      <c r="L27" s="34"/>
    </row>
    <row r="28" spans="2:12" ht="24" customHeight="1">
      <c r="B28" s="35" t="s">
        <v>11</v>
      </c>
      <c r="C28" s="36"/>
      <c r="D28" s="36"/>
      <c r="E28" s="37"/>
      <c r="F28" s="38" t="s">
        <v>12</v>
      </c>
      <c r="G28" s="39" t="str">
        <f>CONCATENATE("Základ DPH ",SazbaDPH1," %")</f>
        <v>Základ DPH 15 %</v>
      </c>
      <c r="H28" s="38" t="str">
        <f>CONCATENATE("Základ DPH ",SazbaDPH2," %")</f>
        <v>Základ DPH 21 %</v>
      </c>
      <c r="I28" s="38" t="s">
        <v>13</v>
      </c>
      <c r="J28" s="38" t="s">
        <v>7</v>
      </c>
    </row>
    <row r="29" spans="2:12">
      <c r="B29" s="40" t="s">
        <v>99</v>
      </c>
      <c r="C29" s="41" t="s">
        <v>100</v>
      </c>
      <c r="D29" s="42"/>
      <c r="E29" s="43"/>
      <c r="F29" s="44">
        <f>G29+H29+I29</f>
        <v>0</v>
      </c>
      <c r="G29" s="45">
        <v>0</v>
      </c>
      <c r="H29" s="46">
        <v>0</v>
      </c>
      <c r="I29" s="46">
        <f t="shared" ref="I29:I36" si="0">(G29*SazbaDPH1)/100+(H29*SazbaDPH2)/100</f>
        <v>0</v>
      </c>
      <c r="J29" s="47" t="str">
        <f t="shared" ref="J29:J36" si="1">IF(CelkemObjekty=0,"",F29/CelkemObjekty*100)</f>
        <v/>
      </c>
    </row>
    <row r="30" spans="2:12">
      <c r="B30" s="48" t="s">
        <v>2667</v>
      </c>
      <c r="C30" s="49" t="s">
        <v>2668</v>
      </c>
      <c r="D30" s="50"/>
      <c r="E30" s="51"/>
      <c r="F30" s="52">
        <f t="shared" ref="F30:F36" si="2">G30+H30+I30</f>
        <v>0</v>
      </c>
      <c r="G30" s="53">
        <v>0</v>
      </c>
      <c r="H30" s="54">
        <v>0</v>
      </c>
      <c r="I30" s="54">
        <f t="shared" si="0"/>
        <v>0</v>
      </c>
      <c r="J30" s="47" t="str">
        <f t="shared" si="1"/>
        <v/>
      </c>
    </row>
    <row r="31" spans="2:12">
      <c r="B31" s="48" t="s">
        <v>2873</v>
      </c>
      <c r="C31" s="49" t="s">
        <v>2874</v>
      </c>
      <c r="D31" s="50"/>
      <c r="E31" s="51"/>
      <c r="F31" s="52">
        <f t="shared" si="2"/>
        <v>0</v>
      </c>
      <c r="G31" s="53">
        <v>0</v>
      </c>
      <c r="H31" s="54">
        <v>0</v>
      </c>
      <c r="I31" s="54">
        <f t="shared" si="0"/>
        <v>0</v>
      </c>
      <c r="J31" s="47" t="str">
        <f t="shared" si="1"/>
        <v/>
      </c>
    </row>
    <row r="32" spans="2:12">
      <c r="B32" s="48" t="s">
        <v>2911</v>
      </c>
      <c r="C32" s="49" t="s">
        <v>2912</v>
      </c>
      <c r="D32" s="50"/>
      <c r="E32" s="51"/>
      <c r="F32" s="52">
        <f t="shared" si="2"/>
        <v>0</v>
      </c>
      <c r="G32" s="53">
        <v>0</v>
      </c>
      <c r="H32" s="54">
        <v>0</v>
      </c>
      <c r="I32" s="54">
        <f t="shared" si="0"/>
        <v>0</v>
      </c>
      <c r="J32" s="47" t="str">
        <f t="shared" si="1"/>
        <v/>
      </c>
    </row>
    <row r="33" spans="2:11">
      <c r="B33" s="48" t="s">
        <v>2921</v>
      </c>
      <c r="C33" s="49" t="s">
        <v>2922</v>
      </c>
      <c r="D33" s="50"/>
      <c r="E33" s="51"/>
      <c r="F33" s="52">
        <f t="shared" si="2"/>
        <v>0</v>
      </c>
      <c r="G33" s="53">
        <v>0</v>
      </c>
      <c r="H33" s="54">
        <v>0</v>
      </c>
      <c r="I33" s="54">
        <f t="shared" si="0"/>
        <v>0</v>
      </c>
      <c r="J33" s="47" t="str">
        <f t="shared" si="1"/>
        <v/>
      </c>
    </row>
    <row r="34" spans="2:11">
      <c r="B34" s="48" t="s">
        <v>2956</v>
      </c>
      <c r="C34" s="49" t="s">
        <v>2957</v>
      </c>
      <c r="D34" s="50"/>
      <c r="E34" s="51"/>
      <c r="F34" s="52">
        <f t="shared" si="2"/>
        <v>0</v>
      </c>
      <c r="G34" s="53">
        <v>0</v>
      </c>
      <c r="H34" s="54">
        <v>0</v>
      </c>
      <c r="I34" s="54">
        <f t="shared" si="0"/>
        <v>0</v>
      </c>
      <c r="J34" s="47" t="str">
        <f t="shared" si="1"/>
        <v/>
      </c>
    </row>
    <row r="35" spans="2:11">
      <c r="B35" s="48" t="s">
        <v>2978</v>
      </c>
      <c r="C35" s="49" t="s">
        <v>2979</v>
      </c>
      <c r="D35" s="50"/>
      <c r="E35" s="51"/>
      <c r="F35" s="52">
        <f t="shared" si="2"/>
        <v>0</v>
      </c>
      <c r="G35" s="53">
        <v>0</v>
      </c>
      <c r="H35" s="54">
        <v>0</v>
      </c>
      <c r="I35" s="54">
        <f t="shared" si="0"/>
        <v>0</v>
      </c>
      <c r="J35" s="47" t="str">
        <f t="shared" si="1"/>
        <v/>
      </c>
    </row>
    <row r="36" spans="2:11">
      <c r="B36" s="48" t="s">
        <v>3073</v>
      </c>
      <c r="C36" s="49" t="s">
        <v>3074</v>
      </c>
      <c r="D36" s="50"/>
      <c r="E36" s="51"/>
      <c r="F36" s="52">
        <f t="shared" si="2"/>
        <v>0</v>
      </c>
      <c r="G36" s="53">
        <v>0</v>
      </c>
      <c r="H36" s="54">
        <v>0</v>
      </c>
      <c r="I36" s="54">
        <f t="shared" si="0"/>
        <v>0</v>
      </c>
      <c r="J36" s="47" t="str">
        <f t="shared" si="1"/>
        <v/>
      </c>
    </row>
    <row r="37" spans="2:11" ht="17.25" customHeight="1">
      <c r="B37" s="55" t="s">
        <v>14</v>
      </c>
      <c r="C37" s="56"/>
      <c r="D37" s="57"/>
      <c r="E37" s="58"/>
      <c r="F37" s="59">
        <f>SUM(F29:F36)</f>
        <v>0</v>
      </c>
      <c r="G37" s="59">
        <f>SUM(G29:G36)</f>
        <v>0</v>
      </c>
      <c r="H37" s="59">
        <f>SUM(H29:H36)</f>
        <v>0</v>
      </c>
      <c r="I37" s="59">
        <f>SUM(I29:I36)</f>
        <v>0</v>
      </c>
      <c r="J37" s="60" t="str">
        <f t="shared" ref="J37" si="3">IF(CelkemObjekty=0,"",F37/CelkemObjekty*100)</f>
        <v/>
      </c>
    </row>
    <row r="38" spans="2:11"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2:11" ht="9.75" customHeight="1">
      <c r="B39" s="61"/>
      <c r="C39" s="61"/>
      <c r="D39" s="61"/>
      <c r="E39" s="61"/>
      <c r="F39" s="61"/>
      <c r="G39" s="61"/>
      <c r="H39" s="61"/>
      <c r="I39" s="61"/>
      <c r="J39" s="61"/>
      <c r="K39" s="61"/>
    </row>
    <row r="40" spans="2:11" ht="7.5" customHeight="1">
      <c r="B40" s="61"/>
      <c r="C40" s="61"/>
      <c r="D40" s="61"/>
      <c r="E40" s="61"/>
      <c r="F40" s="61"/>
      <c r="G40" s="61"/>
      <c r="H40" s="61"/>
      <c r="I40" s="61"/>
      <c r="J40" s="61"/>
      <c r="K40" s="61"/>
    </row>
    <row r="41" spans="2:11" ht="18">
      <c r="B41" s="5" t="s">
        <v>15</v>
      </c>
      <c r="C41" s="33"/>
      <c r="D41" s="33"/>
      <c r="E41" s="33"/>
      <c r="F41" s="33"/>
      <c r="G41" s="33"/>
      <c r="H41" s="33"/>
      <c r="I41" s="33"/>
      <c r="J41" s="33"/>
      <c r="K41" s="61"/>
    </row>
    <row r="42" spans="2:11">
      <c r="K42" s="61"/>
    </row>
    <row r="43" spans="2:11" ht="25.5">
      <c r="B43" s="62" t="s">
        <v>16</v>
      </c>
      <c r="C43" s="63" t="s">
        <v>17</v>
      </c>
      <c r="D43" s="36"/>
      <c r="E43" s="37"/>
      <c r="F43" s="38" t="s">
        <v>12</v>
      </c>
      <c r="G43" s="39" t="str">
        <f>CONCATENATE("Základ DPH ",SazbaDPH1," %")</f>
        <v>Základ DPH 15 %</v>
      </c>
      <c r="H43" s="38" t="str">
        <f>CONCATENATE("Základ DPH ",SazbaDPH2," %")</f>
        <v>Základ DPH 21 %</v>
      </c>
      <c r="I43" s="39" t="s">
        <v>13</v>
      </c>
      <c r="J43" s="38" t="s">
        <v>7</v>
      </c>
    </row>
    <row r="44" spans="2:11">
      <c r="B44" s="64" t="s">
        <v>99</v>
      </c>
      <c r="C44" s="65" t="s">
        <v>1308</v>
      </c>
      <c r="D44" s="42"/>
      <c r="E44" s="43"/>
      <c r="F44" s="44">
        <f>G44+H44+I44</f>
        <v>0</v>
      </c>
      <c r="G44" s="45">
        <v>0</v>
      </c>
      <c r="H44" s="46">
        <v>0</v>
      </c>
      <c r="I44" s="53">
        <f t="shared" ref="I44:I58" si="4">(G44*SazbaDPH1)/100+(H44*SazbaDPH2)/100</f>
        <v>0</v>
      </c>
      <c r="J44" s="47" t="str">
        <f t="shared" ref="J44:J58" si="5">IF(CelkemObjekty=0,"",F44/CelkemObjekty*100)</f>
        <v/>
      </c>
    </row>
    <row r="45" spans="2:11">
      <c r="B45" s="66" t="s">
        <v>99</v>
      </c>
      <c r="C45" s="67" t="s">
        <v>1466</v>
      </c>
      <c r="D45" s="50"/>
      <c r="E45" s="51"/>
      <c r="F45" s="52">
        <f t="shared" ref="F45:F58" si="6">G45+H45+I45</f>
        <v>0</v>
      </c>
      <c r="G45" s="53">
        <v>0</v>
      </c>
      <c r="H45" s="54">
        <v>0</v>
      </c>
      <c r="I45" s="53">
        <f t="shared" si="4"/>
        <v>0</v>
      </c>
      <c r="J45" s="47" t="str">
        <f t="shared" si="5"/>
        <v/>
      </c>
    </row>
    <row r="46" spans="2:11">
      <c r="B46" s="66" t="s">
        <v>99</v>
      </c>
      <c r="C46" s="67" t="s">
        <v>1569</v>
      </c>
      <c r="D46" s="50"/>
      <c r="E46" s="51"/>
      <c r="F46" s="52">
        <f t="shared" si="6"/>
        <v>0</v>
      </c>
      <c r="G46" s="53">
        <v>0</v>
      </c>
      <c r="H46" s="54">
        <v>0</v>
      </c>
      <c r="I46" s="53">
        <f t="shared" si="4"/>
        <v>0</v>
      </c>
      <c r="J46" s="47" t="str">
        <f t="shared" si="5"/>
        <v/>
      </c>
    </row>
    <row r="47" spans="2:11">
      <c r="B47" s="66" t="s">
        <v>99</v>
      </c>
      <c r="C47" s="67" t="s">
        <v>2097</v>
      </c>
      <c r="D47" s="50"/>
      <c r="E47" s="51"/>
      <c r="F47" s="52">
        <f t="shared" si="6"/>
        <v>0</v>
      </c>
      <c r="G47" s="53">
        <v>0</v>
      </c>
      <c r="H47" s="54">
        <v>0</v>
      </c>
      <c r="I47" s="53">
        <f t="shared" si="4"/>
        <v>0</v>
      </c>
      <c r="J47" s="47" t="str">
        <f t="shared" si="5"/>
        <v/>
      </c>
    </row>
    <row r="48" spans="2:11">
      <c r="B48" s="66" t="s">
        <v>99</v>
      </c>
      <c r="C48" s="67" t="s">
        <v>2316</v>
      </c>
      <c r="D48" s="50"/>
      <c r="E48" s="51"/>
      <c r="F48" s="52">
        <f t="shared" si="6"/>
        <v>0</v>
      </c>
      <c r="G48" s="53">
        <v>0</v>
      </c>
      <c r="H48" s="54">
        <v>0</v>
      </c>
      <c r="I48" s="53">
        <f t="shared" si="4"/>
        <v>0</v>
      </c>
      <c r="J48" s="47" t="str">
        <f t="shared" si="5"/>
        <v/>
      </c>
    </row>
    <row r="49" spans="2:10">
      <c r="B49" s="66" t="s">
        <v>99</v>
      </c>
      <c r="C49" s="67" t="s">
        <v>2513</v>
      </c>
      <c r="D49" s="50"/>
      <c r="E49" s="51"/>
      <c r="F49" s="52">
        <f t="shared" si="6"/>
        <v>0</v>
      </c>
      <c r="G49" s="53">
        <v>0</v>
      </c>
      <c r="H49" s="54">
        <v>0</v>
      </c>
      <c r="I49" s="53">
        <f t="shared" si="4"/>
        <v>0</v>
      </c>
      <c r="J49" s="47" t="str">
        <f t="shared" si="5"/>
        <v/>
      </c>
    </row>
    <row r="50" spans="2:10">
      <c r="B50" s="66" t="s">
        <v>99</v>
      </c>
      <c r="C50" s="67" t="s">
        <v>2666</v>
      </c>
      <c r="D50" s="50"/>
      <c r="E50" s="51"/>
      <c r="F50" s="52">
        <f t="shared" si="6"/>
        <v>0</v>
      </c>
      <c r="G50" s="53">
        <v>0</v>
      </c>
      <c r="H50" s="54">
        <v>0</v>
      </c>
      <c r="I50" s="53">
        <f t="shared" si="4"/>
        <v>0</v>
      </c>
      <c r="J50" s="47" t="str">
        <f t="shared" si="5"/>
        <v/>
      </c>
    </row>
    <row r="51" spans="2:10">
      <c r="B51" s="66" t="s">
        <v>2667</v>
      </c>
      <c r="C51" s="67" t="s">
        <v>2844</v>
      </c>
      <c r="D51" s="50"/>
      <c r="E51" s="51"/>
      <c r="F51" s="52">
        <f t="shared" si="6"/>
        <v>0</v>
      </c>
      <c r="G51" s="53">
        <v>0</v>
      </c>
      <c r="H51" s="54">
        <v>0</v>
      </c>
      <c r="I51" s="53">
        <f t="shared" si="4"/>
        <v>0</v>
      </c>
      <c r="J51" s="47" t="str">
        <f t="shared" si="5"/>
        <v/>
      </c>
    </row>
    <row r="52" spans="2:10">
      <c r="B52" s="66" t="s">
        <v>2667</v>
      </c>
      <c r="C52" s="67" t="s">
        <v>1466</v>
      </c>
      <c r="D52" s="50"/>
      <c r="E52" s="51"/>
      <c r="F52" s="52">
        <f t="shared" si="6"/>
        <v>0</v>
      </c>
      <c r="G52" s="53">
        <v>0</v>
      </c>
      <c r="H52" s="54">
        <v>0</v>
      </c>
      <c r="I52" s="53">
        <f t="shared" si="4"/>
        <v>0</v>
      </c>
      <c r="J52" s="47" t="str">
        <f t="shared" si="5"/>
        <v/>
      </c>
    </row>
    <row r="53" spans="2:10">
      <c r="B53" s="66" t="s">
        <v>2873</v>
      </c>
      <c r="C53" s="49" t="s">
        <v>2874</v>
      </c>
      <c r="D53" s="50"/>
      <c r="E53" s="51"/>
      <c r="F53" s="52">
        <f t="shared" si="6"/>
        <v>0</v>
      </c>
      <c r="G53" s="53">
        <v>0</v>
      </c>
      <c r="H53" s="54">
        <v>0</v>
      </c>
      <c r="I53" s="53">
        <f t="shared" si="4"/>
        <v>0</v>
      </c>
      <c r="J53" s="47" t="str">
        <f t="shared" si="5"/>
        <v/>
      </c>
    </row>
    <row r="54" spans="2:10">
      <c r="B54" s="66" t="s">
        <v>2911</v>
      </c>
      <c r="C54" s="49" t="s">
        <v>2912</v>
      </c>
      <c r="D54" s="50"/>
      <c r="E54" s="51"/>
      <c r="F54" s="52">
        <f t="shared" si="6"/>
        <v>0</v>
      </c>
      <c r="G54" s="53">
        <v>0</v>
      </c>
      <c r="H54" s="54">
        <v>0</v>
      </c>
      <c r="I54" s="53">
        <f t="shared" si="4"/>
        <v>0</v>
      </c>
      <c r="J54" s="47" t="str">
        <f t="shared" si="5"/>
        <v/>
      </c>
    </row>
    <row r="55" spans="2:10">
      <c r="B55" s="66" t="s">
        <v>2921</v>
      </c>
      <c r="C55" s="49" t="s">
        <v>2922</v>
      </c>
      <c r="D55" s="50"/>
      <c r="E55" s="51"/>
      <c r="F55" s="52">
        <f t="shared" si="6"/>
        <v>0</v>
      </c>
      <c r="G55" s="53">
        <v>0</v>
      </c>
      <c r="H55" s="54">
        <v>0</v>
      </c>
      <c r="I55" s="53">
        <f t="shared" si="4"/>
        <v>0</v>
      </c>
      <c r="J55" s="47" t="str">
        <f t="shared" si="5"/>
        <v/>
      </c>
    </row>
    <row r="56" spans="2:10">
      <c r="B56" s="66" t="s">
        <v>2956</v>
      </c>
      <c r="C56" s="49" t="s">
        <v>2957</v>
      </c>
      <c r="D56" s="50"/>
      <c r="E56" s="51"/>
      <c r="F56" s="52">
        <f t="shared" si="6"/>
        <v>0</v>
      </c>
      <c r="G56" s="53">
        <v>0</v>
      </c>
      <c r="H56" s="54">
        <v>0</v>
      </c>
      <c r="I56" s="53">
        <f t="shared" si="4"/>
        <v>0</v>
      </c>
      <c r="J56" s="47" t="str">
        <f t="shared" si="5"/>
        <v/>
      </c>
    </row>
    <row r="57" spans="2:10">
      <c r="B57" s="66" t="s">
        <v>2978</v>
      </c>
      <c r="C57" s="49" t="s">
        <v>2979</v>
      </c>
      <c r="D57" s="50"/>
      <c r="E57" s="51"/>
      <c r="F57" s="52">
        <f t="shared" si="6"/>
        <v>0</v>
      </c>
      <c r="G57" s="53">
        <v>0</v>
      </c>
      <c r="H57" s="54">
        <v>0</v>
      </c>
      <c r="I57" s="53">
        <f t="shared" si="4"/>
        <v>0</v>
      </c>
      <c r="J57" s="47" t="str">
        <f t="shared" si="5"/>
        <v/>
      </c>
    </row>
    <row r="58" spans="2:10">
      <c r="B58" s="66" t="s">
        <v>3073</v>
      </c>
      <c r="C58" s="49" t="s">
        <v>3074</v>
      </c>
      <c r="D58" s="50"/>
      <c r="E58" s="51"/>
      <c r="F58" s="52">
        <f t="shared" si="6"/>
        <v>0</v>
      </c>
      <c r="G58" s="53">
        <v>0</v>
      </c>
      <c r="H58" s="54">
        <v>0</v>
      </c>
      <c r="I58" s="53">
        <f t="shared" si="4"/>
        <v>0</v>
      </c>
      <c r="J58" s="47" t="str">
        <f t="shared" si="5"/>
        <v/>
      </c>
    </row>
    <row r="59" spans="2:10">
      <c r="B59" s="55" t="s">
        <v>14</v>
      </c>
      <c r="C59" s="56"/>
      <c r="D59" s="57"/>
      <c r="E59" s="58"/>
      <c r="F59" s="59">
        <f>SUM(F44:F58)</f>
        <v>0</v>
      </c>
      <c r="G59" s="68">
        <f>SUM(G44:G58)</f>
        <v>0</v>
      </c>
      <c r="H59" s="59">
        <f>SUM(H44:H58)</f>
        <v>0</v>
      </c>
      <c r="I59" s="68">
        <f>SUM(I44:I58)</f>
        <v>0</v>
      </c>
      <c r="J59" s="60" t="str">
        <f t="shared" ref="J59" si="7">IF(CelkemObjekty=0,"",F59/CelkemObjekty*100)</f>
        <v/>
      </c>
    </row>
    <row r="60" spans="2:10" ht="9" customHeight="1"/>
    <row r="61" spans="2:10" ht="6" customHeight="1"/>
    <row r="62" spans="2:10" ht="3" customHeight="1"/>
    <row r="63" spans="2:10" ht="2.25" customHeight="1"/>
    <row r="64" spans="2:10" ht="1.5" customHeight="1"/>
    <row r="65" spans="2:10" ht="0.75" customHeight="1"/>
    <row r="66" spans="2:10" ht="0.75" customHeight="1"/>
    <row r="67" spans="2:10" ht="0.75" customHeight="1"/>
    <row r="68" spans="2:10" ht="18">
      <c r="B68" s="5" t="s">
        <v>23</v>
      </c>
      <c r="C68" s="33"/>
      <c r="D68" s="33"/>
      <c r="E68" s="33"/>
      <c r="F68" s="33"/>
      <c r="G68" s="33"/>
      <c r="H68" s="33"/>
      <c r="I68" s="33"/>
      <c r="J68" s="33"/>
    </row>
    <row r="70" spans="2:10">
      <c r="B70" s="35" t="s">
        <v>24</v>
      </c>
      <c r="C70" s="36"/>
      <c r="D70" s="36"/>
      <c r="E70" s="69"/>
      <c r="F70" s="70"/>
      <c r="G70" s="39"/>
      <c r="H70" s="38" t="s">
        <v>12</v>
      </c>
      <c r="I70" s="1"/>
      <c r="J70" s="1"/>
    </row>
    <row r="71" spans="2:10">
      <c r="B71" s="40" t="s">
        <v>1304</v>
      </c>
      <c r="C71" s="41"/>
      <c r="D71" s="42"/>
      <c r="E71" s="71"/>
      <c r="F71" s="72"/>
      <c r="G71" s="45"/>
      <c r="H71" s="46">
        <v>0</v>
      </c>
      <c r="I71" s="1"/>
      <c r="J71" s="1"/>
    </row>
    <row r="72" spans="2:10">
      <c r="B72" s="48" t="s">
        <v>1465</v>
      </c>
      <c r="C72" s="49"/>
      <c r="D72" s="50"/>
      <c r="E72" s="73"/>
      <c r="F72" s="74"/>
      <c r="G72" s="53"/>
      <c r="H72" s="54">
        <v>0</v>
      </c>
      <c r="I72" s="1"/>
      <c r="J72" s="1"/>
    </row>
    <row r="73" spans="2:10">
      <c r="B73" s="55" t="s">
        <v>14</v>
      </c>
      <c r="C73" s="56"/>
      <c r="D73" s="57"/>
      <c r="E73" s="75"/>
      <c r="F73" s="76"/>
      <c r="G73" s="68"/>
      <c r="H73" s="59">
        <f>SUM(H71:H72)</f>
        <v>0</v>
      </c>
      <c r="I73" s="1"/>
      <c r="J73" s="1"/>
    </row>
    <row r="74" spans="2:10">
      <c r="I74" s="1"/>
      <c r="J74" s="1"/>
    </row>
    <row r="75" spans="2:10">
      <c r="B75" s="297"/>
      <c r="C75" s="297"/>
      <c r="D75" s="297"/>
      <c r="E75" s="297"/>
      <c r="F75" s="297"/>
      <c r="G75" s="297"/>
      <c r="H75" s="297"/>
      <c r="I75" s="297"/>
      <c r="J75" s="297"/>
    </row>
    <row r="76" spans="2:10">
      <c r="B76" s="2" t="s">
        <v>66</v>
      </c>
      <c r="C76" s="2"/>
      <c r="D76" s="2"/>
      <c r="E76" s="2"/>
      <c r="F76" s="2"/>
      <c r="H76" s="2"/>
    </row>
    <row r="77" spans="2:10">
      <c r="B77" s="2"/>
      <c r="C77" s="298" t="s">
        <v>1305</v>
      </c>
      <c r="D77" s="298"/>
      <c r="E77" s="298"/>
      <c r="F77" s="298"/>
      <c r="G77" s="298"/>
      <c r="H77" s="298"/>
    </row>
    <row r="78" spans="2:10">
      <c r="B78" s="169"/>
      <c r="C78" s="298"/>
      <c r="D78" s="298"/>
      <c r="E78" s="298"/>
      <c r="F78" s="298"/>
      <c r="G78" s="298"/>
      <c r="H78" s="298"/>
    </row>
    <row r="79" spans="2:10">
      <c r="B79" s="169"/>
      <c r="C79" s="298"/>
      <c r="D79" s="298"/>
      <c r="E79" s="298"/>
      <c r="F79" s="298"/>
      <c r="G79" s="298"/>
      <c r="H79" s="298"/>
    </row>
    <row r="80" spans="2:10">
      <c r="B80" s="169"/>
      <c r="C80" s="298"/>
      <c r="D80" s="298"/>
      <c r="E80" s="298"/>
      <c r="F80" s="298"/>
      <c r="G80" s="298"/>
      <c r="H80" s="298"/>
    </row>
    <row r="81" spans="2:8">
      <c r="B81" s="169"/>
      <c r="C81" s="298"/>
      <c r="D81" s="298"/>
      <c r="E81" s="298"/>
      <c r="F81" s="298"/>
      <c r="G81" s="298"/>
      <c r="H81" s="298"/>
    </row>
    <row r="82" spans="2:8">
      <c r="B82" s="169"/>
      <c r="C82" s="298"/>
      <c r="D82" s="298"/>
      <c r="E82" s="298"/>
      <c r="F82" s="298"/>
      <c r="G82" s="298"/>
      <c r="H82" s="298"/>
    </row>
    <row r="83" spans="2:8">
      <c r="B83" s="169"/>
      <c r="C83" s="298"/>
      <c r="D83" s="298"/>
      <c r="E83" s="298"/>
      <c r="F83" s="298"/>
      <c r="G83" s="298"/>
      <c r="H83" s="298"/>
    </row>
    <row r="84" spans="2:8">
      <c r="B84" s="169"/>
      <c r="C84" s="298"/>
      <c r="D84" s="298"/>
      <c r="E84" s="298"/>
      <c r="F84" s="298"/>
      <c r="G84" s="298"/>
      <c r="H84" s="298"/>
    </row>
    <row r="85" spans="2:8">
      <c r="B85" s="169"/>
      <c r="C85" s="298"/>
      <c r="D85" s="298"/>
      <c r="E85" s="298"/>
      <c r="F85" s="298"/>
      <c r="G85" s="298"/>
      <c r="H85" s="298"/>
    </row>
  </sheetData>
  <sortState ref="B831:K942">
    <sortCondition ref="B831"/>
  </sortState>
  <mergeCells count="17">
    <mergeCell ref="I21:J21"/>
    <mergeCell ref="I22:J22"/>
    <mergeCell ref="B75:J75"/>
    <mergeCell ref="C77:H85"/>
    <mergeCell ref="B2:G2"/>
    <mergeCell ref="B3:G3"/>
    <mergeCell ref="B5:J5"/>
    <mergeCell ref="B8:G8"/>
    <mergeCell ref="B10:G10"/>
    <mergeCell ref="B11:G11"/>
    <mergeCell ref="B12:F15"/>
    <mergeCell ref="G12:J15"/>
    <mergeCell ref="B6:J6"/>
    <mergeCell ref="H2:J2"/>
    <mergeCell ref="I18:J18"/>
    <mergeCell ref="I19:J19"/>
    <mergeCell ref="I20:J20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  <rowBreaks count="1" manualBreakCount="1">
    <brk id="79" min="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33"/>
  <dimension ref="A1:BE68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210</v>
      </c>
      <c r="I1" s="175"/>
    </row>
    <row r="2" spans="1:57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1467</v>
      </c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01 3 Pol'!B7</f>
        <v>731</v>
      </c>
      <c r="B7" s="50" t="str">
        <f>'SO 01 3 Pol'!C7</f>
        <v>Kotelny</v>
      </c>
      <c r="D7" s="188"/>
      <c r="E7" s="279">
        <f>'SO 01 3 Pol'!BA36</f>
        <v>0</v>
      </c>
      <c r="F7" s="280">
        <f>'SO 01 3 Pol'!BB36</f>
        <v>0</v>
      </c>
      <c r="G7" s="280">
        <f>'SO 01 3 Pol'!BC36</f>
        <v>0</v>
      </c>
      <c r="H7" s="280">
        <f>'SO 01 3 Pol'!BD36</f>
        <v>0</v>
      </c>
      <c r="I7" s="281">
        <f>'SO 01 3 Pol'!BE36</f>
        <v>0</v>
      </c>
    </row>
    <row r="8" spans="1:57" s="111" customFormat="1">
      <c r="A8" s="278" t="str">
        <f>'SO 01 3 Pol'!B37</f>
        <v>733</v>
      </c>
      <c r="B8" s="50" t="str">
        <f>'SO 01 3 Pol'!C37</f>
        <v>Rozvod potrubí - nátěr refistrů a viditelných částí potrubí v polychromii dle projektu barevného řešení - viz část D.10 projektové dokumentace</v>
      </c>
      <c r="D8" s="188"/>
      <c r="E8" s="279">
        <f>'SO 01 3 Pol'!BA57</f>
        <v>0</v>
      </c>
      <c r="F8" s="280">
        <f>'SO 01 3 Pol'!BB57</f>
        <v>0</v>
      </c>
      <c r="G8" s="280">
        <f>'SO 01 3 Pol'!BC57</f>
        <v>0</v>
      </c>
      <c r="H8" s="280">
        <f>'SO 01 3 Pol'!BD57</f>
        <v>0</v>
      </c>
      <c r="I8" s="281">
        <f>'SO 01 3 Pol'!BE57</f>
        <v>0</v>
      </c>
    </row>
    <row r="9" spans="1:57" s="111" customFormat="1" ht="13.5" thickBot="1">
      <c r="A9" s="278" t="str">
        <f>'SO 01 3 Pol'!B58</f>
        <v>736</v>
      </c>
      <c r="B9" s="50" t="str">
        <f>'SO 01 3 Pol'!C58</f>
        <v>Podlahové vytápění</v>
      </c>
      <c r="D9" s="188"/>
      <c r="E9" s="279">
        <f>'SO 01 3 Pol'!BA67</f>
        <v>0</v>
      </c>
      <c r="F9" s="280">
        <f>'SO 01 3 Pol'!BB67</f>
        <v>0</v>
      </c>
      <c r="G9" s="280">
        <f>'SO 01 3 Pol'!BC67</f>
        <v>0</v>
      </c>
      <c r="H9" s="280">
        <f>'SO 01 3 Pol'!BD67</f>
        <v>0</v>
      </c>
      <c r="I9" s="281">
        <f>'SO 01 3 Pol'!BE67</f>
        <v>0</v>
      </c>
    </row>
    <row r="10" spans="1:57" s="6" customFormat="1" ht="13.5" thickBot="1">
      <c r="A10" s="189"/>
      <c r="B10" s="190" t="s">
        <v>71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>
      <c r="A12" s="180" t="s">
        <v>72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/>
    <row r="14" spans="1:57">
      <c r="A14" s="146" t="s">
        <v>73</v>
      </c>
      <c r="B14" s="147"/>
      <c r="C14" s="147"/>
      <c r="D14" s="196"/>
      <c r="E14" s="197" t="s">
        <v>74</v>
      </c>
      <c r="F14" s="198" t="s">
        <v>7</v>
      </c>
      <c r="G14" s="199" t="s">
        <v>75</v>
      </c>
      <c r="H14" s="200"/>
      <c r="I14" s="201" t="s">
        <v>74</v>
      </c>
    </row>
    <row r="15" spans="1:57">
      <c r="A15" s="140" t="s">
        <v>1304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1</v>
      </c>
    </row>
    <row r="16" spans="1:57">
      <c r="A16" s="140" t="s">
        <v>1465</v>
      </c>
      <c r="B16" s="131"/>
      <c r="C16" s="131"/>
      <c r="D16" s="202"/>
      <c r="E16" s="203"/>
      <c r="F16" s="204"/>
      <c r="G16" s="205">
        <v>0</v>
      </c>
      <c r="H16" s="206"/>
      <c r="I16" s="207">
        <f>E16+F16*G16/100</f>
        <v>0</v>
      </c>
      <c r="BA16" s="1">
        <v>2</v>
      </c>
    </row>
    <row r="17" spans="1:9" ht="13.5" thickBot="1">
      <c r="A17" s="208"/>
      <c r="B17" s="209" t="s">
        <v>76</v>
      </c>
      <c r="C17" s="210"/>
      <c r="D17" s="211"/>
      <c r="E17" s="212"/>
      <c r="F17" s="213"/>
      <c r="G17" s="213"/>
      <c r="H17" s="361">
        <f>SUM(I15:I16)</f>
        <v>0</v>
      </c>
      <c r="I17" s="362"/>
    </row>
    <row r="19" spans="1:9">
      <c r="B19" s="6"/>
      <c r="F19" s="214"/>
      <c r="G19" s="215"/>
      <c r="H19" s="215"/>
      <c r="I19" s="34"/>
    </row>
    <row r="20" spans="1:9">
      <c r="F20" s="214"/>
      <c r="G20" s="215"/>
      <c r="H20" s="215"/>
      <c r="I20" s="34"/>
    </row>
    <row r="21" spans="1:9">
      <c r="F21" s="214"/>
      <c r="G21" s="215"/>
      <c r="H21" s="215"/>
      <c r="I21" s="34"/>
    </row>
    <row r="22" spans="1:9">
      <c r="F22" s="214"/>
      <c r="G22" s="215"/>
      <c r="H22" s="215"/>
      <c r="I22" s="34"/>
    </row>
    <row r="23" spans="1:9">
      <c r="F23" s="214"/>
      <c r="G23" s="215"/>
      <c r="H23" s="215"/>
      <c r="I23" s="34"/>
    </row>
    <row r="24" spans="1:9">
      <c r="F24" s="214"/>
      <c r="G24" s="215"/>
      <c r="H24" s="215"/>
      <c r="I24" s="34"/>
    </row>
    <row r="25" spans="1:9">
      <c r="F25" s="214"/>
      <c r="G25" s="215"/>
      <c r="H25" s="215"/>
      <c r="I25" s="34"/>
    </row>
    <row r="26" spans="1:9">
      <c r="F26" s="214"/>
      <c r="G26" s="215"/>
      <c r="H26" s="215"/>
      <c r="I26" s="34"/>
    </row>
    <row r="27" spans="1:9">
      <c r="F27" s="214"/>
      <c r="G27" s="215"/>
      <c r="H27" s="215"/>
      <c r="I27" s="34"/>
    </row>
    <row r="28" spans="1:9">
      <c r="F28" s="214"/>
      <c r="G28" s="215"/>
      <c r="H28" s="215"/>
      <c r="I28" s="34"/>
    </row>
    <row r="29" spans="1:9">
      <c r="F29" s="214"/>
      <c r="G29" s="215"/>
      <c r="H29" s="215"/>
      <c r="I29" s="34"/>
    </row>
    <row r="30" spans="1:9">
      <c r="F30" s="214"/>
      <c r="G30" s="215"/>
      <c r="H30" s="215"/>
      <c r="I30" s="34"/>
    </row>
    <row r="31" spans="1:9">
      <c r="F31" s="214"/>
      <c r="G31" s="215"/>
      <c r="H31" s="215"/>
      <c r="I31" s="34"/>
    </row>
    <row r="32" spans="1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</sheetData>
  <mergeCells count="4">
    <mergeCell ref="A1:B1"/>
    <mergeCell ref="A2:B2"/>
    <mergeCell ref="G2:I2"/>
    <mergeCell ref="H17:I1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4"/>
  <dimension ref="A1:CB140"/>
  <sheetViews>
    <sheetView showGridLines="0" showZeros="0" view="pageBreakPreview" topLeftCell="A55" zoomScaleNormal="100" zoomScaleSheetLayoutView="100" workbookViewId="0">
      <selection activeCell="C35" sqref="C35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3 Rek'!H1</f>
        <v>3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3 Rek'!G2</f>
        <v>Ústřední topení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1468</v>
      </c>
      <c r="C7" s="235" t="s">
        <v>1469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1471</v>
      </c>
      <c r="C8" s="246" t="s">
        <v>1472</v>
      </c>
      <c r="D8" s="247" t="s">
        <v>823</v>
      </c>
      <c r="E8" s="248">
        <v>2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7</v>
      </c>
    </row>
    <row r="9" spans="1:80">
      <c r="A9" s="252"/>
      <c r="B9" s="253"/>
      <c r="C9" s="368" t="s">
        <v>1473</v>
      </c>
      <c r="D9" s="369"/>
      <c r="E9" s="369"/>
      <c r="F9" s="369"/>
      <c r="G9" s="370"/>
      <c r="I9" s="254"/>
      <c r="K9" s="254"/>
      <c r="L9" s="255" t="s">
        <v>1473</v>
      </c>
      <c r="O9" s="243">
        <v>3</v>
      </c>
    </row>
    <row r="10" spans="1:80">
      <c r="A10" s="244">
        <v>2</v>
      </c>
      <c r="B10" s="245" t="s">
        <v>1474</v>
      </c>
      <c r="C10" s="246" t="s">
        <v>1475</v>
      </c>
      <c r="D10" s="247" t="s">
        <v>251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7</v>
      </c>
    </row>
    <row r="11" spans="1:80">
      <c r="A11" s="244">
        <v>3</v>
      </c>
      <c r="B11" s="245" t="s">
        <v>1476</v>
      </c>
      <c r="C11" s="246" t="s">
        <v>1477</v>
      </c>
      <c r="D11" s="247" t="s">
        <v>251</v>
      </c>
      <c r="E11" s="248">
        <v>1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</v>
      </c>
      <c r="CB11" s="243">
        <v>7</v>
      </c>
    </row>
    <row r="12" spans="1:80">
      <c r="A12" s="244">
        <v>4</v>
      </c>
      <c r="B12" s="245" t="s">
        <v>1478</v>
      </c>
      <c r="C12" s="246" t="s">
        <v>1479</v>
      </c>
      <c r="D12" s="247" t="s">
        <v>823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</v>
      </c>
      <c r="CB12" s="243">
        <v>7</v>
      </c>
    </row>
    <row r="13" spans="1:80">
      <c r="A13" s="252"/>
      <c r="B13" s="253"/>
      <c r="C13" s="368"/>
      <c r="D13" s="369"/>
      <c r="E13" s="369"/>
      <c r="F13" s="369"/>
      <c r="G13" s="370"/>
      <c r="I13" s="254"/>
      <c r="K13" s="254"/>
      <c r="L13" s="255"/>
      <c r="O13" s="243">
        <v>3</v>
      </c>
    </row>
    <row r="14" spans="1:80">
      <c r="A14" s="244">
        <v>5</v>
      </c>
      <c r="B14" s="245" t="s">
        <v>1480</v>
      </c>
      <c r="C14" s="246" t="s">
        <v>1481</v>
      </c>
      <c r="D14" s="247" t="s">
        <v>823</v>
      </c>
      <c r="E14" s="248">
        <v>2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43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43">
        <v>1</v>
      </c>
      <c r="CB14" s="243">
        <v>7</v>
      </c>
    </row>
    <row r="15" spans="1:80" ht="18" customHeight="1">
      <c r="A15" s="252"/>
      <c r="B15" s="253"/>
      <c r="C15" s="368" t="s">
        <v>1482</v>
      </c>
      <c r="D15" s="369"/>
      <c r="E15" s="369"/>
      <c r="F15" s="369"/>
      <c r="G15" s="370"/>
      <c r="I15" s="254"/>
      <c r="K15" s="254"/>
      <c r="L15" s="255" t="s">
        <v>1482</v>
      </c>
      <c r="O15" s="243">
        <v>3</v>
      </c>
    </row>
    <row r="16" spans="1:80">
      <c r="A16" s="244">
        <v>6</v>
      </c>
      <c r="B16" s="245" t="s">
        <v>1483</v>
      </c>
      <c r="C16" s="246" t="s">
        <v>1484</v>
      </c>
      <c r="D16" s="247" t="s">
        <v>251</v>
      </c>
      <c r="E16" s="248">
        <v>1</v>
      </c>
      <c r="F16" s="248">
        <v>0</v>
      </c>
      <c r="G16" s="249">
        <f t="shared" ref="G16:G35" si="0">E16*F16</f>
        <v>0</v>
      </c>
      <c r="H16" s="250">
        <v>0</v>
      </c>
      <c r="I16" s="251">
        <f t="shared" ref="I16:I35" si="1">E16*H16</f>
        <v>0</v>
      </c>
      <c r="J16" s="250">
        <v>0</v>
      </c>
      <c r="K16" s="251">
        <f t="shared" ref="K16:K35" si="2">E16*J16</f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ref="BA16:BA35" si="3">IF(AZ16=1,G16,0)</f>
        <v>0</v>
      </c>
      <c r="BB16" s="216">
        <f t="shared" ref="BB16:BB35" si="4">IF(AZ16=2,G16,0)</f>
        <v>0</v>
      </c>
      <c r="BC16" s="216">
        <f t="shared" ref="BC16:BC35" si="5">IF(AZ16=3,G16,0)</f>
        <v>0</v>
      </c>
      <c r="BD16" s="216">
        <f t="shared" ref="BD16:BD35" si="6">IF(AZ16=4,G16,0)</f>
        <v>0</v>
      </c>
      <c r="BE16" s="216">
        <f t="shared" ref="BE16:BE35" si="7">IF(AZ16=5,G16,0)</f>
        <v>0</v>
      </c>
      <c r="CA16" s="243">
        <v>1</v>
      </c>
      <c r="CB16" s="243">
        <v>7</v>
      </c>
    </row>
    <row r="17" spans="1:80">
      <c r="A17" s="244">
        <v>7</v>
      </c>
      <c r="B17" s="245" t="s">
        <v>1485</v>
      </c>
      <c r="C17" s="246" t="s">
        <v>1486</v>
      </c>
      <c r="D17" s="247" t="s">
        <v>251</v>
      </c>
      <c r="E17" s="248">
        <v>2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7</v>
      </c>
    </row>
    <row r="18" spans="1:80">
      <c r="A18" s="244">
        <v>8</v>
      </c>
      <c r="B18" s="245" t="s">
        <v>1487</v>
      </c>
      <c r="C18" s="246" t="s">
        <v>1488</v>
      </c>
      <c r="D18" s="247" t="s">
        <v>823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7</v>
      </c>
    </row>
    <row r="19" spans="1:80">
      <c r="A19" s="244">
        <v>9</v>
      </c>
      <c r="B19" s="245" t="s">
        <v>1489</v>
      </c>
      <c r="C19" s="246" t="s">
        <v>1490</v>
      </c>
      <c r="D19" s="247" t="s">
        <v>251</v>
      </c>
      <c r="E19" s="248">
        <v>2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7</v>
      </c>
    </row>
    <row r="20" spans="1:80">
      <c r="A20" s="244">
        <v>10</v>
      </c>
      <c r="B20" s="245" t="s">
        <v>1491</v>
      </c>
      <c r="C20" s="246" t="s">
        <v>1492</v>
      </c>
      <c r="D20" s="247" t="s">
        <v>251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7</v>
      </c>
    </row>
    <row r="21" spans="1:80">
      <c r="A21" s="244">
        <v>11</v>
      </c>
      <c r="B21" s="245" t="s">
        <v>1493</v>
      </c>
      <c r="C21" s="246" t="s">
        <v>1494</v>
      </c>
      <c r="D21" s="247" t="s">
        <v>251</v>
      </c>
      <c r="E21" s="248">
        <v>5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7</v>
      </c>
    </row>
    <row r="22" spans="1:80">
      <c r="A22" s="244">
        <v>12</v>
      </c>
      <c r="B22" s="245" t="s">
        <v>1495</v>
      </c>
      <c r="C22" s="246" t="s">
        <v>1496</v>
      </c>
      <c r="D22" s="247" t="s">
        <v>251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>
      <c r="A23" s="244">
        <v>13</v>
      </c>
      <c r="B23" s="245" t="s">
        <v>1497</v>
      </c>
      <c r="C23" s="246" t="s">
        <v>1498</v>
      </c>
      <c r="D23" s="247" t="s">
        <v>251</v>
      </c>
      <c r="E23" s="248">
        <v>9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>
      <c r="A24" s="244">
        <v>14</v>
      </c>
      <c r="B24" s="245" t="s">
        <v>1499</v>
      </c>
      <c r="C24" s="246" t="s">
        <v>1500</v>
      </c>
      <c r="D24" s="247" t="s">
        <v>251</v>
      </c>
      <c r="E24" s="248">
        <v>3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>
      <c r="A25" s="244">
        <v>15</v>
      </c>
      <c r="B25" s="245" t="s">
        <v>1501</v>
      </c>
      <c r="C25" s="246" t="s">
        <v>1502</v>
      </c>
      <c r="D25" s="247" t="s">
        <v>251</v>
      </c>
      <c r="E25" s="248">
        <v>4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>
      <c r="A26" s="244">
        <v>16</v>
      </c>
      <c r="B26" s="245" t="s">
        <v>1503</v>
      </c>
      <c r="C26" s="246" t="s">
        <v>1504</v>
      </c>
      <c r="D26" s="247" t="s">
        <v>251</v>
      </c>
      <c r="E26" s="248">
        <v>8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>
      <c r="A27" s="244">
        <v>17</v>
      </c>
      <c r="B27" s="245" t="s">
        <v>1505</v>
      </c>
      <c r="C27" s="246" t="s">
        <v>1506</v>
      </c>
      <c r="D27" s="247" t="s">
        <v>251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>
      <c r="A28" s="244">
        <v>18</v>
      </c>
      <c r="B28" s="245" t="s">
        <v>1507</v>
      </c>
      <c r="C28" s="246" t="s">
        <v>1508</v>
      </c>
      <c r="D28" s="247" t="s">
        <v>251</v>
      </c>
      <c r="E28" s="248">
        <v>1</v>
      </c>
      <c r="F28" s="248">
        <v>0</v>
      </c>
      <c r="G28" s="249">
        <f t="shared" si="0"/>
        <v>0</v>
      </c>
      <c r="H28" s="250">
        <v>0</v>
      </c>
      <c r="I28" s="251">
        <f t="shared" si="1"/>
        <v>0</v>
      </c>
      <c r="J28" s="250">
        <v>0</v>
      </c>
      <c r="K28" s="251">
        <f t="shared" si="2"/>
        <v>0</v>
      </c>
      <c r="O28" s="243">
        <v>2</v>
      </c>
      <c r="AA28" s="216">
        <v>1</v>
      </c>
      <c r="AB28" s="216">
        <v>7</v>
      </c>
      <c r="AC28" s="216">
        <v>7</v>
      </c>
      <c r="AZ28" s="216">
        <v>2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43">
        <v>1</v>
      </c>
      <c r="CB28" s="243">
        <v>7</v>
      </c>
    </row>
    <row r="29" spans="1:80">
      <c r="A29" s="244">
        <v>19</v>
      </c>
      <c r="B29" s="245" t="s">
        <v>1509</v>
      </c>
      <c r="C29" s="246" t="s">
        <v>1510</v>
      </c>
      <c r="D29" s="247" t="s">
        <v>251</v>
      </c>
      <c r="E29" s="248">
        <v>2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43">
        <v>2</v>
      </c>
      <c r="AA29" s="216">
        <v>1</v>
      </c>
      <c r="AB29" s="216">
        <v>7</v>
      </c>
      <c r="AC29" s="216">
        <v>7</v>
      </c>
      <c r="AZ29" s="216">
        <v>2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</v>
      </c>
      <c r="CB29" s="243">
        <v>7</v>
      </c>
    </row>
    <row r="30" spans="1:80">
      <c r="A30" s="244">
        <v>20</v>
      </c>
      <c r="B30" s="245" t="s">
        <v>1511</v>
      </c>
      <c r="C30" s="246" t="s">
        <v>1512</v>
      </c>
      <c r="D30" s="247" t="s">
        <v>251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43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</v>
      </c>
      <c r="CB30" s="243">
        <v>7</v>
      </c>
    </row>
    <row r="31" spans="1:80">
      <c r="A31" s="244">
        <v>21</v>
      </c>
      <c r="B31" s="245" t="s">
        <v>1513</v>
      </c>
      <c r="C31" s="246" t="s">
        <v>1514</v>
      </c>
      <c r="D31" s="247" t="s">
        <v>251</v>
      </c>
      <c r="E31" s="248">
        <v>4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43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</v>
      </c>
      <c r="CB31" s="243">
        <v>7</v>
      </c>
    </row>
    <row r="32" spans="1:80">
      <c r="A32" s="244">
        <v>22</v>
      </c>
      <c r="B32" s="245" t="s">
        <v>1515</v>
      </c>
      <c r="C32" s="246" t="s">
        <v>1516</v>
      </c>
      <c r="D32" s="247" t="s">
        <v>251</v>
      </c>
      <c r="E32" s="248">
        <v>6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43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</v>
      </c>
      <c r="CB32" s="243">
        <v>7</v>
      </c>
    </row>
    <row r="33" spans="1:80" ht="14.25" customHeight="1">
      <c r="A33" s="244">
        <v>23</v>
      </c>
      <c r="B33" s="245" t="s">
        <v>1517</v>
      </c>
      <c r="C33" s="246" t="s">
        <v>1518</v>
      </c>
      <c r="D33" s="247" t="s">
        <v>251</v>
      </c>
      <c r="E33" s="248">
        <v>2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43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</v>
      </c>
      <c r="CB33" s="243">
        <v>7</v>
      </c>
    </row>
    <row r="34" spans="1:80">
      <c r="A34" s="244">
        <v>24</v>
      </c>
      <c r="B34" s="245" t="s">
        <v>1519</v>
      </c>
      <c r="C34" s="246" t="s">
        <v>1520</v>
      </c>
      <c r="D34" s="247" t="s">
        <v>251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43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</v>
      </c>
      <c r="CB34" s="243">
        <v>7</v>
      </c>
    </row>
    <row r="35" spans="1:80" ht="15.75" customHeight="1">
      <c r="A35" s="244">
        <v>25</v>
      </c>
      <c r="B35" s="245" t="s">
        <v>1521</v>
      </c>
      <c r="C35" s="246" t="s">
        <v>1522</v>
      </c>
      <c r="D35" s="247" t="s">
        <v>251</v>
      </c>
      <c r="E35" s="248">
        <v>21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43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</v>
      </c>
      <c r="CB35" s="243">
        <v>7</v>
      </c>
    </row>
    <row r="36" spans="1:80">
      <c r="A36" s="262"/>
      <c r="B36" s="263" t="s">
        <v>93</v>
      </c>
      <c r="C36" s="264" t="s">
        <v>1470</v>
      </c>
      <c r="D36" s="265"/>
      <c r="E36" s="266"/>
      <c r="F36" s="267"/>
      <c r="G36" s="268">
        <f>SUM(G7:G35)</f>
        <v>0</v>
      </c>
      <c r="H36" s="269"/>
      <c r="I36" s="270">
        <f>SUM(I7:I35)</f>
        <v>0</v>
      </c>
      <c r="J36" s="269"/>
      <c r="K36" s="270">
        <f>SUM(K7:K35)</f>
        <v>0</v>
      </c>
      <c r="O36" s="243">
        <v>4</v>
      </c>
      <c r="BA36" s="271">
        <f>SUM(BA7:BA35)</f>
        <v>0</v>
      </c>
      <c r="BB36" s="271">
        <f>SUM(BB7:BB35)</f>
        <v>0</v>
      </c>
      <c r="BC36" s="271">
        <f>SUM(BC7:BC35)</f>
        <v>0</v>
      </c>
      <c r="BD36" s="271">
        <f>SUM(BD7:BD35)</f>
        <v>0</v>
      </c>
      <c r="BE36" s="271">
        <f>SUM(BE7:BE35)</f>
        <v>0</v>
      </c>
    </row>
    <row r="37" spans="1:80" ht="38.25" customHeight="1">
      <c r="A37" s="233" t="s">
        <v>89</v>
      </c>
      <c r="B37" s="234" t="s">
        <v>1523</v>
      </c>
      <c r="C37" s="377" t="s">
        <v>3141</v>
      </c>
      <c r="D37" s="378"/>
      <c r="E37" s="378"/>
      <c r="F37" s="378"/>
      <c r="G37" s="379"/>
      <c r="H37" s="239"/>
      <c r="I37" s="240"/>
      <c r="J37" s="241"/>
      <c r="K37" s="242"/>
      <c r="O37" s="243">
        <v>1</v>
      </c>
    </row>
    <row r="38" spans="1:80" ht="22.5">
      <c r="A38" s="244">
        <v>26</v>
      </c>
      <c r="B38" s="245" t="s">
        <v>1525</v>
      </c>
      <c r="C38" s="246" t="s">
        <v>1526</v>
      </c>
      <c r="D38" s="247" t="s">
        <v>164</v>
      </c>
      <c r="E38" s="248">
        <v>6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43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43">
        <v>1</v>
      </c>
      <c r="CB38" s="243">
        <v>7</v>
      </c>
    </row>
    <row r="39" spans="1:80" ht="22.5">
      <c r="A39" s="252"/>
      <c r="B39" s="253"/>
      <c r="C39" s="368" t="s">
        <v>1527</v>
      </c>
      <c r="D39" s="369"/>
      <c r="E39" s="369"/>
      <c r="F39" s="369"/>
      <c r="G39" s="370"/>
      <c r="I39" s="254"/>
      <c r="K39" s="254"/>
      <c r="L39" s="255" t="s">
        <v>1527</v>
      </c>
      <c r="O39" s="243">
        <v>3</v>
      </c>
    </row>
    <row r="40" spans="1:80" ht="22.5">
      <c r="A40" s="244">
        <v>27</v>
      </c>
      <c r="B40" s="245" t="s">
        <v>1528</v>
      </c>
      <c r="C40" s="246" t="s">
        <v>1529</v>
      </c>
      <c r="D40" s="247" t="s">
        <v>164</v>
      </c>
      <c r="E40" s="248">
        <v>35</v>
      </c>
      <c r="F40" s="248">
        <v>0</v>
      </c>
      <c r="G40" s="249">
        <f t="shared" ref="G40:G48" si="8">E40*F40</f>
        <v>0</v>
      </c>
      <c r="H40" s="250">
        <v>0</v>
      </c>
      <c r="I40" s="251">
        <f t="shared" ref="I40:I48" si="9">E40*H40</f>
        <v>0</v>
      </c>
      <c r="J40" s="250">
        <v>0</v>
      </c>
      <c r="K40" s="251">
        <f t="shared" ref="K40:K48" si="10">E40*J40</f>
        <v>0</v>
      </c>
      <c r="O40" s="243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ref="BA40:BA48" si="11">IF(AZ40=1,G40,0)</f>
        <v>0</v>
      </c>
      <c r="BB40" s="216">
        <f t="shared" ref="BB40:BB48" si="12">IF(AZ40=2,G40,0)</f>
        <v>0</v>
      </c>
      <c r="BC40" s="216">
        <f t="shared" ref="BC40:BC48" si="13">IF(AZ40=3,G40,0)</f>
        <v>0</v>
      </c>
      <c r="BD40" s="216">
        <f t="shared" ref="BD40:BD48" si="14">IF(AZ40=4,G40,0)</f>
        <v>0</v>
      </c>
      <c r="BE40" s="216">
        <f t="shared" ref="BE40:BE48" si="15">IF(AZ40=5,G40,0)</f>
        <v>0</v>
      </c>
      <c r="CA40" s="243">
        <v>1</v>
      </c>
      <c r="CB40" s="243">
        <v>7</v>
      </c>
    </row>
    <row r="41" spans="1:80" ht="22.5">
      <c r="A41" s="244">
        <v>28</v>
      </c>
      <c r="B41" s="245" t="s">
        <v>1530</v>
      </c>
      <c r="C41" s="246" t="s">
        <v>1531</v>
      </c>
      <c r="D41" s="247" t="s">
        <v>164</v>
      </c>
      <c r="E41" s="248">
        <v>170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43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43">
        <v>1</v>
      </c>
      <c r="CB41" s="243">
        <v>7</v>
      </c>
    </row>
    <row r="42" spans="1:80" ht="22.5">
      <c r="A42" s="244">
        <v>29</v>
      </c>
      <c r="B42" s="245" t="s">
        <v>1532</v>
      </c>
      <c r="C42" s="246" t="s">
        <v>1533</v>
      </c>
      <c r="D42" s="247" t="s">
        <v>164</v>
      </c>
      <c r="E42" s="248">
        <v>60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43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43">
        <v>1</v>
      </c>
      <c r="CB42" s="243">
        <v>7</v>
      </c>
    </row>
    <row r="43" spans="1:80" ht="22.5">
      <c r="A43" s="244">
        <v>30</v>
      </c>
      <c r="B43" s="245" t="s">
        <v>1534</v>
      </c>
      <c r="C43" s="246" t="s">
        <v>1535</v>
      </c>
      <c r="D43" s="247" t="s">
        <v>164</v>
      </c>
      <c r="E43" s="248">
        <v>65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43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43">
        <v>1</v>
      </c>
      <c r="CB43" s="243">
        <v>7</v>
      </c>
    </row>
    <row r="44" spans="1:80" ht="22.5">
      <c r="A44" s="244">
        <v>31</v>
      </c>
      <c r="B44" s="245" t="s">
        <v>1536</v>
      </c>
      <c r="C44" s="246" t="s">
        <v>1537</v>
      </c>
      <c r="D44" s="247" t="s">
        <v>164</v>
      </c>
      <c r="E44" s="248">
        <v>76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43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43">
        <v>1</v>
      </c>
      <c r="CB44" s="243">
        <v>7</v>
      </c>
    </row>
    <row r="45" spans="1:80" ht="22.5">
      <c r="A45" s="244">
        <v>32</v>
      </c>
      <c r="B45" s="245" t="s">
        <v>1538</v>
      </c>
      <c r="C45" s="246" t="s">
        <v>1539</v>
      </c>
      <c r="D45" s="247" t="s">
        <v>164</v>
      </c>
      <c r="E45" s="248">
        <v>130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43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43">
        <v>1</v>
      </c>
      <c r="CB45" s="243">
        <v>7</v>
      </c>
    </row>
    <row r="46" spans="1:80" ht="22.5">
      <c r="A46" s="244">
        <v>33</v>
      </c>
      <c r="B46" s="245" t="s">
        <v>1540</v>
      </c>
      <c r="C46" s="246" t="s">
        <v>1541</v>
      </c>
      <c r="D46" s="247" t="s">
        <v>251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43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43">
        <v>1</v>
      </c>
      <c r="CB46" s="243">
        <v>7</v>
      </c>
    </row>
    <row r="47" spans="1:80" ht="22.5">
      <c r="A47" s="244">
        <v>34</v>
      </c>
      <c r="B47" s="245" t="s">
        <v>1542</v>
      </c>
      <c r="C47" s="246" t="s">
        <v>1543</v>
      </c>
      <c r="D47" s="247" t="s">
        <v>251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43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43">
        <v>1</v>
      </c>
      <c r="CB47" s="243">
        <v>7</v>
      </c>
    </row>
    <row r="48" spans="1:80" ht="22.5">
      <c r="A48" s="244">
        <v>35</v>
      </c>
      <c r="B48" s="245" t="s">
        <v>1544</v>
      </c>
      <c r="C48" s="246" t="s">
        <v>1545</v>
      </c>
      <c r="D48" s="247" t="s">
        <v>251</v>
      </c>
      <c r="E48" s="248">
        <v>2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43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43">
        <v>1</v>
      </c>
      <c r="CB48" s="243">
        <v>7</v>
      </c>
    </row>
    <row r="49" spans="1:80">
      <c r="A49" s="252"/>
      <c r="B49" s="253"/>
      <c r="C49" s="368" t="s">
        <v>1546</v>
      </c>
      <c r="D49" s="369"/>
      <c r="E49" s="369"/>
      <c r="F49" s="369"/>
      <c r="G49" s="370"/>
      <c r="I49" s="254"/>
      <c r="K49" s="254"/>
      <c r="L49" s="255" t="s">
        <v>1546</v>
      </c>
      <c r="O49" s="243">
        <v>3</v>
      </c>
    </row>
    <row r="50" spans="1:80">
      <c r="A50" s="252"/>
      <c r="B50" s="253"/>
      <c r="C50" s="368" t="s">
        <v>1547</v>
      </c>
      <c r="D50" s="369"/>
      <c r="E50" s="369"/>
      <c r="F50" s="369"/>
      <c r="G50" s="370"/>
      <c r="I50" s="254"/>
      <c r="K50" s="254"/>
      <c r="L50" s="255" t="s">
        <v>1547</v>
      </c>
      <c r="O50" s="243">
        <v>3</v>
      </c>
    </row>
    <row r="51" spans="1:80">
      <c r="A51" s="252"/>
      <c r="B51" s="253"/>
      <c r="C51" s="368"/>
      <c r="D51" s="369"/>
      <c r="E51" s="369"/>
      <c r="F51" s="369"/>
      <c r="G51" s="370"/>
      <c r="I51" s="254"/>
      <c r="K51" s="254"/>
      <c r="L51" s="255"/>
      <c r="O51" s="243">
        <v>3</v>
      </c>
    </row>
    <row r="52" spans="1:80" ht="22.5">
      <c r="A52" s="244">
        <v>36</v>
      </c>
      <c r="B52" s="245" t="s">
        <v>1548</v>
      </c>
      <c r="C52" s="246" t="s">
        <v>1549</v>
      </c>
      <c r="D52" s="247" t="s">
        <v>251</v>
      </c>
      <c r="E52" s="248">
        <v>4</v>
      </c>
      <c r="F52" s="248">
        <v>0</v>
      </c>
      <c r="G52" s="249">
        <f>E52*F52</f>
        <v>0</v>
      </c>
      <c r="H52" s="250">
        <v>0</v>
      </c>
      <c r="I52" s="251">
        <f>E52*H52</f>
        <v>0</v>
      </c>
      <c r="J52" s="250">
        <v>0</v>
      </c>
      <c r="K52" s="251">
        <f>E52*J52</f>
        <v>0</v>
      </c>
      <c r="O52" s="243">
        <v>2</v>
      </c>
      <c r="AA52" s="216">
        <v>1</v>
      </c>
      <c r="AB52" s="216">
        <v>7</v>
      </c>
      <c r="AC52" s="216">
        <v>7</v>
      </c>
      <c r="AZ52" s="216">
        <v>2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43">
        <v>1</v>
      </c>
      <c r="CB52" s="243">
        <v>7</v>
      </c>
    </row>
    <row r="53" spans="1:80">
      <c r="A53" s="252"/>
      <c r="B53" s="253"/>
      <c r="C53" s="368" t="s">
        <v>1546</v>
      </c>
      <c r="D53" s="369"/>
      <c r="E53" s="369"/>
      <c r="F53" s="369"/>
      <c r="G53" s="370"/>
      <c r="I53" s="254"/>
      <c r="K53" s="254"/>
      <c r="L53" s="255" t="s">
        <v>1546</v>
      </c>
      <c r="O53" s="243">
        <v>3</v>
      </c>
    </row>
    <row r="54" spans="1:80">
      <c r="A54" s="252"/>
      <c r="B54" s="253"/>
      <c r="C54" s="368" t="s">
        <v>1547</v>
      </c>
      <c r="D54" s="369"/>
      <c r="E54" s="369"/>
      <c r="F54" s="369"/>
      <c r="G54" s="370"/>
      <c r="I54" s="254"/>
      <c r="K54" s="254"/>
      <c r="L54" s="255" t="s">
        <v>1547</v>
      </c>
      <c r="O54" s="243">
        <v>3</v>
      </c>
    </row>
    <row r="55" spans="1:80" ht="22.5">
      <c r="A55" s="244">
        <v>37</v>
      </c>
      <c r="B55" s="245" t="s">
        <v>1550</v>
      </c>
      <c r="C55" s="246" t="s">
        <v>1541</v>
      </c>
      <c r="D55" s="247" t="s">
        <v>251</v>
      </c>
      <c r="E55" s="248">
        <v>2</v>
      </c>
      <c r="F55" s="248">
        <v>0</v>
      </c>
      <c r="G55" s="249">
        <f>E55*F55</f>
        <v>0</v>
      </c>
      <c r="H55" s="250">
        <v>0</v>
      </c>
      <c r="I55" s="251">
        <f>E55*H55</f>
        <v>0</v>
      </c>
      <c r="J55" s="250">
        <v>0</v>
      </c>
      <c r="K55" s="251">
        <f>E55*J55</f>
        <v>0</v>
      </c>
      <c r="O55" s="243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43">
        <v>1</v>
      </c>
      <c r="CB55" s="243">
        <v>7</v>
      </c>
    </row>
    <row r="56" spans="1:80" ht="22.5">
      <c r="A56" s="244">
        <v>38</v>
      </c>
      <c r="B56" s="245" t="s">
        <v>1551</v>
      </c>
      <c r="C56" s="246" t="s">
        <v>1552</v>
      </c>
      <c r="D56" s="247" t="s">
        <v>251</v>
      </c>
      <c r="E56" s="248">
        <v>10</v>
      </c>
      <c r="F56" s="248">
        <v>0</v>
      </c>
      <c r="G56" s="249">
        <f>E56*F56</f>
        <v>0</v>
      </c>
      <c r="H56" s="250">
        <v>0</v>
      </c>
      <c r="I56" s="251">
        <f>E56*H56</f>
        <v>0</v>
      </c>
      <c r="J56" s="250">
        <v>0</v>
      </c>
      <c r="K56" s="251">
        <f>E56*J56</f>
        <v>0</v>
      </c>
      <c r="O56" s="243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>IF(AZ56=1,G56,0)</f>
        <v>0</v>
      </c>
      <c r="BB56" s="216">
        <f>IF(AZ56=2,G56,0)</f>
        <v>0</v>
      </c>
      <c r="BC56" s="216">
        <f>IF(AZ56=3,G56,0)</f>
        <v>0</v>
      </c>
      <c r="BD56" s="216">
        <f>IF(AZ56=4,G56,0)</f>
        <v>0</v>
      </c>
      <c r="BE56" s="216">
        <f>IF(AZ56=5,G56,0)</f>
        <v>0</v>
      </c>
      <c r="CA56" s="243">
        <v>1</v>
      </c>
      <c r="CB56" s="243">
        <v>7</v>
      </c>
    </row>
    <row r="57" spans="1:80">
      <c r="A57" s="262"/>
      <c r="B57" s="263" t="s">
        <v>93</v>
      </c>
      <c r="C57" s="264" t="s">
        <v>1524</v>
      </c>
      <c r="D57" s="265"/>
      <c r="E57" s="266"/>
      <c r="F57" s="267"/>
      <c r="G57" s="268">
        <f>SUM(G37:G56)</f>
        <v>0</v>
      </c>
      <c r="H57" s="269"/>
      <c r="I57" s="270">
        <f>SUM(I37:I56)</f>
        <v>0</v>
      </c>
      <c r="J57" s="269"/>
      <c r="K57" s="270">
        <f>SUM(K37:K56)</f>
        <v>0</v>
      </c>
      <c r="O57" s="243">
        <v>4</v>
      </c>
      <c r="BA57" s="271">
        <f>SUM(BA37:BA56)</f>
        <v>0</v>
      </c>
      <c r="BB57" s="271">
        <f>SUM(BB37:BB56)</f>
        <v>0</v>
      </c>
      <c r="BC57" s="271">
        <f>SUM(BC37:BC56)</f>
        <v>0</v>
      </c>
      <c r="BD57" s="271">
        <f>SUM(BD37:BD56)</f>
        <v>0</v>
      </c>
      <c r="BE57" s="271">
        <f>SUM(BE37:BE56)</f>
        <v>0</v>
      </c>
    </row>
    <row r="58" spans="1:80">
      <c r="A58" s="233" t="s">
        <v>89</v>
      </c>
      <c r="B58" s="234" t="s">
        <v>1553</v>
      </c>
      <c r="C58" s="235" t="s">
        <v>1554</v>
      </c>
      <c r="D58" s="236"/>
      <c r="E58" s="237"/>
      <c r="F58" s="237"/>
      <c r="G58" s="238"/>
      <c r="H58" s="239"/>
      <c r="I58" s="240"/>
      <c r="J58" s="241"/>
      <c r="K58" s="242"/>
      <c r="O58" s="243">
        <v>1</v>
      </c>
    </row>
    <row r="59" spans="1:80" ht="33.75">
      <c r="A59" s="244">
        <v>39</v>
      </c>
      <c r="B59" s="245" t="s">
        <v>1556</v>
      </c>
      <c r="C59" s="246" t="s">
        <v>3147</v>
      </c>
      <c r="D59" s="247" t="s">
        <v>251</v>
      </c>
      <c r="E59" s="248">
        <v>2</v>
      </c>
      <c r="F59" s="248">
        <v>0</v>
      </c>
      <c r="G59" s="249">
        <f>E59*F59</f>
        <v>0</v>
      </c>
      <c r="H59" s="250">
        <v>0</v>
      </c>
      <c r="I59" s="251">
        <f>E59*H59</f>
        <v>0</v>
      </c>
      <c r="J59" s="250">
        <v>0</v>
      </c>
      <c r="K59" s="251">
        <f>E59*J59</f>
        <v>0</v>
      </c>
      <c r="O59" s="243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>IF(AZ59=1,G59,0)</f>
        <v>0</v>
      </c>
      <c r="BB59" s="216">
        <f>IF(AZ59=2,G59,0)</f>
        <v>0</v>
      </c>
      <c r="BC59" s="216">
        <f>IF(AZ59=3,G59,0)</f>
        <v>0</v>
      </c>
      <c r="BD59" s="216">
        <f>IF(AZ59=4,G59,0)</f>
        <v>0</v>
      </c>
      <c r="BE59" s="216">
        <f>IF(AZ59=5,G59,0)</f>
        <v>0</v>
      </c>
      <c r="CA59" s="243">
        <v>1</v>
      </c>
      <c r="CB59" s="243">
        <v>7</v>
      </c>
    </row>
    <row r="60" spans="1:80">
      <c r="A60" s="252"/>
      <c r="B60" s="253"/>
      <c r="C60" s="368" t="s">
        <v>1418</v>
      </c>
      <c r="D60" s="369"/>
      <c r="E60" s="369"/>
      <c r="F60" s="369"/>
      <c r="G60" s="370"/>
      <c r="I60" s="254"/>
      <c r="K60" s="254"/>
      <c r="L60" s="255" t="s">
        <v>1418</v>
      </c>
      <c r="O60" s="243">
        <v>3</v>
      </c>
    </row>
    <row r="61" spans="1:80">
      <c r="A61" s="244">
        <v>40</v>
      </c>
      <c r="B61" s="245" t="s">
        <v>1557</v>
      </c>
      <c r="C61" s="246" t="s">
        <v>1558</v>
      </c>
      <c r="D61" s="247" t="s">
        <v>149</v>
      </c>
      <c r="E61" s="248">
        <v>470</v>
      </c>
      <c r="F61" s="248">
        <v>0</v>
      </c>
      <c r="G61" s="249">
        <f t="shared" ref="G61:G66" si="16">E61*F61</f>
        <v>0</v>
      </c>
      <c r="H61" s="250">
        <v>0</v>
      </c>
      <c r="I61" s="251">
        <f t="shared" ref="I61:I66" si="17">E61*H61</f>
        <v>0</v>
      </c>
      <c r="J61" s="250">
        <v>0</v>
      </c>
      <c r="K61" s="251">
        <f t="shared" ref="K61:K66" si="18">E61*J61</f>
        <v>0</v>
      </c>
      <c r="O61" s="243">
        <v>2</v>
      </c>
      <c r="AA61" s="216">
        <v>1</v>
      </c>
      <c r="AB61" s="216">
        <v>7</v>
      </c>
      <c r="AC61" s="216">
        <v>7</v>
      </c>
      <c r="AZ61" s="216">
        <v>2</v>
      </c>
      <c r="BA61" s="216">
        <f t="shared" ref="BA61:BA66" si="19">IF(AZ61=1,G61,0)</f>
        <v>0</v>
      </c>
      <c r="BB61" s="216">
        <f t="shared" ref="BB61:BB66" si="20">IF(AZ61=2,G61,0)</f>
        <v>0</v>
      </c>
      <c r="BC61" s="216">
        <f t="shared" ref="BC61:BC66" si="21">IF(AZ61=3,G61,0)</f>
        <v>0</v>
      </c>
      <c r="BD61" s="216">
        <f t="shared" ref="BD61:BD66" si="22">IF(AZ61=4,G61,0)</f>
        <v>0</v>
      </c>
      <c r="BE61" s="216">
        <f t="shared" ref="BE61:BE66" si="23">IF(AZ61=5,G61,0)</f>
        <v>0</v>
      </c>
      <c r="CA61" s="243">
        <v>1</v>
      </c>
      <c r="CB61" s="243">
        <v>7</v>
      </c>
    </row>
    <row r="62" spans="1:80">
      <c r="A62" s="244">
        <v>41</v>
      </c>
      <c r="B62" s="245" t="s">
        <v>1559</v>
      </c>
      <c r="C62" s="246" t="s">
        <v>1560</v>
      </c>
      <c r="D62" s="247" t="s">
        <v>164</v>
      </c>
      <c r="E62" s="248">
        <v>3300</v>
      </c>
      <c r="F62" s="248">
        <v>0</v>
      </c>
      <c r="G62" s="249">
        <f t="shared" si="16"/>
        <v>0</v>
      </c>
      <c r="H62" s="250">
        <v>0</v>
      </c>
      <c r="I62" s="251">
        <f t="shared" si="17"/>
        <v>0</v>
      </c>
      <c r="J62" s="250">
        <v>0</v>
      </c>
      <c r="K62" s="251">
        <f t="shared" si="18"/>
        <v>0</v>
      </c>
      <c r="O62" s="243">
        <v>2</v>
      </c>
      <c r="AA62" s="216">
        <v>1</v>
      </c>
      <c r="AB62" s="216">
        <v>7</v>
      </c>
      <c r="AC62" s="216">
        <v>7</v>
      </c>
      <c r="AZ62" s="216">
        <v>2</v>
      </c>
      <c r="BA62" s="216">
        <f t="shared" si="19"/>
        <v>0</v>
      </c>
      <c r="BB62" s="216">
        <f t="shared" si="20"/>
        <v>0</v>
      </c>
      <c r="BC62" s="216">
        <f t="shared" si="21"/>
        <v>0</v>
      </c>
      <c r="BD62" s="216">
        <f t="shared" si="22"/>
        <v>0</v>
      </c>
      <c r="BE62" s="216">
        <f t="shared" si="23"/>
        <v>0</v>
      </c>
      <c r="CA62" s="243">
        <v>1</v>
      </c>
      <c r="CB62" s="243">
        <v>7</v>
      </c>
    </row>
    <row r="63" spans="1:80">
      <c r="A63" s="244">
        <v>42</v>
      </c>
      <c r="B63" s="245" t="s">
        <v>1561</v>
      </c>
      <c r="C63" s="246" t="s">
        <v>1562</v>
      </c>
      <c r="D63" s="247" t="s">
        <v>164</v>
      </c>
      <c r="E63" s="248">
        <v>600</v>
      </c>
      <c r="F63" s="248">
        <v>0</v>
      </c>
      <c r="G63" s="249">
        <f t="shared" si="16"/>
        <v>0</v>
      </c>
      <c r="H63" s="250">
        <v>0</v>
      </c>
      <c r="I63" s="251">
        <f t="shared" si="17"/>
        <v>0</v>
      </c>
      <c r="J63" s="250">
        <v>0</v>
      </c>
      <c r="K63" s="251">
        <f t="shared" si="18"/>
        <v>0</v>
      </c>
      <c r="O63" s="243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si="19"/>
        <v>0</v>
      </c>
      <c r="BB63" s="216">
        <f t="shared" si="20"/>
        <v>0</v>
      </c>
      <c r="BC63" s="216">
        <f t="shared" si="21"/>
        <v>0</v>
      </c>
      <c r="BD63" s="216">
        <f t="shared" si="22"/>
        <v>0</v>
      </c>
      <c r="BE63" s="216">
        <f t="shared" si="23"/>
        <v>0</v>
      </c>
      <c r="CA63" s="243">
        <v>1</v>
      </c>
      <c r="CB63" s="243">
        <v>7</v>
      </c>
    </row>
    <row r="64" spans="1:80">
      <c r="A64" s="244">
        <v>43</v>
      </c>
      <c r="B64" s="245" t="s">
        <v>1563</v>
      </c>
      <c r="C64" s="246" t="s">
        <v>1564</v>
      </c>
      <c r="D64" s="247" t="s">
        <v>164</v>
      </c>
      <c r="E64" s="248">
        <v>525</v>
      </c>
      <c r="F64" s="248">
        <v>0</v>
      </c>
      <c r="G64" s="249">
        <f t="shared" si="16"/>
        <v>0</v>
      </c>
      <c r="H64" s="250">
        <v>0</v>
      </c>
      <c r="I64" s="251">
        <f t="shared" si="17"/>
        <v>0</v>
      </c>
      <c r="J64" s="250">
        <v>0</v>
      </c>
      <c r="K64" s="251">
        <f t="shared" si="18"/>
        <v>0</v>
      </c>
      <c r="O64" s="243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19"/>
        <v>0</v>
      </c>
      <c r="BB64" s="216">
        <f t="shared" si="20"/>
        <v>0</v>
      </c>
      <c r="BC64" s="216">
        <f t="shared" si="21"/>
        <v>0</v>
      </c>
      <c r="BD64" s="216">
        <f t="shared" si="22"/>
        <v>0</v>
      </c>
      <c r="BE64" s="216">
        <f t="shared" si="23"/>
        <v>0</v>
      </c>
      <c r="CA64" s="243">
        <v>1</v>
      </c>
      <c r="CB64" s="243">
        <v>7</v>
      </c>
    </row>
    <row r="65" spans="1:80">
      <c r="A65" s="244">
        <v>44</v>
      </c>
      <c r="B65" s="245" t="s">
        <v>1565</v>
      </c>
      <c r="C65" s="246" t="s">
        <v>1566</v>
      </c>
      <c r="D65" s="247" t="s">
        <v>251</v>
      </c>
      <c r="E65" s="248">
        <v>1</v>
      </c>
      <c r="F65" s="248">
        <v>0</v>
      </c>
      <c r="G65" s="249">
        <f t="shared" si="16"/>
        <v>0</v>
      </c>
      <c r="H65" s="250">
        <v>0</v>
      </c>
      <c r="I65" s="251">
        <f t="shared" si="17"/>
        <v>0</v>
      </c>
      <c r="J65" s="250">
        <v>0</v>
      </c>
      <c r="K65" s="251">
        <f t="shared" si="18"/>
        <v>0</v>
      </c>
      <c r="O65" s="243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19"/>
        <v>0</v>
      </c>
      <c r="BB65" s="216">
        <f t="shared" si="20"/>
        <v>0</v>
      </c>
      <c r="BC65" s="216">
        <f t="shared" si="21"/>
        <v>0</v>
      </c>
      <c r="BD65" s="216">
        <f t="shared" si="22"/>
        <v>0</v>
      </c>
      <c r="BE65" s="216">
        <f t="shared" si="23"/>
        <v>0</v>
      </c>
      <c r="CA65" s="243">
        <v>1</v>
      </c>
      <c r="CB65" s="243">
        <v>7</v>
      </c>
    </row>
    <row r="66" spans="1:80">
      <c r="A66" s="244">
        <v>45</v>
      </c>
      <c r="B66" s="245" t="s">
        <v>1567</v>
      </c>
      <c r="C66" s="246" t="s">
        <v>1568</v>
      </c>
      <c r="D66" s="247" t="s">
        <v>251</v>
      </c>
      <c r="E66" s="248">
        <v>1</v>
      </c>
      <c r="F66" s="248">
        <v>0</v>
      </c>
      <c r="G66" s="249">
        <f t="shared" si="16"/>
        <v>0</v>
      </c>
      <c r="H66" s="250">
        <v>0</v>
      </c>
      <c r="I66" s="251">
        <f t="shared" si="17"/>
        <v>0</v>
      </c>
      <c r="J66" s="250">
        <v>0</v>
      </c>
      <c r="K66" s="251">
        <f t="shared" si="18"/>
        <v>0</v>
      </c>
      <c r="O66" s="243">
        <v>2</v>
      </c>
      <c r="AA66" s="216">
        <v>1</v>
      </c>
      <c r="AB66" s="216">
        <v>7</v>
      </c>
      <c r="AC66" s="216">
        <v>7</v>
      </c>
      <c r="AZ66" s="216">
        <v>2</v>
      </c>
      <c r="BA66" s="216">
        <f t="shared" si="19"/>
        <v>0</v>
      </c>
      <c r="BB66" s="216">
        <f t="shared" si="20"/>
        <v>0</v>
      </c>
      <c r="BC66" s="216">
        <f t="shared" si="21"/>
        <v>0</v>
      </c>
      <c r="BD66" s="216">
        <f t="shared" si="22"/>
        <v>0</v>
      </c>
      <c r="BE66" s="216">
        <f t="shared" si="23"/>
        <v>0</v>
      </c>
      <c r="CA66" s="243">
        <v>1</v>
      </c>
      <c r="CB66" s="243">
        <v>7</v>
      </c>
    </row>
    <row r="67" spans="1:80">
      <c r="A67" s="262"/>
      <c r="B67" s="263" t="s">
        <v>93</v>
      </c>
      <c r="C67" s="264" t="s">
        <v>1555</v>
      </c>
      <c r="D67" s="265"/>
      <c r="E67" s="266"/>
      <c r="F67" s="267"/>
      <c r="G67" s="268">
        <f>SUM(G58:G66)</f>
        <v>0</v>
      </c>
      <c r="H67" s="269"/>
      <c r="I67" s="270">
        <f>SUM(I58:I66)</f>
        <v>0</v>
      </c>
      <c r="J67" s="269"/>
      <c r="K67" s="270">
        <f>SUM(K58:K66)</f>
        <v>0</v>
      </c>
      <c r="O67" s="243">
        <v>4</v>
      </c>
      <c r="BA67" s="271">
        <f>SUM(BA58:BA66)</f>
        <v>0</v>
      </c>
      <c r="BB67" s="271">
        <f>SUM(BB58:BB66)</f>
        <v>0</v>
      </c>
      <c r="BC67" s="271">
        <f>SUM(BC58:BC66)</f>
        <v>0</v>
      </c>
      <c r="BD67" s="271">
        <f>SUM(BD58:BD66)</f>
        <v>0</v>
      </c>
      <c r="BE67" s="271">
        <f>SUM(BE58:BE66)</f>
        <v>0</v>
      </c>
    </row>
    <row r="68" spans="1:80">
      <c r="E68" s="216"/>
    </row>
    <row r="69" spans="1:80">
      <c r="E69" s="216"/>
    </row>
    <row r="70" spans="1:80">
      <c r="E70" s="216"/>
    </row>
    <row r="71" spans="1:80">
      <c r="E71" s="216"/>
    </row>
    <row r="72" spans="1:80">
      <c r="E72" s="216"/>
    </row>
    <row r="73" spans="1:80">
      <c r="E73" s="216"/>
    </row>
    <row r="74" spans="1:80">
      <c r="E74" s="216"/>
    </row>
    <row r="75" spans="1:80">
      <c r="E75" s="216"/>
    </row>
    <row r="76" spans="1:80">
      <c r="E76" s="216"/>
    </row>
    <row r="77" spans="1:80">
      <c r="E77" s="216"/>
    </row>
    <row r="78" spans="1:80">
      <c r="E78" s="216"/>
    </row>
    <row r="79" spans="1:80">
      <c r="E79" s="216"/>
    </row>
    <row r="80" spans="1:80">
      <c r="E80" s="216"/>
    </row>
    <row r="81" spans="1:7">
      <c r="E81" s="216"/>
    </row>
    <row r="82" spans="1:7">
      <c r="E82" s="216"/>
    </row>
    <row r="83" spans="1:7">
      <c r="E83" s="216"/>
    </row>
    <row r="84" spans="1:7">
      <c r="E84" s="216"/>
    </row>
    <row r="85" spans="1:7">
      <c r="E85" s="216"/>
    </row>
    <row r="86" spans="1:7">
      <c r="E86" s="216"/>
    </row>
    <row r="87" spans="1:7">
      <c r="E87" s="216"/>
    </row>
    <row r="88" spans="1:7">
      <c r="E88" s="216"/>
    </row>
    <row r="89" spans="1:7">
      <c r="E89" s="216"/>
    </row>
    <row r="90" spans="1:7">
      <c r="E90" s="216"/>
    </row>
    <row r="91" spans="1:7">
      <c r="A91" s="261"/>
      <c r="B91" s="261"/>
      <c r="C91" s="261"/>
      <c r="D91" s="261"/>
      <c r="E91" s="261"/>
      <c r="F91" s="261"/>
      <c r="G91" s="261"/>
    </row>
    <row r="92" spans="1:7">
      <c r="A92" s="261"/>
      <c r="B92" s="261"/>
      <c r="C92" s="261"/>
      <c r="D92" s="261"/>
      <c r="E92" s="261"/>
      <c r="F92" s="261"/>
      <c r="G92" s="261"/>
    </row>
    <row r="93" spans="1:7">
      <c r="A93" s="261"/>
      <c r="B93" s="261"/>
      <c r="C93" s="261"/>
      <c r="D93" s="261"/>
      <c r="E93" s="261"/>
      <c r="F93" s="261"/>
      <c r="G93" s="261"/>
    </row>
    <row r="94" spans="1:7">
      <c r="A94" s="261"/>
      <c r="B94" s="261"/>
      <c r="C94" s="261"/>
      <c r="D94" s="261"/>
      <c r="E94" s="261"/>
      <c r="F94" s="261"/>
      <c r="G94" s="261"/>
    </row>
    <row r="95" spans="1:7">
      <c r="E95" s="216"/>
    </row>
    <row r="96" spans="1:7">
      <c r="E96" s="216"/>
    </row>
    <row r="97" spans="5:5">
      <c r="E97" s="216"/>
    </row>
    <row r="98" spans="5:5">
      <c r="E98" s="216"/>
    </row>
    <row r="99" spans="5:5">
      <c r="E99" s="216"/>
    </row>
    <row r="100" spans="5:5">
      <c r="E100" s="216"/>
    </row>
    <row r="101" spans="5:5">
      <c r="E101" s="216"/>
    </row>
    <row r="102" spans="5:5">
      <c r="E102" s="216"/>
    </row>
    <row r="103" spans="5:5">
      <c r="E103" s="216"/>
    </row>
    <row r="104" spans="5:5">
      <c r="E104" s="216"/>
    </row>
    <row r="105" spans="5:5">
      <c r="E105" s="216"/>
    </row>
    <row r="106" spans="5:5">
      <c r="E106" s="216"/>
    </row>
    <row r="107" spans="5:5">
      <c r="E107" s="216"/>
    </row>
    <row r="108" spans="5:5">
      <c r="E108" s="216"/>
    </row>
    <row r="109" spans="5:5">
      <c r="E109" s="216"/>
    </row>
    <row r="110" spans="5:5">
      <c r="E110" s="216"/>
    </row>
    <row r="111" spans="5:5">
      <c r="E111" s="216"/>
    </row>
    <row r="112" spans="5:5">
      <c r="E112" s="216"/>
    </row>
    <row r="113" spans="1:7">
      <c r="E113" s="216"/>
    </row>
    <row r="114" spans="1:7">
      <c r="E114" s="216"/>
    </row>
    <row r="115" spans="1:7">
      <c r="E115" s="216"/>
    </row>
    <row r="116" spans="1:7">
      <c r="E116" s="216"/>
    </row>
    <row r="117" spans="1:7">
      <c r="E117" s="216"/>
    </row>
    <row r="118" spans="1:7">
      <c r="E118" s="216"/>
    </row>
    <row r="119" spans="1:7">
      <c r="E119" s="216"/>
    </row>
    <row r="120" spans="1:7">
      <c r="E120" s="216"/>
    </row>
    <row r="121" spans="1:7">
      <c r="E121" s="216"/>
    </row>
    <row r="122" spans="1:7">
      <c r="E122" s="216"/>
    </row>
    <row r="123" spans="1:7">
      <c r="E123" s="216"/>
    </row>
    <row r="124" spans="1:7">
      <c r="E124" s="216"/>
    </row>
    <row r="125" spans="1:7">
      <c r="E125" s="216"/>
    </row>
    <row r="126" spans="1:7">
      <c r="A126" s="272"/>
      <c r="B126" s="272"/>
    </row>
    <row r="127" spans="1:7">
      <c r="A127" s="261"/>
      <c r="B127" s="261"/>
      <c r="C127" s="273"/>
      <c r="D127" s="273"/>
      <c r="E127" s="274"/>
      <c r="F127" s="273"/>
      <c r="G127" s="275"/>
    </row>
    <row r="128" spans="1:7">
      <c r="A128" s="276"/>
      <c r="B128" s="276"/>
      <c r="C128" s="261"/>
      <c r="D128" s="261"/>
      <c r="E128" s="277"/>
      <c r="F128" s="261"/>
      <c r="G128" s="261"/>
    </row>
    <row r="129" spans="1:7">
      <c r="A129" s="261"/>
      <c r="B129" s="261"/>
      <c r="C129" s="261"/>
      <c r="D129" s="261"/>
      <c r="E129" s="277"/>
      <c r="F129" s="261"/>
      <c r="G129" s="261"/>
    </row>
    <row r="130" spans="1:7">
      <c r="A130" s="261"/>
      <c r="B130" s="261"/>
      <c r="C130" s="261"/>
      <c r="D130" s="261"/>
      <c r="E130" s="277"/>
      <c r="F130" s="261"/>
      <c r="G130" s="261"/>
    </row>
    <row r="131" spans="1:7">
      <c r="A131" s="261"/>
      <c r="B131" s="261"/>
      <c r="C131" s="261"/>
      <c r="D131" s="261"/>
      <c r="E131" s="277"/>
      <c r="F131" s="261"/>
      <c r="G131" s="261"/>
    </row>
    <row r="132" spans="1:7">
      <c r="A132" s="261"/>
      <c r="B132" s="261"/>
      <c r="C132" s="261"/>
      <c r="D132" s="261"/>
      <c r="E132" s="277"/>
      <c r="F132" s="261"/>
      <c r="G132" s="261"/>
    </row>
    <row r="133" spans="1:7">
      <c r="A133" s="261"/>
      <c r="B133" s="261"/>
      <c r="C133" s="261"/>
      <c r="D133" s="261"/>
      <c r="E133" s="277"/>
      <c r="F133" s="261"/>
      <c r="G133" s="261"/>
    </row>
    <row r="134" spans="1:7">
      <c r="A134" s="261"/>
      <c r="B134" s="261"/>
      <c r="C134" s="261"/>
      <c r="D134" s="261"/>
      <c r="E134" s="277"/>
      <c r="F134" s="261"/>
      <c r="G134" s="261"/>
    </row>
    <row r="135" spans="1:7">
      <c r="A135" s="261"/>
      <c r="B135" s="261"/>
      <c r="C135" s="261"/>
      <c r="D135" s="261"/>
      <c r="E135" s="277"/>
      <c r="F135" s="261"/>
      <c r="G135" s="261"/>
    </row>
    <row r="136" spans="1:7">
      <c r="A136" s="261"/>
      <c r="B136" s="261"/>
      <c r="C136" s="261"/>
      <c r="D136" s="261"/>
      <c r="E136" s="277"/>
      <c r="F136" s="261"/>
      <c r="G136" s="261"/>
    </row>
    <row r="137" spans="1:7">
      <c r="A137" s="261"/>
      <c r="B137" s="261"/>
      <c r="C137" s="261"/>
      <c r="D137" s="261"/>
      <c r="E137" s="277"/>
      <c r="F137" s="261"/>
      <c r="G137" s="261"/>
    </row>
    <row r="138" spans="1:7">
      <c r="A138" s="261"/>
      <c r="B138" s="261"/>
      <c r="C138" s="261"/>
      <c r="D138" s="261"/>
      <c r="E138" s="277"/>
      <c r="F138" s="261"/>
      <c r="G138" s="261"/>
    </row>
    <row r="139" spans="1:7">
      <c r="A139" s="261"/>
      <c r="B139" s="261"/>
      <c r="C139" s="261"/>
      <c r="D139" s="261"/>
      <c r="E139" s="277"/>
      <c r="F139" s="261"/>
      <c r="G139" s="261"/>
    </row>
    <row r="140" spans="1:7">
      <c r="A140" s="261"/>
      <c r="B140" s="261"/>
      <c r="C140" s="261"/>
      <c r="D140" s="261"/>
      <c r="E140" s="277"/>
      <c r="F140" s="261"/>
      <c r="G140" s="261"/>
    </row>
  </sheetData>
  <mergeCells count="15">
    <mergeCell ref="C37:G37"/>
    <mergeCell ref="C13:G13"/>
    <mergeCell ref="C15:G15"/>
    <mergeCell ref="A1:G1"/>
    <mergeCell ref="A3:B3"/>
    <mergeCell ref="A4:B4"/>
    <mergeCell ref="E4:G4"/>
    <mergeCell ref="C9:G9"/>
    <mergeCell ref="C60:G60"/>
    <mergeCell ref="C39:G39"/>
    <mergeCell ref="C49:G49"/>
    <mergeCell ref="C50:G50"/>
    <mergeCell ref="C51:G51"/>
    <mergeCell ref="C53:G53"/>
    <mergeCell ref="C54:G5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24"/>
  <dimension ref="A1:BE51"/>
  <sheetViews>
    <sheetView view="pageBreakPreview" zoomScale="60" zoomScaleNormal="100" workbookViewId="0">
      <selection activeCell="D22" sqref="D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240</v>
      </c>
      <c r="D2" s="81" t="s">
        <v>1570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4 Rek'!E35</f>
        <v>0</v>
      </c>
      <c r="D15" s="133" t="str">
        <f>'SO 01 4 Rek'!A40</f>
        <v>Zařízení staveniště</v>
      </c>
      <c r="E15" s="134"/>
      <c r="F15" s="135"/>
      <c r="G15" s="132">
        <f>'SO 01 4 Rek'!I40</f>
        <v>0</v>
      </c>
    </row>
    <row r="16" spans="1:57" ht="15.95" customHeight="1">
      <c r="A16" s="130" t="s">
        <v>45</v>
      </c>
      <c r="B16" s="131" t="s">
        <v>46</v>
      </c>
      <c r="C16" s="132">
        <f>'SO 01 4 Rek'!F35</f>
        <v>0</v>
      </c>
      <c r="D16" s="85" t="str">
        <f>'SO 01 4 Rek'!A41</f>
        <v>Kompletační činnost (IČD)</v>
      </c>
      <c r="E16" s="136"/>
      <c r="F16" s="137"/>
      <c r="G16" s="132">
        <f>'SO 01 4 Rek'!I41</f>
        <v>0</v>
      </c>
    </row>
    <row r="17" spans="1:7" ht="15.95" customHeight="1">
      <c r="A17" s="130" t="s">
        <v>47</v>
      </c>
      <c r="B17" s="131" t="s">
        <v>48</v>
      </c>
      <c r="C17" s="132">
        <f>'SO 01 4 Rek'!H35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4 Rek'!G35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4 Rek'!I35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4 Rek'!H42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34"/>
  <dimension ref="A1:BE93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240</v>
      </c>
      <c r="I1" s="175"/>
    </row>
    <row r="2" spans="1:9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1570</v>
      </c>
      <c r="H2" s="359"/>
      <c r="I2" s="360"/>
    </row>
    <row r="3" spans="1:9" ht="13.5" thickTop="1">
      <c r="F3" s="111"/>
    </row>
    <row r="4" spans="1:9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/>
    <row r="6" spans="1:9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>
      <c r="A7" s="278" t="str">
        <f>'SO 01 4 Pol'!B7</f>
        <v>1D</v>
      </c>
      <c r="B7" s="50" t="str">
        <f>'SO 01 4 Pol'!C7</f>
        <v>Tělocvična - dodávka</v>
      </c>
      <c r="D7" s="188"/>
      <c r="E7" s="279">
        <f>'SO 01 4 Pol'!BA11</f>
        <v>0</v>
      </c>
      <c r="F7" s="280">
        <f>'SO 01 4 Pol'!BB11</f>
        <v>0</v>
      </c>
      <c r="G7" s="280">
        <f>'SO 01 4 Pol'!BC11</f>
        <v>0</v>
      </c>
      <c r="H7" s="280">
        <f>'SO 01 4 Pol'!BD11</f>
        <v>0</v>
      </c>
      <c r="I7" s="281">
        <f>'SO 01 4 Pol'!BE11</f>
        <v>0</v>
      </c>
    </row>
    <row r="8" spans="1:9" s="111" customFormat="1">
      <c r="A8" s="278" t="str">
        <f>'SO 01 4 Pol'!B12</f>
        <v>1M</v>
      </c>
      <c r="B8" s="50" t="str">
        <f>'SO 01 4 Pol'!C12</f>
        <v>Tělocvična - montáž</v>
      </c>
      <c r="D8" s="188"/>
      <c r="E8" s="279">
        <f>'SO 01 4 Pol'!BA16</f>
        <v>0</v>
      </c>
      <c r="F8" s="280">
        <f>'SO 01 4 Pol'!BB16</f>
        <v>0</v>
      </c>
      <c r="G8" s="280">
        <f>'SO 01 4 Pol'!BC16</f>
        <v>0</v>
      </c>
      <c r="H8" s="280">
        <f>'SO 01 4 Pol'!BD16</f>
        <v>0</v>
      </c>
      <c r="I8" s="281">
        <f>'SO 01 4 Pol'!BE16</f>
        <v>0</v>
      </c>
    </row>
    <row r="9" spans="1:9" s="111" customFormat="1">
      <c r="A9" s="278" t="str">
        <f>'SO 01 4 Pol'!B17</f>
        <v>2D</v>
      </c>
      <c r="B9" s="50" t="str">
        <f>'SO 01 4 Pol'!C17</f>
        <v>Šatny, umývárny - dodávka</v>
      </c>
      <c r="D9" s="188"/>
      <c r="E9" s="279">
        <f>'SO 01 4 Pol'!BA47</f>
        <v>0</v>
      </c>
      <c r="F9" s="280">
        <f>'SO 01 4 Pol'!BB47</f>
        <v>0</v>
      </c>
      <c r="G9" s="280">
        <f>'SO 01 4 Pol'!BC47</f>
        <v>0</v>
      </c>
      <c r="H9" s="280">
        <f>'SO 01 4 Pol'!BD47</f>
        <v>0</v>
      </c>
      <c r="I9" s="281">
        <f>'SO 01 4 Pol'!BE47</f>
        <v>0</v>
      </c>
    </row>
    <row r="10" spans="1:9" s="111" customFormat="1">
      <c r="A10" s="278" t="str">
        <f>'SO 01 4 Pol'!B48</f>
        <v>2M</v>
      </c>
      <c r="B10" s="50" t="str">
        <f>'SO 01 4 Pol'!C48</f>
        <v>Šatny, umývárny - montáž</v>
      </c>
      <c r="D10" s="188"/>
      <c r="E10" s="279">
        <f>'SO 01 4 Pol'!BA78</f>
        <v>0</v>
      </c>
      <c r="F10" s="280">
        <f>'SO 01 4 Pol'!BB78</f>
        <v>0</v>
      </c>
      <c r="G10" s="280">
        <f>'SO 01 4 Pol'!BC78</f>
        <v>0</v>
      </c>
      <c r="H10" s="280">
        <f>'SO 01 4 Pol'!BD78</f>
        <v>0</v>
      </c>
      <c r="I10" s="281">
        <f>'SO 01 4 Pol'!BE78</f>
        <v>0</v>
      </c>
    </row>
    <row r="11" spans="1:9" s="111" customFormat="1">
      <c r="A11" s="278" t="str">
        <f>'SO 01 4 Pol'!B79</f>
        <v>3D</v>
      </c>
      <c r="B11" s="50" t="str">
        <f>'SO 01 4 Pol'!C79</f>
        <v>Bufet - dodávka</v>
      </c>
      <c r="D11" s="188"/>
      <c r="E11" s="279">
        <f>'SO 01 4 Pol'!BA103</f>
        <v>0</v>
      </c>
      <c r="F11" s="280">
        <f>'SO 01 4 Pol'!BB103</f>
        <v>0</v>
      </c>
      <c r="G11" s="280">
        <f>'SO 01 4 Pol'!BC103</f>
        <v>0</v>
      </c>
      <c r="H11" s="280">
        <f>'SO 01 4 Pol'!BD103</f>
        <v>0</v>
      </c>
      <c r="I11" s="281">
        <f>'SO 01 4 Pol'!BE103</f>
        <v>0</v>
      </c>
    </row>
    <row r="12" spans="1:9" s="111" customFormat="1">
      <c r="A12" s="278" t="str">
        <f>'SO 01 4 Pol'!B104</f>
        <v>3M</v>
      </c>
      <c r="B12" s="50" t="str">
        <f>'SO 01 4 Pol'!C104</f>
        <v>Bufet - montáž</v>
      </c>
      <c r="D12" s="188"/>
      <c r="E12" s="279">
        <f>'SO 01 4 Pol'!BA128</f>
        <v>0</v>
      </c>
      <c r="F12" s="280">
        <f>'SO 01 4 Pol'!BB128</f>
        <v>0</v>
      </c>
      <c r="G12" s="280">
        <f>'SO 01 4 Pol'!BC128</f>
        <v>0</v>
      </c>
      <c r="H12" s="280">
        <f>'SO 01 4 Pol'!BD128</f>
        <v>0</v>
      </c>
      <c r="I12" s="281">
        <f>'SO 01 4 Pol'!BE128</f>
        <v>0</v>
      </c>
    </row>
    <row r="13" spans="1:9" s="111" customFormat="1">
      <c r="A13" s="278" t="str">
        <f>'SO 01 4 Pol'!B129</f>
        <v>4D</v>
      </c>
      <c r="B13" s="50" t="str">
        <f>'SO 01 4 Pol'!C129</f>
        <v>Šatny, sprchy 1NP - dodávka</v>
      </c>
      <c r="D13" s="188"/>
      <c r="E13" s="279">
        <f>'SO 01 4 Pol'!BA147</f>
        <v>0</v>
      </c>
      <c r="F13" s="280">
        <f>'SO 01 4 Pol'!BB147</f>
        <v>0</v>
      </c>
      <c r="G13" s="280">
        <f>'SO 01 4 Pol'!BC147</f>
        <v>0</v>
      </c>
      <c r="H13" s="280">
        <f>'SO 01 4 Pol'!BD147</f>
        <v>0</v>
      </c>
      <c r="I13" s="281">
        <f>'SO 01 4 Pol'!BE147</f>
        <v>0</v>
      </c>
    </row>
    <row r="14" spans="1:9" s="111" customFormat="1">
      <c r="A14" s="278" t="str">
        <f>'SO 01 4 Pol'!B148</f>
        <v>4M</v>
      </c>
      <c r="B14" s="50" t="str">
        <f>'SO 01 4 Pol'!C148</f>
        <v>Šatny, sprchy 1NP - montáž</v>
      </c>
      <c r="D14" s="188"/>
      <c r="E14" s="279">
        <f>'SO 01 4 Pol'!BA166</f>
        <v>0</v>
      </c>
      <c r="F14" s="280">
        <f>'SO 01 4 Pol'!BB166</f>
        <v>0</v>
      </c>
      <c r="G14" s="280">
        <f>'SO 01 4 Pol'!BC166</f>
        <v>0</v>
      </c>
      <c r="H14" s="280">
        <f>'SO 01 4 Pol'!BD166</f>
        <v>0</v>
      </c>
      <c r="I14" s="281">
        <f>'SO 01 4 Pol'!BE166</f>
        <v>0</v>
      </c>
    </row>
    <row r="15" spans="1:9" s="111" customFormat="1">
      <c r="A15" s="278" t="str">
        <f>'SO 01 4 Pol'!B167</f>
        <v>5D</v>
      </c>
      <c r="B15" s="50" t="str">
        <f>'SO 01 4 Pol'!C167</f>
        <v>Koupelna rozhodci - dodávka</v>
      </c>
      <c r="D15" s="188"/>
      <c r="E15" s="279">
        <f>'SO 01 4 Pol'!BA179</f>
        <v>0</v>
      </c>
      <c r="F15" s="280">
        <f>'SO 01 4 Pol'!BB179</f>
        <v>0</v>
      </c>
      <c r="G15" s="280">
        <f>'SO 01 4 Pol'!BC179</f>
        <v>0</v>
      </c>
      <c r="H15" s="280">
        <f>'SO 01 4 Pol'!BD179</f>
        <v>0</v>
      </c>
      <c r="I15" s="281">
        <f>'SO 01 4 Pol'!BE179</f>
        <v>0</v>
      </c>
    </row>
    <row r="16" spans="1:9" s="111" customFormat="1">
      <c r="A16" s="278" t="str">
        <f>'SO 01 4 Pol'!B180</f>
        <v>5M</v>
      </c>
      <c r="B16" s="50" t="str">
        <f>'SO 01 4 Pol'!C180</f>
        <v>Koupelna rozhodci - montáž</v>
      </c>
      <c r="D16" s="188"/>
      <c r="E16" s="279">
        <f>'SO 01 4 Pol'!BA192</f>
        <v>0</v>
      </c>
      <c r="F16" s="280">
        <f>'SO 01 4 Pol'!BB192</f>
        <v>0</v>
      </c>
      <c r="G16" s="280">
        <f>'SO 01 4 Pol'!BC192</f>
        <v>0</v>
      </c>
      <c r="H16" s="280">
        <f>'SO 01 4 Pol'!BD192</f>
        <v>0</v>
      </c>
      <c r="I16" s="281">
        <f>'SO 01 4 Pol'!BE192</f>
        <v>0</v>
      </c>
    </row>
    <row r="17" spans="1:9" s="111" customFormat="1">
      <c r="A17" s="278" t="str">
        <f>'SO 01 4 Pol'!B193</f>
        <v>6D</v>
      </c>
      <c r="B17" s="50" t="str">
        <f>'SO 01 4 Pol'!C193</f>
        <v>WC bufet - dodávka</v>
      </c>
      <c r="D17" s="188"/>
      <c r="E17" s="279">
        <f>'SO 01 4 Pol'!BA211</f>
        <v>0</v>
      </c>
      <c r="F17" s="280">
        <f>'SO 01 4 Pol'!BB211</f>
        <v>0</v>
      </c>
      <c r="G17" s="280">
        <f>'SO 01 4 Pol'!BC211</f>
        <v>0</v>
      </c>
      <c r="H17" s="280">
        <f>'SO 01 4 Pol'!BD211</f>
        <v>0</v>
      </c>
      <c r="I17" s="281">
        <f>'SO 01 4 Pol'!BE211</f>
        <v>0</v>
      </c>
    </row>
    <row r="18" spans="1:9" s="111" customFormat="1">
      <c r="A18" s="278" t="str">
        <f>'SO 01 4 Pol'!B212</f>
        <v>6M</v>
      </c>
      <c r="B18" s="50" t="str">
        <f>'SO 01 4 Pol'!C212</f>
        <v>WC bufet - montáž</v>
      </c>
      <c r="D18" s="188"/>
      <c r="E18" s="279">
        <f>'SO 01 4 Pol'!BA230</f>
        <v>0</v>
      </c>
      <c r="F18" s="280">
        <f>'SO 01 4 Pol'!BB230</f>
        <v>0</v>
      </c>
      <c r="G18" s="280">
        <f>'SO 01 4 Pol'!BC230</f>
        <v>0</v>
      </c>
      <c r="H18" s="280">
        <f>'SO 01 4 Pol'!BD230</f>
        <v>0</v>
      </c>
      <c r="I18" s="281">
        <f>'SO 01 4 Pol'!BE230</f>
        <v>0</v>
      </c>
    </row>
    <row r="19" spans="1:9" s="111" customFormat="1">
      <c r="A19" s="278" t="str">
        <f>'SO 01 4 Pol'!B231</f>
        <v>7D</v>
      </c>
      <c r="B19" s="50" t="str">
        <f>'SO 01 4 Pol'!C231</f>
        <v>WC, sprchy 2NP - dodávka</v>
      </c>
      <c r="D19" s="188"/>
      <c r="E19" s="279">
        <f>'SO 01 4 Pol'!BA249</f>
        <v>0</v>
      </c>
      <c r="F19" s="280">
        <f>'SO 01 4 Pol'!BB249</f>
        <v>0</v>
      </c>
      <c r="G19" s="280">
        <f>'SO 01 4 Pol'!BC249</f>
        <v>0</v>
      </c>
      <c r="H19" s="280">
        <f>'SO 01 4 Pol'!BD249</f>
        <v>0</v>
      </c>
      <c r="I19" s="281">
        <f>'SO 01 4 Pol'!BE249</f>
        <v>0</v>
      </c>
    </row>
    <row r="20" spans="1:9" s="111" customFormat="1">
      <c r="A20" s="278" t="str">
        <f>'SO 01 4 Pol'!B250</f>
        <v>7M</v>
      </c>
      <c r="B20" s="50" t="str">
        <f>'SO 01 4 Pol'!C250</f>
        <v>WC, sprchy 2NP - montáž</v>
      </c>
      <c r="D20" s="188"/>
      <c r="E20" s="279">
        <f>'SO 01 4 Pol'!BA268</f>
        <v>0</v>
      </c>
      <c r="F20" s="280">
        <f>'SO 01 4 Pol'!BB268</f>
        <v>0</v>
      </c>
      <c r="G20" s="280">
        <f>'SO 01 4 Pol'!BC268</f>
        <v>0</v>
      </c>
      <c r="H20" s="280">
        <f>'SO 01 4 Pol'!BD268</f>
        <v>0</v>
      </c>
      <c r="I20" s="281">
        <f>'SO 01 4 Pol'!BE268</f>
        <v>0</v>
      </c>
    </row>
    <row r="21" spans="1:9" s="111" customFormat="1">
      <c r="A21" s="278" t="str">
        <f>'SO 01 4 Pol'!B269</f>
        <v>8D</v>
      </c>
      <c r="B21" s="50" t="str">
        <f>'SO 01 4 Pol'!C269</f>
        <v>WC 2.NP - dodávka</v>
      </c>
      <c r="D21" s="188"/>
      <c r="E21" s="279">
        <f>'SO 01 4 Pol'!BA278</f>
        <v>0</v>
      </c>
      <c r="F21" s="280">
        <f>'SO 01 4 Pol'!BB278</f>
        <v>0</v>
      </c>
      <c r="G21" s="280">
        <f>'SO 01 4 Pol'!BC278</f>
        <v>0</v>
      </c>
      <c r="H21" s="280">
        <f>'SO 01 4 Pol'!BD278</f>
        <v>0</v>
      </c>
      <c r="I21" s="281">
        <f>'SO 01 4 Pol'!BE278</f>
        <v>0</v>
      </c>
    </row>
    <row r="22" spans="1:9" s="111" customFormat="1">
      <c r="A22" s="278" t="str">
        <f>'SO 01 4 Pol'!B279</f>
        <v>8M</v>
      </c>
      <c r="B22" s="50" t="str">
        <f>'SO 01 4 Pol'!C279</f>
        <v>WC 2.NP - montáž</v>
      </c>
      <c r="D22" s="188"/>
      <c r="E22" s="279">
        <f>'SO 01 4 Pol'!BA288</f>
        <v>0</v>
      </c>
      <c r="F22" s="280">
        <f>'SO 01 4 Pol'!BB288</f>
        <v>0</v>
      </c>
      <c r="G22" s="280">
        <f>'SO 01 4 Pol'!BC288</f>
        <v>0</v>
      </c>
      <c r="H22" s="280">
        <f>'SO 01 4 Pol'!BD288</f>
        <v>0</v>
      </c>
      <c r="I22" s="281">
        <f>'SO 01 4 Pol'!BE288</f>
        <v>0</v>
      </c>
    </row>
    <row r="23" spans="1:9" s="111" customFormat="1">
      <c r="A23" s="278" t="str">
        <f>'SO 01 4 Pol'!B289</f>
        <v>9D</v>
      </c>
      <c r="B23" s="50" t="str">
        <f>'SO 01 4 Pol'!C289</f>
        <v>WC 2NP - dodávka</v>
      </c>
      <c r="D23" s="188"/>
      <c r="E23" s="279">
        <f>'SO 01 4 Pol'!BA298</f>
        <v>0</v>
      </c>
      <c r="F23" s="280">
        <f>'SO 01 4 Pol'!BB298</f>
        <v>0</v>
      </c>
      <c r="G23" s="280">
        <f>'SO 01 4 Pol'!BC298</f>
        <v>0</v>
      </c>
      <c r="H23" s="280">
        <f>'SO 01 4 Pol'!BD298</f>
        <v>0</v>
      </c>
      <c r="I23" s="281">
        <f>'SO 01 4 Pol'!BE298</f>
        <v>0</v>
      </c>
    </row>
    <row r="24" spans="1:9" s="111" customFormat="1">
      <c r="A24" s="278" t="str">
        <f>'SO 01 4 Pol'!B299</f>
        <v>9M</v>
      </c>
      <c r="B24" s="50" t="str">
        <f>'SO 01 4 Pol'!C299</f>
        <v>WC 2NP - montáž</v>
      </c>
      <c r="D24" s="188"/>
      <c r="E24" s="279">
        <f>'SO 01 4 Pol'!BA308</f>
        <v>0</v>
      </c>
      <c r="F24" s="280">
        <f>'SO 01 4 Pol'!BB308</f>
        <v>0</v>
      </c>
      <c r="G24" s="280">
        <f>'SO 01 4 Pol'!BC308</f>
        <v>0</v>
      </c>
      <c r="H24" s="280">
        <f>'SO 01 4 Pol'!BD308</f>
        <v>0</v>
      </c>
      <c r="I24" s="281">
        <f>'SO 01 4 Pol'!BE308</f>
        <v>0</v>
      </c>
    </row>
    <row r="25" spans="1:9" s="111" customFormat="1">
      <c r="A25" s="278" t="str">
        <f>'SO 01 4 Pol'!B309</f>
        <v>10D</v>
      </c>
      <c r="B25" s="50" t="str">
        <f>'SO 01 4 Pol'!C309</f>
        <v>WC 2NP - dodávka</v>
      </c>
      <c r="D25" s="188"/>
      <c r="E25" s="279">
        <f>'SO 01 4 Pol'!BA322</f>
        <v>0</v>
      </c>
      <c r="F25" s="280">
        <f>'SO 01 4 Pol'!BB322</f>
        <v>0</v>
      </c>
      <c r="G25" s="280">
        <f>'SO 01 4 Pol'!BC322</f>
        <v>0</v>
      </c>
      <c r="H25" s="280">
        <f>'SO 01 4 Pol'!BD322</f>
        <v>0</v>
      </c>
      <c r="I25" s="281">
        <f>'SO 01 4 Pol'!BE322</f>
        <v>0</v>
      </c>
    </row>
    <row r="26" spans="1:9" s="111" customFormat="1">
      <c r="A26" s="278" t="str">
        <f>'SO 01 4 Pol'!B323</f>
        <v>10M</v>
      </c>
      <c r="B26" s="50" t="str">
        <f>'SO 01 4 Pol'!C323</f>
        <v>WC 2NP - montáž</v>
      </c>
      <c r="D26" s="188"/>
      <c r="E26" s="279">
        <f>'SO 01 4 Pol'!BA336</f>
        <v>0</v>
      </c>
      <c r="F26" s="280">
        <f>'SO 01 4 Pol'!BB336</f>
        <v>0</v>
      </c>
      <c r="G26" s="280">
        <f>'SO 01 4 Pol'!BC336</f>
        <v>0</v>
      </c>
      <c r="H26" s="280">
        <f>'SO 01 4 Pol'!BD336</f>
        <v>0</v>
      </c>
      <c r="I26" s="281">
        <f>'SO 01 4 Pol'!BE336</f>
        <v>0</v>
      </c>
    </row>
    <row r="27" spans="1:9" s="111" customFormat="1">
      <c r="A27" s="278" t="str">
        <f>'SO 01 4 Pol'!B337</f>
        <v>11D</v>
      </c>
      <c r="B27" s="50" t="str">
        <f>'SO 01 4 Pol'!C337</f>
        <v>Kuchynka 2.NP - dodávka</v>
      </c>
      <c r="D27" s="188"/>
      <c r="E27" s="279">
        <f>'SO 01 4 Pol'!BA346</f>
        <v>0</v>
      </c>
      <c r="F27" s="280">
        <f>'SO 01 4 Pol'!BB346</f>
        <v>0</v>
      </c>
      <c r="G27" s="280">
        <f>'SO 01 4 Pol'!BC346</f>
        <v>0</v>
      </c>
      <c r="H27" s="280">
        <f>'SO 01 4 Pol'!BD346</f>
        <v>0</v>
      </c>
      <c r="I27" s="281">
        <f>'SO 01 4 Pol'!BE346</f>
        <v>0</v>
      </c>
    </row>
    <row r="28" spans="1:9" s="111" customFormat="1">
      <c r="A28" s="278" t="str">
        <f>'SO 01 4 Pol'!B347</f>
        <v>11M</v>
      </c>
      <c r="B28" s="50" t="str">
        <f>'SO 01 4 Pol'!C347</f>
        <v>Kuchynka 2.NP - montáž</v>
      </c>
      <c r="D28" s="188"/>
      <c r="E28" s="279">
        <f>'SO 01 4 Pol'!BA356</f>
        <v>0</v>
      </c>
      <c r="F28" s="280">
        <f>'SO 01 4 Pol'!BB356</f>
        <v>0</v>
      </c>
      <c r="G28" s="280">
        <f>'SO 01 4 Pol'!BC356</f>
        <v>0</v>
      </c>
      <c r="H28" s="280">
        <f>'SO 01 4 Pol'!BD356</f>
        <v>0</v>
      </c>
      <c r="I28" s="281">
        <f>'SO 01 4 Pol'!BE356</f>
        <v>0</v>
      </c>
    </row>
    <row r="29" spans="1:9" s="111" customFormat="1">
      <c r="A29" s="278" t="str">
        <f>'SO 01 4 Pol'!B357</f>
        <v>12D</v>
      </c>
      <c r="B29" s="50" t="str">
        <f>'SO 01 4 Pol'!C357</f>
        <v>WC bufet 1.NP - dodávka</v>
      </c>
      <c r="D29" s="188"/>
      <c r="E29" s="279">
        <f>'SO 01 4 Pol'!BA370</f>
        <v>0</v>
      </c>
      <c r="F29" s="280">
        <f>'SO 01 4 Pol'!BB370</f>
        <v>0</v>
      </c>
      <c r="G29" s="280">
        <f>'SO 01 4 Pol'!BC370</f>
        <v>0</v>
      </c>
      <c r="H29" s="280">
        <f>'SO 01 4 Pol'!BD370</f>
        <v>0</v>
      </c>
      <c r="I29" s="281">
        <f>'SO 01 4 Pol'!BE370</f>
        <v>0</v>
      </c>
    </row>
    <row r="30" spans="1:9" s="111" customFormat="1">
      <c r="A30" s="278" t="str">
        <f>'SO 01 4 Pol'!B371</f>
        <v>12M</v>
      </c>
      <c r="B30" s="50" t="str">
        <f>'SO 01 4 Pol'!C371</f>
        <v>WC bufet 1.NP - montáž</v>
      </c>
      <c r="D30" s="188"/>
      <c r="E30" s="279">
        <f>'SO 01 4 Pol'!BA384</f>
        <v>0</v>
      </c>
      <c r="F30" s="280">
        <f>'SO 01 4 Pol'!BB384</f>
        <v>0</v>
      </c>
      <c r="G30" s="280">
        <f>'SO 01 4 Pol'!BC384</f>
        <v>0</v>
      </c>
      <c r="H30" s="280">
        <f>'SO 01 4 Pol'!BD384</f>
        <v>0</v>
      </c>
      <c r="I30" s="281">
        <f>'SO 01 4 Pol'!BE384</f>
        <v>0</v>
      </c>
    </row>
    <row r="31" spans="1:9" s="111" customFormat="1">
      <c r="A31" s="278" t="str">
        <f>'SO 01 4 Pol'!B385</f>
        <v>13D</v>
      </c>
      <c r="B31" s="50" t="str">
        <f>'SO 01 4 Pol'!C385</f>
        <v>13 Klubovna fotbalistů 1.NP</v>
      </c>
      <c r="D31" s="188"/>
      <c r="E31" s="279">
        <f>'SO 01 4 Pol'!BA398</f>
        <v>0</v>
      </c>
      <c r="F31" s="280">
        <f>'SO 01 4 Pol'!BB398</f>
        <v>0</v>
      </c>
      <c r="G31" s="280">
        <f>'SO 01 4 Pol'!BC398</f>
        <v>0</v>
      </c>
      <c r="H31" s="280">
        <f>'SO 01 4 Pol'!BD398</f>
        <v>0</v>
      </c>
      <c r="I31" s="281">
        <f>'SO 01 4 Pol'!BE398</f>
        <v>0</v>
      </c>
    </row>
    <row r="32" spans="1:9" s="111" customFormat="1">
      <c r="A32" s="278" t="str">
        <f>'SO 01 4 Pol'!B399</f>
        <v>13M</v>
      </c>
      <c r="B32" s="50" t="str">
        <f>'SO 01 4 Pol'!C399</f>
        <v>13 Klubovna fotbalistů 1.NP</v>
      </c>
      <c r="D32" s="188"/>
      <c r="E32" s="279">
        <f>'SO 01 4 Pol'!BA412</f>
        <v>0</v>
      </c>
      <c r="F32" s="280">
        <f>'SO 01 4 Pol'!BB412</f>
        <v>0</v>
      </c>
      <c r="G32" s="280">
        <f>'SO 01 4 Pol'!BC412</f>
        <v>0</v>
      </c>
      <c r="H32" s="280">
        <f>'SO 01 4 Pol'!BD412</f>
        <v>0</v>
      </c>
      <c r="I32" s="281">
        <f>'SO 01 4 Pol'!BE412</f>
        <v>0</v>
      </c>
    </row>
    <row r="33" spans="1:57" s="111" customFormat="1">
      <c r="A33" s="278" t="str">
        <f>'SO 01 4 Pol'!B413</f>
        <v>14</v>
      </c>
      <c r="B33" s="50" t="str">
        <f>'SO 01 4 Pol'!C413</f>
        <v>Montážni materiál</v>
      </c>
      <c r="D33" s="188"/>
      <c r="E33" s="279">
        <f>'SO 01 4 Pol'!BA416</f>
        <v>0</v>
      </c>
      <c r="F33" s="280">
        <f>'SO 01 4 Pol'!BB416</f>
        <v>0</v>
      </c>
      <c r="G33" s="280">
        <f>'SO 01 4 Pol'!BC416</f>
        <v>0</v>
      </c>
      <c r="H33" s="280">
        <f>'SO 01 4 Pol'!BD416</f>
        <v>0</v>
      </c>
      <c r="I33" s="281">
        <f>'SO 01 4 Pol'!BE416</f>
        <v>0</v>
      </c>
    </row>
    <row r="34" spans="1:57" s="111" customFormat="1" ht="13.5" thickBot="1">
      <c r="A34" s="278" t="str">
        <f>'SO 01 4 Pol'!B417</f>
        <v>15</v>
      </c>
      <c r="B34" s="50" t="str">
        <f>'SO 01 4 Pol'!C417</f>
        <v>Ostatní náklady</v>
      </c>
      <c r="D34" s="188"/>
      <c r="E34" s="279">
        <f>'SO 01 4 Pol'!BA424</f>
        <v>0</v>
      </c>
      <c r="F34" s="280">
        <f>'SO 01 4 Pol'!BB424</f>
        <v>0</v>
      </c>
      <c r="G34" s="280">
        <f>'SO 01 4 Pol'!BC424</f>
        <v>0</v>
      </c>
      <c r="H34" s="280">
        <f>'SO 01 4 Pol'!BD424</f>
        <v>0</v>
      </c>
      <c r="I34" s="281">
        <f>'SO 01 4 Pol'!BE424</f>
        <v>0</v>
      </c>
    </row>
    <row r="35" spans="1:57" s="6" customFormat="1" ht="13.5" thickBot="1">
      <c r="A35" s="189"/>
      <c r="B35" s="190" t="s">
        <v>71</v>
      </c>
      <c r="C35" s="190"/>
      <c r="D35" s="191"/>
      <c r="E35" s="192">
        <f>SUM(E7:E34)</f>
        <v>0</v>
      </c>
      <c r="F35" s="193">
        <f>SUM(F7:F34)</f>
        <v>0</v>
      </c>
      <c r="G35" s="193">
        <f>SUM(G7:G34)</f>
        <v>0</v>
      </c>
      <c r="H35" s="193">
        <f>SUM(H7:H34)</f>
        <v>0</v>
      </c>
      <c r="I35" s="194">
        <f>SUM(I7:I34)</f>
        <v>0</v>
      </c>
    </row>
    <row r="36" spans="1:57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57" ht="19.5" customHeight="1">
      <c r="A37" s="180" t="s">
        <v>72</v>
      </c>
      <c r="B37" s="180"/>
      <c r="C37" s="180"/>
      <c r="D37" s="180"/>
      <c r="E37" s="180"/>
      <c r="F37" s="180"/>
      <c r="G37" s="195"/>
      <c r="H37" s="180"/>
      <c r="I37" s="180"/>
      <c r="BA37" s="117"/>
      <c r="BB37" s="117"/>
      <c r="BC37" s="117"/>
      <c r="BD37" s="117"/>
      <c r="BE37" s="117"/>
    </row>
    <row r="38" spans="1:57" ht="13.5" thickBot="1"/>
    <row r="39" spans="1:57">
      <c r="A39" s="146" t="s">
        <v>73</v>
      </c>
      <c r="B39" s="147"/>
      <c r="C39" s="147"/>
      <c r="D39" s="196"/>
      <c r="E39" s="197" t="s">
        <v>74</v>
      </c>
      <c r="F39" s="198" t="s">
        <v>7</v>
      </c>
      <c r="G39" s="199" t="s">
        <v>75</v>
      </c>
      <c r="H39" s="200"/>
      <c r="I39" s="201" t="s">
        <v>74</v>
      </c>
    </row>
    <row r="40" spans="1:57">
      <c r="A40" s="140" t="s">
        <v>1304</v>
      </c>
      <c r="B40" s="131"/>
      <c r="C40" s="131"/>
      <c r="D40" s="202"/>
      <c r="E40" s="203"/>
      <c r="F40" s="204"/>
      <c r="G40" s="205">
        <v>0</v>
      </c>
      <c r="H40" s="206"/>
      <c r="I40" s="207">
        <f>E40+F40*G40/100</f>
        <v>0</v>
      </c>
      <c r="BA40" s="1">
        <v>1</v>
      </c>
    </row>
    <row r="41" spans="1:57">
      <c r="A41" s="140" t="s">
        <v>1465</v>
      </c>
      <c r="B41" s="131"/>
      <c r="C41" s="131"/>
      <c r="D41" s="202"/>
      <c r="E41" s="203"/>
      <c r="F41" s="204"/>
      <c r="G41" s="205">
        <v>0</v>
      </c>
      <c r="H41" s="206"/>
      <c r="I41" s="207">
        <f>E41+F41*G41/100</f>
        <v>0</v>
      </c>
      <c r="BA41" s="1">
        <v>2</v>
      </c>
    </row>
    <row r="42" spans="1:57" ht="13.5" thickBot="1">
      <c r="A42" s="208"/>
      <c r="B42" s="209" t="s">
        <v>76</v>
      </c>
      <c r="C42" s="210"/>
      <c r="D42" s="211"/>
      <c r="E42" s="212"/>
      <c r="F42" s="213"/>
      <c r="G42" s="213"/>
      <c r="H42" s="361">
        <f>SUM(I40:I41)</f>
        <v>0</v>
      </c>
      <c r="I42" s="362"/>
    </row>
    <row r="44" spans="1:57">
      <c r="B44" s="6"/>
      <c r="F44" s="214"/>
      <c r="G44" s="215"/>
      <c r="H44" s="215"/>
      <c r="I44" s="34"/>
    </row>
    <row r="45" spans="1:57">
      <c r="F45" s="214"/>
      <c r="G45" s="215"/>
      <c r="H45" s="215"/>
      <c r="I45" s="34"/>
    </row>
    <row r="46" spans="1:57">
      <c r="F46" s="214"/>
      <c r="G46" s="215"/>
      <c r="H46" s="215"/>
      <c r="I46" s="34"/>
    </row>
    <row r="47" spans="1:57">
      <c r="F47" s="214"/>
      <c r="G47" s="215"/>
      <c r="H47" s="215"/>
      <c r="I47" s="34"/>
    </row>
    <row r="48" spans="1:57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  <row r="73" spans="6:9">
      <c r="F73" s="214"/>
      <c r="G73" s="215"/>
      <c r="H73" s="215"/>
      <c r="I73" s="34"/>
    </row>
    <row r="74" spans="6:9">
      <c r="F74" s="214"/>
      <c r="G74" s="215"/>
      <c r="H74" s="215"/>
      <c r="I74" s="34"/>
    </row>
    <row r="75" spans="6:9">
      <c r="F75" s="214"/>
      <c r="G75" s="215"/>
      <c r="H75" s="215"/>
      <c r="I75" s="34"/>
    </row>
    <row r="76" spans="6:9">
      <c r="F76" s="214"/>
      <c r="G76" s="215"/>
      <c r="H76" s="215"/>
      <c r="I76" s="34"/>
    </row>
    <row r="77" spans="6:9">
      <c r="F77" s="214"/>
      <c r="G77" s="215"/>
      <c r="H77" s="215"/>
      <c r="I77" s="34"/>
    </row>
    <row r="78" spans="6:9">
      <c r="F78" s="214"/>
      <c r="G78" s="215"/>
      <c r="H78" s="215"/>
      <c r="I78" s="34"/>
    </row>
    <row r="79" spans="6:9">
      <c r="F79" s="214"/>
      <c r="G79" s="215"/>
      <c r="H79" s="215"/>
      <c r="I79" s="34"/>
    </row>
    <row r="80" spans="6:9">
      <c r="F80" s="214"/>
      <c r="G80" s="215"/>
      <c r="H80" s="215"/>
      <c r="I80" s="34"/>
    </row>
    <row r="81" spans="6:9">
      <c r="F81" s="214"/>
      <c r="G81" s="215"/>
      <c r="H81" s="215"/>
      <c r="I81" s="34"/>
    </row>
    <row r="82" spans="6:9">
      <c r="F82" s="214"/>
      <c r="G82" s="215"/>
      <c r="H82" s="215"/>
      <c r="I82" s="34"/>
    </row>
    <row r="83" spans="6:9">
      <c r="F83" s="214"/>
      <c r="G83" s="215"/>
      <c r="H83" s="215"/>
      <c r="I83" s="34"/>
    </row>
    <row r="84" spans="6:9">
      <c r="F84" s="214"/>
      <c r="G84" s="215"/>
      <c r="H84" s="215"/>
      <c r="I84" s="34"/>
    </row>
    <row r="85" spans="6:9">
      <c r="F85" s="214"/>
      <c r="G85" s="215"/>
      <c r="H85" s="215"/>
      <c r="I85" s="34"/>
    </row>
    <row r="86" spans="6:9">
      <c r="F86" s="214"/>
      <c r="G86" s="215"/>
      <c r="H86" s="215"/>
      <c r="I86" s="34"/>
    </row>
    <row r="87" spans="6:9">
      <c r="F87" s="214"/>
      <c r="G87" s="215"/>
      <c r="H87" s="215"/>
      <c r="I87" s="34"/>
    </row>
    <row r="88" spans="6:9">
      <c r="F88" s="214"/>
      <c r="G88" s="215"/>
      <c r="H88" s="215"/>
      <c r="I88" s="34"/>
    </row>
    <row r="89" spans="6:9">
      <c r="F89" s="214"/>
      <c r="G89" s="215"/>
      <c r="H89" s="215"/>
      <c r="I89" s="34"/>
    </row>
    <row r="90" spans="6:9">
      <c r="F90" s="214"/>
      <c r="G90" s="215"/>
      <c r="H90" s="215"/>
      <c r="I90" s="34"/>
    </row>
    <row r="91" spans="6:9">
      <c r="F91" s="214"/>
      <c r="G91" s="215"/>
      <c r="H91" s="215"/>
      <c r="I91" s="34"/>
    </row>
    <row r="92" spans="6:9">
      <c r="F92" s="214"/>
      <c r="G92" s="215"/>
      <c r="H92" s="215"/>
      <c r="I92" s="34"/>
    </row>
    <row r="93" spans="6:9">
      <c r="F93" s="214"/>
      <c r="G93" s="215"/>
      <c r="H93" s="215"/>
      <c r="I93" s="34"/>
    </row>
  </sheetData>
  <mergeCells count="4">
    <mergeCell ref="A1:B1"/>
    <mergeCell ref="A2:B2"/>
    <mergeCell ref="G2:I2"/>
    <mergeCell ref="H42:I4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5"/>
  <dimension ref="A1:CB497"/>
  <sheetViews>
    <sheetView showGridLines="0" showZeros="0" view="pageBreakPreview" topLeftCell="A397" zoomScaleNormal="100" zoomScaleSheetLayoutView="100" workbookViewId="0">
      <selection activeCell="C426" sqref="C42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4 Rek'!H1</f>
        <v>4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4 Rek'!G2</f>
        <v>Vzduchotechnika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1571</v>
      </c>
      <c r="C7" s="235" t="s">
        <v>1572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>
      <c r="A8" s="244">
        <v>1</v>
      </c>
      <c r="B8" s="245" t="s">
        <v>1574</v>
      </c>
      <c r="C8" s="246" t="s">
        <v>1575</v>
      </c>
      <c r="D8" s="247" t="s">
        <v>92</v>
      </c>
      <c r="E8" s="248">
        <v>2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>
      <c r="A9" s="252"/>
      <c r="B9" s="253"/>
      <c r="C9" s="368" t="s">
        <v>1576</v>
      </c>
      <c r="D9" s="369"/>
      <c r="E9" s="369"/>
      <c r="F9" s="369"/>
      <c r="G9" s="370"/>
      <c r="I9" s="254"/>
      <c r="K9" s="254"/>
      <c r="L9" s="255" t="s">
        <v>1576</v>
      </c>
      <c r="O9" s="243">
        <v>3</v>
      </c>
    </row>
    <row r="10" spans="1:80">
      <c r="A10" s="244">
        <v>2</v>
      </c>
      <c r="B10" s="245" t="s">
        <v>1577</v>
      </c>
      <c r="C10" s="246" t="s">
        <v>1578</v>
      </c>
      <c r="D10" s="247" t="s">
        <v>1579</v>
      </c>
      <c r="E10" s="248">
        <v>2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3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>
      <c r="A11" s="262"/>
      <c r="B11" s="263" t="s">
        <v>93</v>
      </c>
      <c r="C11" s="264" t="s">
        <v>1573</v>
      </c>
      <c r="D11" s="265"/>
      <c r="E11" s="266"/>
      <c r="F11" s="267"/>
      <c r="G11" s="268">
        <f>SUM(G7:G10)</f>
        <v>0</v>
      </c>
      <c r="H11" s="269"/>
      <c r="I11" s="270">
        <f>SUM(I7:I10)</f>
        <v>0</v>
      </c>
      <c r="J11" s="269"/>
      <c r="K11" s="270">
        <f>SUM(K7:K10)</f>
        <v>0</v>
      </c>
      <c r="O11" s="243">
        <v>4</v>
      </c>
      <c r="BA11" s="271">
        <f>SUM(BA7:BA10)</f>
        <v>0</v>
      </c>
      <c r="BB11" s="271">
        <f>SUM(BB7:BB10)</f>
        <v>0</v>
      </c>
      <c r="BC11" s="271">
        <f>SUM(BC7:BC10)</f>
        <v>0</v>
      </c>
      <c r="BD11" s="271">
        <f>SUM(BD7:BD10)</f>
        <v>0</v>
      </c>
      <c r="BE11" s="271">
        <f>SUM(BE7:BE10)</f>
        <v>0</v>
      </c>
    </row>
    <row r="12" spans="1:80">
      <c r="A12" s="233" t="s">
        <v>89</v>
      </c>
      <c r="B12" s="234" t="s">
        <v>1580</v>
      </c>
      <c r="C12" s="235" t="s">
        <v>1581</v>
      </c>
      <c r="D12" s="236"/>
      <c r="E12" s="237"/>
      <c r="F12" s="237"/>
      <c r="G12" s="238"/>
      <c r="H12" s="239"/>
      <c r="I12" s="240"/>
      <c r="J12" s="241"/>
      <c r="K12" s="242"/>
      <c r="O12" s="243">
        <v>1</v>
      </c>
    </row>
    <row r="13" spans="1:80" ht="22.5">
      <c r="A13" s="244">
        <v>3</v>
      </c>
      <c r="B13" s="245" t="s">
        <v>1583</v>
      </c>
      <c r="C13" s="246" t="s">
        <v>1575</v>
      </c>
      <c r="D13" s="247" t="s">
        <v>92</v>
      </c>
      <c r="E13" s="248">
        <v>2</v>
      </c>
      <c r="F13" s="248">
        <v>0</v>
      </c>
      <c r="G13" s="249">
        <f>E13*F13</f>
        <v>0</v>
      </c>
      <c r="H13" s="250">
        <v>0</v>
      </c>
      <c r="I13" s="251">
        <f>E13*H13</f>
        <v>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4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>
      <c r="A14" s="252"/>
      <c r="B14" s="253"/>
      <c r="C14" s="368" t="s">
        <v>1576</v>
      </c>
      <c r="D14" s="369"/>
      <c r="E14" s="369"/>
      <c r="F14" s="369"/>
      <c r="G14" s="370"/>
      <c r="I14" s="254"/>
      <c r="K14" s="254"/>
      <c r="L14" s="255" t="s">
        <v>1576</v>
      </c>
      <c r="O14" s="243">
        <v>3</v>
      </c>
    </row>
    <row r="15" spans="1:80">
      <c r="A15" s="244">
        <v>4</v>
      </c>
      <c r="B15" s="245" t="s">
        <v>1584</v>
      </c>
      <c r="C15" s="246" t="s">
        <v>1578</v>
      </c>
      <c r="D15" s="247" t="s">
        <v>1579</v>
      </c>
      <c r="E15" s="248">
        <v>2</v>
      </c>
      <c r="F15" s="248">
        <v>0</v>
      </c>
      <c r="G15" s="249">
        <f>E15*F15</f>
        <v>0</v>
      </c>
      <c r="H15" s="250">
        <v>0</v>
      </c>
      <c r="I15" s="251">
        <f>E15*H15</f>
        <v>0</v>
      </c>
      <c r="J15" s="250"/>
      <c r="K15" s="251">
        <f>E15*J15</f>
        <v>0</v>
      </c>
      <c r="O15" s="243">
        <v>2</v>
      </c>
      <c r="AA15" s="216">
        <v>12</v>
      </c>
      <c r="AB15" s="216">
        <v>0</v>
      </c>
      <c r="AC15" s="216">
        <v>6</v>
      </c>
      <c r="AZ15" s="216">
        <v>1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12</v>
      </c>
      <c r="CB15" s="243">
        <v>0</v>
      </c>
    </row>
    <row r="16" spans="1:80">
      <c r="A16" s="262"/>
      <c r="B16" s="263" t="s">
        <v>93</v>
      </c>
      <c r="C16" s="264" t="s">
        <v>1582</v>
      </c>
      <c r="D16" s="265"/>
      <c r="E16" s="266"/>
      <c r="F16" s="267"/>
      <c r="G16" s="268">
        <f>SUM(G12:G15)</f>
        <v>0</v>
      </c>
      <c r="H16" s="269"/>
      <c r="I16" s="270">
        <f>SUM(I12:I15)</f>
        <v>0</v>
      </c>
      <c r="J16" s="269"/>
      <c r="K16" s="270">
        <f>SUM(K12:K15)</f>
        <v>0</v>
      </c>
      <c r="O16" s="243">
        <v>4</v>
      </c>
      <c r="BA16" s="271">
        <f>SUM(BA12:BA15)</f>
        <v>0</v>
      </c>
      <c r="BB16" s="271">
        <f>SUM(BB12:BB15)</f>
        <v>0</v>
      </c>
      <c r="BC16" s="271">
        <f>SUM(BC12:BC15)</f>
        <v>0</v>
      </c>
      <c r="BD16" s="271">
        <f>SUM(BD12:BD15)</f>
        <v>0</v>
      </c>
      <c r="BE16" s="271">
        <f>SUM(BE12:BE15)</f>
        <v>0</v>
      </c>
    </row>
    <row r="17" spans="1:80">
      <c r="A17" s="233" t="s">
        <v>89</v>
      </c>
      <c r="B17" s="234" t="s">
        <v>1585</v>
      </c>
      <c r="C17" s="235" t="s">
        <v>1586</v>
      </c>
      <c r="D17" s="236"/>
      <c r="E17" s="237"/>
      <c r="F17" s="237"/>
      <c r="G17" s="238"/>
      <c r="H17" s="239"/>
      <c r="I17" s="240"/>
      <c r="J17" s="241"/>
      <c r="K17" s="242"/>
      <c r="O17" s="243">
        <v>1</v>
      </c>
    </row>
    <row r="18" spans="1:80" ht="22.5">
      <c r="A18" s="244">
        <v>5</v>
      </c>
      <c r="B18" s="245" t="s">
        <v>1588</v>
      </c>
      <c r="C18" s="246" t="s">
        <v>1589</v>
      </c>
      <c r="D18" s="247" t="s">
        <v>92</v>
      </c>
      <c r="E18" s="248">
        <v>1</v>
      </c>
      <c r="F18" s="248">
        <v>0</v>
      </c>
      <c r="G18" s="249">
        <f t="shared" ref="G18:G46" si="0">E18*F18</f>
        <v>0</v>
      </c>
      <c r="H18" s="250">
        <v>0</v>
      </c>
      <c r="I18" s="251">
        <f t="shared" ref="I18:I46" si="1">E18*H18</f>
        <v>0</v>
      </c>
      <c r="J18" s="250"/>
      <c r="K18" s="251">
        <f t="shared" ref="K18:K46" si="2">E18*J18</f>
        <v>0</v>
      </c>
      <c r="O18" s="243">
        <v>2</v>
      </c>
      <c r="AA18" s="216">
        <v>12</v>
      </c>
      <c r="AB18" s="216">
        <v>0</v>
      </c>
      <c r="AC18" s="216">
        <v>7</v>
      </c>
      <c r="AZ18" s="216">
        <v>1</v>
      </c>
      <c r="BA18" s="216">
        <f t="shared" ref="BA18:BA46" si="3">IF(AZ18=1,G18,0)</f>
        <v>0</v>
      </c>
      <c r="BB18" s="216">
        <f t="shared" ref="BB18:BB46" si="4">IF(AZ18=2,G18,0)</f>
        <v>0</v>
      </c>
      <c r="BC18" s="216">
        <f t="shared" ref="BC18:BC46" si="5">IF(AZ18=3,G18,0)</f>
        <v>0</v>
      </c>
      <c r="BD18" s="216">
        <f t="shared" ref="BD18:BD46" si="6">IF(AZ18=4,G18,0)</f>
        <v>0</v>
      </c>
      <c r="BE18" s="216">
        <f t="shared" ref="BE18:BE46" si="7">IF(AZ18=5,G18,0)</f>
        <v>0</v>
      </c>
      <c r="CA18" s="243">
        <v>12</v>
      </c>
      <c r="CB18" s="243">
        <v>0</v>
      </c>
    </row>
    <row r="19" spans="1:80">
      <c r="A19" s="244">
        <v>6</v>
      </c>
      <c r="B19" s="245" t="s">
        <v>1590</v>
      </c>
      <c r="C19" s="246" t="s">
        <v>1591</v>
      </c>
      <c r="D19" s="247" t="s">
        <v>92</v>
      </c>
      <c r="E19" s="248">
        <v>2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8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>
      <c r="A20" s="244">
        <v>7</v>
      </c>
      <c r="B20" s="245" t="s">
        <v>1592</v>
      </c>
      <c r="C20" s="246" t="s">
        <v>1593</v>
      </c>
      <c r="D20" s="247" t="s">
        <v>92</v>
      </c>
      <c r="E20" s="248">
        <v>2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9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>
      <c r="A21" s="244">
        <v>8</v>
      </c>
      <c r="B21" s="245" t="s">
        <v>1594</v>
      </c>
      <c r="C21" s="246" t="s">
        <v>1595</v>
      </c>
      <c r="D21" s="247" t="s">
        <v>92</v>
      </c>
      <c r="E21" s="248">
        <v>1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10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ht="22.5">
      <c r="A22" s="244">
        <v>9</v>
      </c>
      <c r="B22" s="245" t="s">
        <v>1596</v>
      </c>
      <c r="C22" s="246" t="s">
        <v>1597</v>
      </c>
      <c r="D22" s="247" t="s">
        <v>92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11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>
      <c r="A23" s="244">
        <v>10</v>
      </c>
      <c r="B23" s="245" t="s">
        <v>1598</v>
      </c>
      <c r="C23" s="246" t="s">
        <v>1599</v>
      </c>
      <c r="D23" s="247" t="s">
        <v>92</v>
      </c>
      <c r="E23" s="248">
        <v>1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12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>
      <c r="A24" s="244">
        <v>11</v>
      </c>
      <c r="B24" s="245" t="s">
        <v>1600</v>
      </c>
      <c r="C24" s="246" t="s">
        <v>1601</v>
      </c>
      <c r="D24" s="247" t="s">
        <v>92</v>
      </c>
      <c r="E24" s="248">
        <v>1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13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>
      <c r="A25" s="244">
        <v>12</v>
      </c>
      <c r="B25" s="245" t="s">
        <v>1602</v>
      </c>
      <c r="C25" s="246" t="s">
        <v>1603</v>
      </c>
      <c r="D25" s="247" t="s">
        <v>92</v>
      </c>
      <c r="E25" s="248">
        <v>1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14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>
      <c r="A26" s="244">
        <v>13</v>
      </c>
      <c r="B26" s="245" t="s">
        <v>1604</v>
      </c>
      <c r="C26" s="246" t="s">
        <v>1605</v>
      </c>
      <c r="D26" s="247" t="s">
        <v>92</v>
      </c>
      <c r="E26" s="248">
        <v>1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/>
      <c r="K26" s="251">
        <f t="shared" si="2"/>
        <v>0</v>
      </c>
      <c r="O26" s="243">
        <v>2</v>
      </c>
      <c r="AA26" s="216">
        <v>12</v>
      </c>
      <c r="AB26" s="216">
        <v>0</v>
      </c>
      <c r="AC26" s="216">
        <v>15</v>
      </c>
      <c r="AZ26" s="216">
        <v>1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12</v>
      </c>
      <c r="CB26" s="243">
        <v>0</v>
      </c>
    </row>
    <row r="27" spans="1:80">
      <c r="A27" s="244">
        <v>14</v>
      </c>
      <c r="B27" s="245" t="s">
        <v>1606</v>
      </c>
      <c r="C27" s="246" t="s">
        <v>1607</v>
      </c>
      <c r="D27" s="247" t="s">
        <v>92</v>
      </c>
      <c r="E27" s="248">
        <v>4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/>
      <c r="K27" s="251">
        <f t="shared" si="2"/>
        <v>0</v>
      </c>
      <c r="O27" s="243">
        <v>2</v>
      </c>
      <c r="AA27" s="216">
        <v>12</v>
      </c>
      <c r="AB27" s="216">
        <v>0</v>
      </c>
      <c r="AC27" s="216">
        <v>16</v>
      </c>
      <c r="AZ27" s="216">
        <v>1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12</v>
      </c>
      <c r="CB27" s="243">
        <v>0</v>
      </c>
    </row>
    <row r="28" spans="1:80">
      <c r="A28" s="244">
        <v>15</v>
      </c>
      <c r="B28" s="245" t="s">
        <v>1608</v>
      </c>
      <c r="C28" s="246" t="s">
        <v>1609</v>
      </c>
      <c r="D28" s="247" t="s">
        <v>92</v>
      </c>
      <c r="E28" s="248">
        <v>4</v>
      </c>
      <c r="F28" s="248">
        <v>0</v>
      </c>
      <c r="G28" s="249">
        <f t="shared" si="0"/>
        <v>0</v>
      </c>
      <c r="H28" s="250">
        <v>0</v>
      </c>
      <c r="I28" s="251">
        <f t="shared" si="1"/>
        <v>0</v>
      </c>
      <c r="J28" s="250"/>
      <c r="K28" s="251">
        <f t="shared" si="2"/>
        <v>0</v>
      </c>
      <c r="O28" s="243">
        <v>2</v>
      </c>
      <c r="AA28" s="216">
        <v>12</v>
      </c>
      <c r="AB28" s="216">
        <v>0</v>
      </c>
      <c r="AC28" s="216">
        <v>17</v>
      </c>
      <c r="AZ28" s="216">
        <v>1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43">
        <v>12</v>
      </c>
      <c r="CB28" s="243">
        <v>0</v>
      </c>
    </row>
    <row r="29" spans="1:80">
      <c r="A29" s="244">
        <v>16</v>
      </c>
      <c r="B29" s="245" t="s">
        <v>1610</v>
      </c>
      <c r="C29" s="246" t="s">
        <v>1611</v>
      </c>
      <c r="D29" s="247" t="s">
        <v>92</v>
      </c>
      <c r="E29" s="248">
        <v>1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/>
      <c r="K29" s="251">
        <f t="shared" si="2"/>
        <v>0</v>
      </c>
      <c r="O29" s="243">
        <v>2</v>
      </c>
      <c r="AA29" s="216">
        <v>12</v>
      </c>
      <c r="AB29" s="216">
        <v>0</v>
      </c>
      <c r="AC29" s="216">
        <v>18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12</v>
      </c>
      <c r="CB29" s="243">
        <v>0</v>
      </c>
    </row>
    <row r="30" spans="1:80">
      <c r="A30" s="244">
        <v>17</v>
      </c>
      <c r="B30" s="245" t="s">
        <v>1612</v>
      </c>
      <c r="C30" s="246" t="s">
        <v>1613</v>
      </c>
      <c r="D30" s="247" t="s">
        <v>1579</v>
      </c>
      <c r="E30" s="248">
        <v>8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/>
      <c r="K30" s="251">
        <f t="shared" si="2"/>
        <v>0</v>
      </c>
      <c r="O30" s="243">
        <v>2</v>
      </c>
      <c r="AA30" s="216">
        <v>12</v>
      </c>
      <c r="AB30" s="216">
        <v>0</v>
      </c>
      <c r="AC30" s="216">
        <v>19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12</v>
      </c>
      <c r="CB30" s="243">
        <v>0</v>
      </c>
    </row>
    <row r="31" spans="1:80">
      <c r="A31" s="244">
        <v>18</v>
      </c>
      <c r="B31" s="245" t="s">
        <v>1614</v>
      </c>
      <c r="C31" s="246" t="s">
        <v>1615</v>
      </c>
      <c r="D31" s="247" t="s">
        <v>1579</v>
      </c>
      <c r="E31" s="248">
        <v>7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/>
      <c r="K31" s="251">
        <f t="shared" si="2"/>
        <v>0</v>
      </c>
      <c r="O31" s="243">
        <v>2</v>
      </c>
      <c r="AA31" s="216">
        <v>12</v>
      </c>
      <c r="AB31" s="216">
        <v>0</v>
      </c>
      <c r="AC31" s="216">
        <v>20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12</v>
      </c>
      <c r="CB31" s="243">
        <v>0</v>
      </c>
    </row>
    <row r="32" spans="1:80">
      <c r="A32" s="244">
        <v>19</v>
      </c>
      <c r="B32" s="245" t="s">
        <v>1616</v>
      </c>
      <c r="C32" s="246" t="s">
        <v>1617</v>
      </c>
      <c r="D32" s="247" t="s">
        <v>1579</v>
      </c>
      <c r="E32" s="248">
        <v>3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/>
      <c r="K32" s="251">
        <f t="shared" si="2"/>
        <v>0</v>
      </c>
      <c r="O32" s="243">
        <v>2</v>
      </c>
      <c r="AA32" s="216">
        <v>12</v>
      </c>
      <c r="AB32" s="216">
        <v>0</v>
      </c>
      <c r="AC32" s="216">
        <v>21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12</v>
      </c>
      <c r="CB32" s="243">
        <v>0</v>
      </c>
    </row>
    <row r="33" spans="1:80">
      <c r="A33" s="244">
        <v>20</v>
      </c>
      <c r="B33" s="245" t="s">
        <v>1618</v>
      </c>
      <c r="C33" s="246" t="s">
        <v>1619</v>
      </c>
      <c r="D33" s="247" t="s">
        <v>1579</v>
      </c>
      <c r="E33" s="248">
        <v>7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/>
      <c r="K33" s="251">
        <f t="shared" si="2"/>
        <v>0</v>
      </c>
      <c r="O33" s="243">
        <v>2</v>
      </c>
      <c r="AA33" s="216">
        <v>12</v>
      </c>
      <c r="AB33" s="216">
        <v>0</v>
      </c>
      <c r="AC33" s="216">
        <v>22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12</v>
      </c>
      <c r="CB33" s="243">
        <v>0</v>
      </c>
    </row>
    <row r="34" spans="1:80">
      <c r="A34" s="244">
        <v>21</v>
      </c>
      <c r="B34" s="245" t="s">
        <v>1620</v>
      </c>
      <c r="C34" s="246" t="s">
        <v>1621</v>
      </c>
      <c r="D34" s="247" t="s">
        <v>92</v>
      </c>
      <c r="E34" s="248">
        <v>2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/>
      <c r="K34" s="251">
        <f t="shared" si="2"/>
        <v>0</v>
      </c>
      <c r="O34" s="243">
        <v>2</v>
      </c>
      <c r="AA34" s="216">
        <v>12</v>
      </c>
      <c r="AB34" s="216">
        <v>0</v>
      </c>
      <c r="AC34" s="216">
        <v>23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12</v>
      </c>
      <c r="CB34" s="243">
        <v>0</v>
      </c>
    </row>
    <row r="35" spans="1:80">
      <c r="A35" s="244">
        <v>22</v>
      </c>
      <c r="B35" s="245" t="s">
        <v>1622</v>
      </c>
      <c r="C35" s="246" t="s">
        <v>1623</v>
      </c>
      <c r="D35" s="247" t="s">
        <v>92</v>
      </c>
      <c r="E35" s="248">
        <v>2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/>
      <c r="K35" s="251">
        <f t="shared" si="2"/>
        <v>0</v>
      </c>
      <c r="O35" s="243">
        <v>2</v>
      </c>
      <c r="AA35" s="216">
        <v>12</v>
      </c>
      <c r="AB35" s="216">
        <v>0</v>
      </c>
      <c r="AC35" s="216">
        <v>24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12</v>
      </c>
      <c r="CB35" s="243">
        <v>0</v>
      </c>
    </row>
    <row r="36" spans="1:80">
      <c r="A36" s="244">
        <v>23</v>
      </c>
      <c r="B36" s="245" t="s">
        <v>1624</v>
      </c>
      <c r="C36" s="246" t="s">
        <v>1625</v>
      </c>
      <c r="D36" s="247" t="s">
        <v>92</v>
      </c>
      <c r="E36" s="248">
        <v>1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25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>
      <c r="A37" s="244">
        <v>24</v>
      </c>
      <c r="B37" s="245" t="s">
        <v>1626</v>
      </c>
      <c r="C37" s="246" t="s">
        <v>1627</v>
      </c>
      <c r="D37" s="247" t="s">
        <v>92</v>
      </c>
      <c r="E37" s="248">
        <v>1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26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>
      <c r="A38" s="244">
        <v>25</v>
      </c>
      <c r="B38" s="245" t="s">
        <v>1628</v>
      </c>
      <c r="C38" s="246" t="s">
        <v>1629</v>
      </c>
      <c r="D38" s="247" t="s">
        <v>92</v>
      </c>
      <c r="E38" s="248">
        <v>1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27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>
      <c r="A39" s="244">
        <v>26</v>
      </c>
      <c r="B39" s="245" t="s">
        <v>1630</v>
      </c>
      <c r="C39" s="246" t="s">
        <v>1631</v>
      </c>
      <c r="D39" s="247" t="s">
        <v>92</v>
      </c>
      <c r="E39" s="248">
        <v>1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28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>
      <c r="A40" s="244">
        <v>27</v>
      </c>
      <c r="B40" s="245" t="s">
        <v>1632</v>
      </c>
      <c r="C40" s="246" t="s">
        <v>1633</v>
      </c>
      <c r="D40" s="247" t="s">
        <v>92</v>
      </c>
      <c r="E40" s="248">
        <v>1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29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>
      <c r="A41" s="244">
        <v>28</v>
      </c>
      <c r="B41" s="245" t="s">
        <v>1634</v>
      </c>
      <c r="C41" s="246" t="s">
        <v>1635</v>
      </c>
      <c r="D41" s="247" t="s">
        <v>92</v>
      </c>
      <c r="E41" s="248">
        <v>1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30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>
      <c r="A42" s="244">
        <v>29</v>
      </c>
      <c r="B42" s="245" t="s">
        <v>1636</v>
      </c>
      <c r="C42" s="246" t="s">
        <v>1637</v>
      </c>
      <c r="D42" s="247" t="s">
        <v>1579</v>
      </c>
      <c r="E42" s="248">
        <v>10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31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>
      <c r="A43" s="244">
        <v>30</v>
      </c>
      <c r="B43" s="245" t="s">
        <v>1638</v>
      </c>
      <c r="C43" s="246" t="s">
        <v>1639</v>
      </c>
      <c r="D43" s="247" t="s">
        <v>1579</v>
      </c>
      <c r="E43" s="248">
        <v>2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32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>
      <c r="A44" s="244">
        <v>31</v>
      </c>
      <c r="B44" s="245" t="s">
        <v>1640</v>
      </c>
      <c r="C44" s="246" t="s">
        <v>1641</v>
      </c>
      <c r="D44" s="247" t="s">
        <v>1579</v>
      </c>
      <c r="E44" s="248">
        <v>10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33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>
      <c r="A45" s="244">
        <v>32</v>
      </c>
      <c r="B45" s="245" t="s">
        <v>1642</v>
      </c>
      <c r="C45" s="246" t="s">
        <v>1643</v>
      </c>
      <c r="D45" s="247" t="s">
        <v>1579</v>
      </c>
      <c r="E45" s="248">
        <v>1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34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>
      <c r="A46" s="244">
        <v>33</v>
      </c>
      <c r="B46" s="245" t="s">
        <v>1644</v>
      </c>
      <c r="C46" s="246" t="s">
        <v>1645</v>
      </c>
      <c r="D46" s="247" t="s">
        <v>149</v>
      </c>
      <c r="E46" s="248">
        <v>10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35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>
      <c r="A47" s="262"/>
      <c r="B47" s="263" t="s">
        <v>93</v>
      </c>
      <c r="C47" s="264" t="s">
        <v>1587</v>
      </c>
      <c r="D47" s="265"/>
      <c r="E47" s="266"/>
      <c r="F47" s="267"/>
      <c r="G47" s="268">
        <f>SUM(G17:G46)</f>
        <v>0</v>
      </c>
      <c r="H47" s="269"/>
      <c r="I47" s="270">
        <f>SUM(I17:I46)</f>
        <v>0</v>
      </c>
      <c r="J47" s="269"/>
      <c r="K47" s="270">
        <f>SUM(K17:K46)</f>
        <v>0</v>
      </c>
      <c r="O47" s="243">
        <v>4</v>
      </c>
      <c r="BA47" s="271">
        <f>SUM(BA17:BA46)</f>
        <v>0</v>
      </c>
      <c r="BB47" s="271">
        <f>SUM(BB17:BB46)</f>
        <v>0</v>
      </c>
      <c r="BC47" s="271">
        <f>SUM(BC17:BC46)</f>
        <v>0</v>
      </c>
      <c r="BD47" s="271">
        <f>SUM(BD17:BD46)</f>
        <v>0</v>
      </c>
      <c r="BE47" s="271">
        <f>SUM(BE17:BE46)</f>
        <v>0</v>
      </c>
    </row>
    <row r="48" spans="1:80">
      <c r="A48" s="233" t="s">
        <v>89</v>
      </c>
      <c r="B48" s="234" t="s">
        <v>1646</v>
      </c>
      <c r="C48" s="235" t="s">
        <v>1647</v>
      </c>
      <c r="D48" s="236"/>
      <c r="E48" s="237"/>
      <c r="F48" s="237"/>
      <c r="G48" s="238"/>
      <c r="H48" s="239"/>
      <c r="I48" s="240"/>
      <c r="J48" s="241"/>
      <c r="K48" s="242"/>
      <c r="O48" s="243">
        <v>1</v>
      </c>
    </row>
    <row r="49" spans="1:80" ht="22.5">
      <c r="A49" s="244">
        <v>34</v>
      </c>
      <c r="B49" s="245" t="s">
        <v>1649</v>
      </c>
      <c r="C49" s="246" t="s">
        <v>1589</v>
      </c>
      <c r="D49" s="247" t="s">
        <v>92</v>
      </c>
      <c r="E49" s="248">
        <v>1</v>
      </c>
      <c r="F49" s="248">
        <v>0</v>
      </c>
      <c r="G49" s="249">
        <f t="shared" ref="G49:G77" si="8">E49*F49</f>
        <v>0</v>
      </c>
      <c r="H49" s="250">
        <v>0</v>
      </c>
      <c r="I49" s="251">
        <f t="shared" ref="I49:I77" si="9">E49*H49</f>
        <v>0</v>
      </c>
      <c r="J49" s="250"/>
      <c r="K49" s="251">
        <f t="shared" ref="K49:K77" si="10">E49*J49</f>
        <v>0</v>
      </c>
      <c r="O49" s="243">
        <v>2</v>
      </c>
      <c r="AA49" s="216">
        <v>12</v>
      </c>
      <c r="AB49" s="216">
        <v>0</v>
      </c>
      <c r="AC49" s="216">
        <v>36</v>
      </c>
      <c r="AZ49" s="216">
        <v>1</v>
      </c>
      <c r="BA49" s="216">
        <f t="shared" ref="BA49:BA77" si="11">IF(AZ49=1,G49,0)</f>
        <v>0</v>
      </c>
      <c r="BB49" s="216">
        <f t="shared" ref="BB49:BB77" si="12">IF(AZ49=2,G49,0)</f>
        <v>0</v>
      </c>
      <c r="BC49" s="216">
        <f t="shared" ref="BC49:BC77" si="13">IF(AZ49=3,G49,0)</f>
        <v>0</v>
      </c>
      <c r="BD49" s="216">
        <f t="shared" ref="BD49:BD77" si="14">IF(AZ49=4,G49,0)</f>
        <v>0</v>
      </c>
      <c r="BE49" s="216">
        <f t="shared" ref="BE49:BE77" si="15">IF(AZ49=5,G49,0)</f>
        <v>0</v>
      </c>
      <c r="CA49" s="243">
        <v>12</v>
      </c>
      <c r="CB49" s="243">
        <v>0</v>
      </c>
    </row>
    <row r="50" spans="1:80">
      <c r="A50" s="244">
        <v>35</v>
      </c>
      <c r="B50" s="245" t="s">
        <v>1650</v>
      </c>
      <c r="C50" s="246" t="s">
        <v>1591</v>
      </c>
      <c r="D50" s="247" t="s">
        <v>92</v>
      </c>
      <c r="E50" s="248">
        <v>2</v>
      </c>
      <c r="F50" s="248">
        <v>0</v>
      </c>
      <c r="G50" s="249">
        <f t="shared" si="8"/>
        <v>0</v>
      </c>
      <c r="H50" s="250">
        <v>0</v>
      </c>
      <c r="I50" s="251">
        <f t="shared" si="9"/>
        <v>0</v>
      </c>
      <c r="J50" s="250"/>
      <c r="K50" s="251">
        <f t="shared" si="10"/>
        <v>0</v>
      </c>
      <c r="O50" s="243">
        <v>2</v>
      </c>
      <c r="AA50" s="216">
        <v>12</v>
      </c>
      <c r="AB50" s="216">
        <v>0</v>
      </c>
      <c r="AC50" s="216">
        <v>37</v>
      </c>
      <c r="AZ50" s="216">
        <v>1</v>
      </c>
      <c r="BA50" s="216">
        <f t="shared" si="11"/>
        <v>0</v>
      </c>
      <c r="BB50" s="216">
        <f t="shared" si="12"/>
        <v>0</v>
      </c>
      <c r="BC50" s="216">
        <f t="shared" si="13"/>
        <v>0</v>
      </c>
      <c r="BD50" s="216">
        <f t="shared" si="14"/>
        <v>0</v>
      </c>
      <c r="BE50" s="216">
        <f t="shared" si="15"/>
        <v>0</v>
      </c>
      <c r="CA50" s="243">
        <v>12</v>
      </c>
      <c r="CB50" s="243">
        <v>0</v>
      </c>
    </row>
    <row r="51" spans="1:80">
      <c r="A51" s="244">
        <v>36</v>
      </c>
      <c r="B51" s="245" t="s">
        <v>1651</v>
      </c>
      <c r="C51" s="246" t="s">
        <v>1593</v>
      </c>
      <c r="D51" s="247" t="s">
        <v>92</v>
      </c>
      <c r="E51" s="248">
        <v>2</v>
      </c>
      <c r="F51" s="248">
        <v>0</v>
      </c>
      <c r="G51" s="249">
        <f t="shared" si="8"/>
        <v>0</v>
      </c>
      <c r="H51" s="250">
        <v>0</v>
      </c>
      <c r="I51" s="251">
        <f t="shared" si="9"/>
        <v>0</v>
      </c>
      <c r="J51" s="250"/>
      <c r="K51" s="251">
        <f t="shared" si="10"/>
        <v>0</v>
      </c>
      <c r="O51" s="243">
        <v>2</v>
      </c>
      <c r="AA51" s="216">
        <v>12</v>
      </c>
      <c r="AB51" s="216">
        <v>0</v>
      </c>
      <c r="AC51" s="216">
        <v>38</v>
      </c>
      <c r="AZ51" s="216">
        <v>1</v>
      </c>
      <c r="BA51" s="216">
        <f t="shared" si="11"/>
        <v>0</v>
      </c>
      <c r="BB51" s="216">
        <f t="shared" si="12"/>
        <v>0</v>
      </c>
      <c r="BC51" s="216">
        <f t="shared" si="13"/>
        <v>0</v>
      </c>
      <c r="BD51" s="216">
        <f t="shared" si="14"/>
        <v>0</v>
      </c>
      <c r="BE51" s="216">
        <f t="shared" si="15"/>
        <v>0</v>
      </c>
      <c r="CA51" s="243">
        <v>12</v>
      </c>
      <c r="CB51" s="243">
        <v>0</v>
      </c>
    </row>
    <row r="52" spans="1:80">
      <c r="A52" s="244">
        <v>37</v>
      </c>
      <c r="B52" s="245" t="s">
        <v>1652</v>
      </c>
      <c r="C52" s="246" t="s">
        <v>1595</v>
      </c>
      <c r="D52" s="247" t="s">
        <v>92</v>
      </c>
      <c r="E52" s="248">
        <v>1</v>
      </c>
      <c r="F52" s="248">
        <v>0</v>
      </c>
      <c r="G52" s="249">
        <f t="shared" si="8"/>
        <v>0</v>
      </c>
      <c r="H52" s="250">
        <v>0</v>
      </c>
      <c r="I52" s="251">
        <f t="shared" si="9"/>
        <v>0</v>
      </c>
      <c r="J52" s="250"/>
      <c r="K52" s="251">
        <f t="shared" si="10"/>
        <v>0</v>
      </c>
      <c r="O52" s="243">
        <v>2</v>
      </c>
      <c r="AA52" s="216">
        <v>12</v>
      </c>
      <c r="AB52" s="216">
        <v>0</v>
      </c>
      <c r="AC52" s="216">
        <v>39</v>
      </c>
      <c r="AZ52" s="216">
        <v>1</v>
      </c>
      <c r="BA52" s="216">
        <f t="shared" si="11"/>
        <v>0</v>
      </c>
      <c r="BB52" s="216">
        <f t="shared" si="12"/>
        <v>0</v>
      </c>
      <c r="BC52" s="216">
        <f t="shared" si="13"/>
        <v>0</v>
      </c>
      <c r="BD52" s="216">
        <f t="shared" si="14"/>
        <v>0</v>
      </c>
      <c r="BE52" s="216">
        <f t="shared" si="15"/>
        <v>0</v>
      </c>
      <c r="CA52" s="243">
        <v>12</v>
      </c>
      <c r="CB52" s="243">
        <v>0</v>
      </c>
    </row>
    <row r="53" spans="1:80" ht="22.5">
      <c r="A53" s="244">
        <v>38</v>
      </c>
      <c r="B53" s="245" t="s">
        <v>1653</v>
      </c>
      <c r="C53" s="246" t="s">
        <v>1654</v>
      </c>
      <c r="D53" s="247" t="s">
        <v>92</v>
      </c>
      <c r="E53" s="248">
        <v>1</v>
      </c>
      <c r="F53" s="248">
        <v>0</v>
      </c>
      <c r="G53" s="249">
        <f t="shared" si="8"/>
        <v>0</v>
      </c>
      <c r="H53" s="250">
        <v>0</v>
      </c>
      <c r="I53" s="251">
        <f t="shared" si="9"/>
        <v>0</v>
      </c>
      <c r="J53" s="250"/>
      <c r="K53" s="251">
        <f t="shared" si="10"/>
        <v>0</v>
      </c>
      <c r="O53" s="243">
        <v>2</v>
      </c>
      <c r="AA53" s="216">
        <v>12</v>
      </c>
      <c r="AB53" s="216">
        <v>0</v>
      </c>
      <c r="AC53" s="216">
        <v>40</v>
      </c>
      <c r="AZ53" s="216">
        <v>1</v>
      </c>
      <c r="BA53" s="216">
        <f t="shared" si="11"/>
        <v>0</v>
      </c>
      <c r="BB53" s="216">
        <f t="shared" si="12"/>
        <v>0</v>
      </c>
      <c r="BC53" s="216">
        <f t="shared" si="13"/>
        <v>0</v>
      </c>
      <c r="BD53" s="216">
        <f t="shared" si="14"/>
        <v>0</v>
      </c>
      <c r="BE53" s="216">
        <f t="shared" si="15"/>
        <v>0</v>
      </c>
      <c r="CA53" s="243">
        <v>12</v>
      </c>
      <c r="CB53" s="243">
        <v>0</v>
      </c>
    </row>
    <row r="54" spans="1:80">
      <c r="A54" s="244">
        <v>39</v>
      </c>
      <c r="B54" s="245" t="s">
        <v>1655</v>
      </c>
      <c r="C54" s="246" t="s">
        <v>1599</v>
      </c>
      <c r="D54" s="247" t="s">
        <v>92</v>
      </c>
      <c r="E54" s="248">
        <v>1</v>
      </c>
      <c r="F54" s="248">
        <v>0</v>
      </c>
      <c r="G54" s="249">
        <f t="shared" si="8"/>
        <v>0</v>
      </c>
      <c r="H54" s="250">
        <v>0</v>
      </c>
      <c r="I54" s="251">
        <f t="shared" si="9"/>
        <v>0</v>
      </c>
      <c r="J54" s="250"/>
      <c r="K54" s="251">
        <f t="shared" si="10"/>
        <v>0</v>
      </c>
      <c r="O54" s="243">
        <v>2</v>
      </c>
      <c r="AA54" s="216">
        <v>12</v>
      </c>
      <c r="AB54" s="216">
        <v>0</v>
      </c>
      <c r="AC54" s="216">
        <v>41</v>
      </c>
      <c r="AZ54" s="216">
        <v>1</v>
      </c>
      <c r="BA54" s="216">
        <f t="shared" si="11"/>
        <v>0</v>
      </c>
      <c r="BB54" s="216">
        <f t="shared" si="12"/>
        <v>0</v>
      </c>
      <c r="BC54" s="216">
        <f t="shared" si="13"/>
        <v>0</v>
      </c>
      <c r="BD54" s="216">
        <f t="shared" si="14"/>
        <v>0</v>
      </c>
      <c r="BE54" s="216">
        <f t="shared" si="15"/>
        <v>0</v>
      </c>
      <c r="CA54" s="243">
        <v>12</v>
      </c>
      <c r="CB54" s="243">
        <v>0</v>
      </c>
    </row>
    <row r="55" spans="1:80">
      <c r="A55" s="244">
        <v>40</v>
      </c>
      <c r="B55" s="245" t="s">
        <v>1656</v>
      </c>
      <c r="C55" s="246" t="s">
        <v>1601</v>
      </c>
      <c r="D55" s="247" t="s">
        <v>92</v>
      </c>
      <c r="E55" s="248">
        <v>1</v>
      </c>
      <c r="F55" s="248">
        <v>0</v>
      </c>
      <c r="G55" s="249">
        <f t="shared" si="8"/>
        <v>0</v>
      </c>
      <c r="H55" s="250">
        <v>0</v>
      </c>
      <c r="I55" s="251">
        <f t="shared" si="9"/>
        <v>0</v>
      </c>
      <c r="J55" s="250"/>
      <c r="K55" s="251">
        <f t="shared" si="10"/>
        <v>0</v>
      </c>
      <c r="O55" s="243">
        <v>2</v>
      </c>
      <c r="AA55" s="216">
        <v>12</v>
      </c>
      <c r="AB55" s="216">
        <v>0</v>
      </c>
      <c r="AC55" s="216">
        <v>42</v>
      </c>
      <c r="AZ55" s="216">
        <v>1</v>
      </c>
      <c r="BA55" s="216">
        <f t="shared" si="11"/>
        <v>0</v>
      </c>
      <c r="BB55" s="216">
        <f t="shared" si="12"/>
        <v>0</v>
      </c>
      <c r="BC55" s="216">
        <f t="shared" si="13"/>
        <v>0</v>
      </c>
      <c r="BD55" s="216">
        <f t="shared" si="14"/>
        <v>0</v>
      </c>
      <c r="BE55" s="216">
        <f t="shared" si="15"/>
        <v>0</v>
      </c>
      <c r="CA55" s="243">
        <v>12</v>
      </c>
      <c r="CB55" s="243">
        <v>0</v>
      </c>
    </row>
    <row r="56" spans="1:80">
      <c r="A56" s="244">
        <v>41</v>
      </c>
      <c r="B56" s="245" t="s">
        <v>1657</v>
      </c>
      <c r="C56" s="246" t="s">
        <v>1658</v>
      </c>
      <c r="D56" s="247" t="s">
        <v>92</v>
      </c>
      <c r="E56" s="248">
        <v>1</v>
      </c>
      <c r="F56" s="248">
        <v>0</v>
      </c>
      <c r="G56" s="249">
        <f t="shared" si="8"/>
        <v>0</v>
      </c>
      <c r="H56" s="250">
        <v>0</v>
      </c>
      <c r="I56" s="251">
        <f t="shared" si="9"/>
        <v>0</v>
      </c>
      <c r="J56" s="250"/>
      <c r="K56" s="251">
        <f t="shared" si="10"/>
        <v>0</v>
      </c>
      <c r="O56" s="243">
        <v>2</v>
      </c>
      <c r="AA56" s="216">
        <v>12</v>
      </c>
      <c r="AB56" s="216">
        <v>0</v>
      </c>
      <c r="AC56" s="216">
        <v>43</v>
      </c>
      <c r="AZ56" s="216">
        <v>1</v>
      </c>
      <c r="BA56" s="216">
        <f t="shared" si="11"/>
        <v>0</v>
      </c>
      <c r="BB56" s="216">
        <f t="shared" si="12"/>
        <v>0</v>
      </c>
      <c r="BC56" s="216">
        <f t="shared" si="13"/>
        <v>0</v>
      </c>
      <c r="BD56" s="216">
        <f t="shared" si="14"/>
        <v>0</v>
      </c>
      <c r="BE56" s="216">
        <f t="shared" si="15"/>
        <v>0</v>
      </c>
      <c r="CA56" s="243">
        <v>12</v>
      </c>
      <c r="CB56" s="243">
        <v>0</v>
      </c>
    </row>
    <row r="57" spans="1:80">
      <c r="A57" s="244">
        <v>42</v>
      </c>
      <c r="B57" s="245" t="s">
        <v>1659</v>
      </c>
      <c r="C57" s="246" t="s">
        <v>1605</v>
      </c>
      <c r="D57" s="247" t="s">
        <v>92</v>
      </c>
      <c r="E57" s="248">
        <v>1</v>
      </c>
      <c r="F57" s="248">
        <v>0</v>
      </c>
      <c r="G57" s="249">
        <f t="shared" si="8"/>
        <v>0</v>
      </c>
      <c r="H57" s="250">
        <v>0</v>
      </c>
      <c r="I57" s="251">
        <f t="shared" si="9"/>
        <v>0</v>
      </c>
      <c r="J57" s="250"/>
      <c r="K57" s="251">
        <f t="shared" si="10"/>
        <v>0</v>
      </c>
      <c r="O57" s="243">
        <v>2</v>
      </c>
      <c r="AA57" s="216">
        <v>12</v>
      </c>
      <c r="AB57" s="216">
        <v>0</v>
      </c>
      <c r="AC57" s="216">
        <v>44</v>
      </c>
      <c r="AZ57" s="216">
        <v>1</v>
      </c>
      <c r="BA57" s="216">
        <f t="shared" si="11"/>
        <v>0</v>
      </c>
      <c r="BB57" s="216">
        <f t="shared" si="12"/>
        <v>0</v>
      </c>
      <c r="BC57" s="216">
        <f t="shared" si="13"/>
        <v>0</v>
      </c>
      <c r="BD57" s="216">
        <f t="shared" si="14"/>
        <v>0</v>
      </c>
      <c r="BE57" s="216">
        <f t="shared" si="15"/>
        <v>0</v>
      </c>
      <c r="CA57" s="243">
        <v>12</v>
      </c>
      <c r="CB57" s="243">
        <v>0</v>
      </c>
    </row>
    <row r="58" spans="1:80">
      <c r="A58" s="244">
        <v>43</v>
      </c>
      <c r="B58" s="245" t="s">
        <v>1660</v>
      </c>
      <c r="C58" s="246" t="s">
        <v>1607</v>
      </c>
      <c r="D58" s="247" t="s">
        <v>92</v>
      </c>
      <c r="E58" s="248">
        <v>4</v>
      </c>
      <c r="F58" s="248">
        <v>0</v>
      </c>
      <c r="G58" s="249">
        <f t="shared" si="8"/>
        <v>0</v>
      </c>
      <c r="H58" s="250">
        <v>0</v>
      </c>
      <c r="I58" s="251">
        <f t="shared" si="9"/>
        <v>0</v>
      </c>
      <c r="J58" s="250"/>
      <c r="K58" s="251">
        <f t="shared" si="10"/>
        <v>0</v>
      </c>
      <c r="O58" s="243">
        <v>2</v>
      </c>
      <c r="AA58" s="216">
        <v>12</v>
      </c>
      <c r="AB58" s="216">
        <v>0</v>
      </c>
      <c r="AC58" s="216">
        <v>45</v>
      </c>
      <c r="AZ58" s="216">
        <v>1</v>
      </c>
      <c r="BA58" s="216">
        <f t="shared" si="11"/>
        <v>0</v>
      </c>
      <c r="BB58" s="216">
        <f t="shared" si="12"/>
        <v>0</v>
      </c>
      <c r="BC58" s="216">
        <f t="shared" si="13"/>
        <v>0</v>
      </c>
      <c r="BD58" s="216">
        <f t="shared" si="14"/>
        <v>0</v>
      </c>
      <c r="BE58" s="216">
        <f t="shared" si="15"/>
        <v>0</v>
      </c>
      <c r="CA58" s="243">
        <v>12</v>
      </c>
      <c r="CB58" s="243">
        <v>0</v>
      </c>
    </row>
    <row r="59" spans="1:80">
      <c r="A59" s="244">
        <v>44</v>
      </c>
      <c r="B59" s="245" t="s">
        <v>1661</v>
      </c>
      <c r="C59" s="246" t="s">
        <v>1662</v>
      </c>
      <c r="D59" s="247" t="s">
        <v>92</v>
      </c>
      <c r="E59" s="248">
        <v>4</v>
      </c>
      <c r="F59" s="248">
        <v>0</v>
      </c>
      <c r="G59" s="249">
        <f t="shared" si="8"/>
        <v>0</v>
      </c>
      <c r="H59" s="250">
        <v>0</v>
      </c>
      <c r="I59" s="251">
        <f t="shared" si="9"/>
        <v>0</v>
      </c>
      <c r="J59" s="250"/>
      <c r="K59" s="251">
        <f t="shared" si="10"/>
        <v>0</v>
      </c>
      <c r="O59" s="243">
        <v>2</v>
      </c>
      <c r="AA59" s="216">
        <v>12</v>
      </c>
      <c r="AB59" s="216">
        <v>0</v>
      </c>
      <c r="AC59" s="216">
        <v>46</v>
      </c>
      <c r="AZ59" s="216">
        <v>1</v>
      </c>
      <c r="BA59" s="216">
        <f t="shared" si="11"/>
        <v>0</v>
      </c>
      <c r="BB59" s="216">
        <f t="shared" si="12"/>
        <v>0</v>
      </c>
      <c r="BC59" s="216">
        <f t="shared" si="13"/>
        <v>0</v>
      </c>
      <c r="BD59" s="216">
        <f t="shared" si="14"/>
        <v>0</v>
      </c>
      <c r="BE59" s="216">
        <f t="shared" si="15"/>
        <v>0</v>
      </c>
      <c r="CA59" s="243">
        <v>12</v>
      </c>
      <c r="CB59" s="243">
        <v>0</v>
      </c>
    </row>
    <row r="60" spans="1:80">
      <c r="A60" s="244">
        <v>45</v>
      </c>
      <c r="B60" s="245" t="s">
        <v>1663</v>
      </c>
      <c r="C60" s="246" t="s">
        <v>1611</v>
      </c>
      <c r="D60" s="247" t="s">
        <v>92</v>
      </c>
      <c r="E60" s="248">
        <v>1</v>
      </c>
      <c r="F60" s="248">
        <v>0</v>
      </c>
      <c r="G60" s="249">
        <f t="shared" si="8"/>
        <v>0</v>
      </c>
      <c r="H60" s="250">
        <v>0</v>
      </c>
      <c r="I60" s="251">
        <f t="shared" si="9"/>
        <v>0</v>
      </c>
      <c r="J60" s="250"/>
      <c r="K60" s="251">
        <f t="shared" si="10"/>
        <v>0</v>
      </c>
      <c r="O60" s="243">
        <v>2</v>
      </c>
      <c r="AA60" s="216">
        <v>12</v>
      </c>
      <c r="AB60" s="216">
        <v>0</v>
      </c>
      <c r="AC60" s="216">
        <v>47</v>
      </c>
      <c r="AZ60" s="216">
        <v>1</v>
      </c>
      <c r="BA60" s="216">
        <f t="shared" si="11"/>
        <v>0</v>
      </c>
      <c r="BB60" s="216">
        <f t="shared" si="12"/>
        <v>0</v>
      </c>
      <c r="BC60" s="216">
        <f t="shared" si="13"/>
        <v>0</v>
      </c>
      <c r="BD60" s="216">
        <f t="shared" si="14"/>
        <v>0</v>
      </c>
      <c r="BE60" s="216">
        <f t="shared" si="15"/>
        <v>0</v>
      </c>
      <c r="CA60" s="243">
        <v>12</v>
      </c>
      <c r="CB60" s="243">
        <v>0</v>
      </c>
    </row>
    <row r="61" spans="1:80">
      <c r="A61" s="244">
        <v>46</v>
      </c>
      <c r="B61" s="245" t="s">
        <v>1664</v>
      </c>
      <c r="C61" s="246" t="s">
        <v>1613</v>
      </c>
      <c r="D61" s="247" t="s">
        <v>1579</v>
      </c>
      <c r="E61" s="248">
        <v>8</v>
      </c>
      <c r="F61" s="248">
        <v>0</v>
      </c>
      <c r="G61" s="249">
        <f t="shared" si="8"/>
        <v>0</v>
      </c>
      <c r="H61" s="250">
        <v>0</v>
      </c>
      <c r="I61" s="251">
        <f t="shared" si="9"/>
        <v>0</v>
      </c>
      <c r="J61" s="250"/>
      <c r="K61" s="251">
        <f t="shared" si="10"/>
        <v>0</v>
      </c>
      <c r="O61" s="243">
        <v>2</v>
      </c>
      <c r="AA61" s="216">
        <v>12</v>
      </c>
      <c r="AB61" s="216">
        <v>0</v>
      </c>
      <c r="AC61" s="216">
        <v>48</v>
      </c>
      <c r="AZ61" s="216">
        <v>1</v>
      </c>
      <c r="BA61" s="216">
        <f t="shared" si="11"/>
        <v>0</v>
      </c>
      <c r="BB61" s="216">
        <f t="shared" si="12"/>
        <v>0</v>
      </c>
      <c r="BC61" s="216">
        <f t="shared" si="13"/>
        <v>0</v>
      </c>
      <c r="BD61" s="216">
        <f t="shared" si="14"/>
        <v>0</v>
      </c>
      <c r="BE61" s="216">
        <f t="shared" si="15"/>
        <v>0</v>
      </c>
      <c r="CA61" s="243">
        <v>12</v>
      </c>
      <c r="CB61" s="243">
        <v>0</v>
      </c>
    </row>
    <row r="62" spans="1:80">
      <c r="A62" s="244">
        <v>47</v>
      </c>
      <c r="B62" s="245" t="s">
        <v>1665</v>
      </c>
      <c r="C62" s="246" t="s">
        <v>1615</v>
      </c>
      <c r="D62" s="247" t="s">
        <v>1579</v>
      </c>
      <c r="E62" s="248">
        <v>7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/>
      <c r="K62" s="251">
        <f t="shared" si="10"/>
        <v>0</v>
      </c>
      <c r="O62" s="243">
        <v>2</v>
      </c>
      <c r="AA62" s="216">
        <v>12</v>
      </c>
      <c r="AB62" s="216">
        <v>0</v>
      </c>
      <c r="AC62" s="216">
        <v>49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12</v>
      </c>
      <c r="CB62" s="243">
        <v>0</v>
      </c>
    </row>
    <row r="63" spans="1:80">
      <c r="A63" s="244">
        <v>48</v>
      </c>
      <c r="B63" s="245" t="s">
        <v>1666</v>
      </c>
      <c r="C63" s="246" t="s">
        <v>1617</v>
      </c>
      <c r="D63" s="247" t="s">
        <v>1579</v>
      </c>
      <c r="E63" s="248">
        <v>3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/>
      <c r="K63" s="251">
        <f t="shared" si="10"/>
        <v>0</v>
      </c>
      <c r="O63" s="243">
        <v>2</v>
      </c>
      <c r="AA63" s="216">
        <v>12</v>
      </c>
      <c r="AB63" s="216">
        <v>0</v>
      </c>
      <c r="AC63" s="216">
        <v>50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12</v>
      </c>
      <c r="CB63" s="243">
        <v>0</v>
      </c>
    </row>
    <row r="64" spans="1:80">
      <c r="A64" s="244">
        <v>49</v>
      </c>
      <c r="B64" s="245" t="s">
        <v>1667</v>
      </c>
      <c r="C64" s="246" t="s">
        <v>1619</v>
      </c>
      <c r="D64" s="247" t="s">
        <v>1579</v>
      </c>
      <c r="E64" s="248">
        <v>7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/>
      <c r="K64" s="251">
        <f t="shared" si="10"/>
        <v>0</v>
      </c>
      <c r="O64" s="243">
        <v>2</v>
      </c>
      <c r="AA64" s="216">
        <v>12</v>
      </c>
      <c r="AB64" s="216">
        <v>0</v>
      </c>
      <c r="AC64" s="216">
        <v>51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12</v>
      </c>
      <c r="CB64" s="243">
        <v>0</v>
      </c>
    </row>
    <row r="65" spans="1:80">
      <c r="A65" s="244">
        <v>50</v>
      </c>
      <c r="B65" s="245" t="s">
        <v>1668</v>
      </c>
      <c r="C65" s="246" t="s">
        <v>1621</v>
      </c>
      <c r="D65" s="247" t="s">
        <v>92</v>
      </c>
      <c r="E65" s="248">
        <v>2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/>
      <c r="K65" s="251">
        <f t="shared" si="10"/>
        <v>0</v>
      </c>
      <c r="O65" s="243">
        <v>2</v>
      </c>
      <c r="AA65" s="216">
        <v>12</v>
      </c>
      <c r="AB65" s="216">
        <v>0</v>
      </c>
      <c r="AC65" s="216">
        <v>52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12</v>
      </c>
      <c r="CB65" s="243">
        <v>0</v>
      </c>
    </row>
    <row r="66" spans="1:80">
      <c r="A66" s="244">
        <v>51</v>
      </c>
      <c r="B66" s="245" t="s">
        <v>1669</v>
      </c>
      <c r="C66" s="246" t="s">
        <v>1623</v>
      </c>
      <c r="D66" s="247" t="s">
        <v>92</v>
      </c>
      <c r="E66" s="248">
        <v>2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/>
      <c r="K66" s="251">
        <f t="shared" si="10"/>
        <v>0</v>
      </c>
      <c r="O66" s="243">
        <v>2</v>
      </c>
      <c r="AA66" s="216">
        <v>12</v>
      </c>
      <c r="AB66" s="216">
        <v>0</v>
      </c>
      <c r="AC66" s="216">
        <v>53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12</v>
      </c>
      <c r="CB66" s="243">
        <v>0</v>
      </c>
    </row>
    <row r="67" spans="1:80">
      <c r="A67" s="244">
        <v>52</v>
      </c>
      <c r="B67" s="245" t="s">
        <v>1670</v>
      </c>
      <c r="C67" s="246" t="s">
        <v>1625</v>
      </c>
      <c r="D67" s="247" t="s">
        <v>92</v>
      </c>
      <c r="E67" s="248">
        <v>1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/>
      <c r="K67" s="251">
        <f t="shared" si="10"/>
        <v>0</v>
      </c>
      <c r="O67" s="243">
        <v>2</v>
      </c>
      <c r="AA67" s="216">
        <v>12</v>
      </c>
      <c r="AB67" s="216">
        <v>0</v>
      </c>
      <c r="AC67" s="216">
        <v>54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12</v>
      </c>
      <c r="CB67" s="243">
        <v>0</v>
      </c>
    </row>
    <row r="68" spans="1:80">
      <c r="A68" s="244">
        <v>53</v>
      </c>
      <c r="B68" s="245" t="s">
        <v>1671</v>
      </c>
      <c r="C68" s="246" t="s">
        <v>1627</v>
      </c>
      <c r="D68" s="247" t="s">
        <v>92</v>
      </c>
      <c r="E68" s="248">
        <v>1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/>
      <c r="K68" s="251">
        <f t="shared" si="10"/>
        <v>0</v>
      </c>
      <c r="O68" s="243">
        <v>2</v>
      </c>
      <c r="AA68" s="216">
        <v>12</v>
      </c>
      <c r="AB68" s="216">
        <v>0</v>
      </c>
      <c r="AC68" s="216">
        <v>55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12</v>
      </c>
      <c r="CB68" s="243">
        <v>0</v>
      </c>
    </row>
    <row r="69" spans="1:80">
      <c r="A69" s="244">
        <v>54</v>
      </c>
      <c r="B69" s="245" t="s">
        <v>1672</v>
      </c>
      <c r="C69" s="246" t="s">
        <v>1629</v>
      </c>
      <c r="D69" s="247" t="s">
        <v>92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56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>
      <c r="A70" s="244">
        <v>55</v>
      </c>
      <c r="B70" s="245" t="s">
        <v>1673</v>
      </c>
      <c r="C70" s="246" t="s">
        <v>1631</v>
      </c>
      <c r="D70" s="247" t="s">
        <v>92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57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>
      <c r="A71" s="244">
        <v>56</v>
      </c>
      <c r="B71" s="245" t="s">
        <v>1674</v>
      </c>
      <c r="C71" s="246" t="s">
        <v>1633</v>
      </c>
      <c r="D71" s="247" t="s">
        <v>92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58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>
      <c r="A72" s="244">
        <v>57</v>
      </c>
      <c r="B72" s="245" t="s">
        <v>1675</v>
      </c>
      <c r="C72" s="246" t="s">
        <v>1635</v>
      </c>
      <c r="D72" s="247" t="s">
        <v>92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43">
        <v>2</v>
      </c>
      <c r="AA72" s="216">
        <v>12</v>
      </c>
      <c r="AB72" s="216">
        <v>0</v>
      </c>
      <c r="AC72" s="216">
        <v>59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43">
        <v>12</v>
      </c>
      <c r="CB72" s="243">
        <v>0</v>
      </c>
    </row>
    <row r="73" spans="1:80">
      <c r="A73" s="244">
        <v>58</v>
      </c>
      <c r="B73" s="245" t="s">
        <v>1676</v>
      </c>
      <c r="C73" s="246" t="s">
        <v>1637</v>
      </c>
      <c r="D73" s="247" t="s">
        <v>1579</v>
      </c>
      <c r="E73" s="248">
        <v>10</v>
      </c>
      <c r="F73" s="248">
        <v>0</v>
      </c>
      <c r="G73" s="249">
        <f t="shared" si="8"/>
        <v>0</v>
      </c>
      <c r="H73" s="250">
        <v>0</v>
      </c>
      <c r="I73" s="251">
        <f t="shared" si="9"/>
        <v>0</v>
      </c>
      <c r="J73" s="250"/>
      <c r="K73" s="251">
        <f t="shared" si="10"/>
        <v>0</v>
      </c>
      <c r="O73" s="243">
        <v>2</v>
      </c>
      <c r="AA73" s="216">
        <v>12</v>
      </c>
      <c r="AB73" s="216">
        <v>0</v>
      </c>
      <c r="AC73" s="216">
        <v>60</v>
      </c>
      <c r="AZ73" s="216">
        <v>1</v>
      </c>
      <c r="BA73" s="216">
        <f t="shared" si="11"/>
        <v>0</v>
      </c>
      <c r="BB73" s="216">
        <f t="shared" si="12"/>
        <v>0</v>
      </c>
      <c r="BC73" s="216">
        <f t="shared" si="13"/>
        <v>0</v>
      </c>
      <c r="BD73" s="216">
        <f t="shared" si="14"/>
        <v>0</v>
      </c>
      <c r="BE73" s="216">
        <f t="shared" si="15"/>
        <v>0</v>
      </c>
      <c r="CA73" s="243">
        <v>12</v>
      </c>
      <c r="CB73" s="243">
        <v>0</v>
      </c>
    </row>
    <row r="74" spans="1:80">
      <c r="A74" s="244">
        <v>59</v>
      </c>
      <c r="B74" s="245" t="s">
        <v>1677</v>
      </c>
      <c r="C74" s="246" t="s">
        <v>1639</v>
      </c>
      <c r="D74" s="247" t="s">
        <v>1579</v>
      </c>
      <c r="E74" s="248">
        <v>2</v>
      </c>
      <c r="F74" s="248">
        <v>0</v>
      </c>
      <c r="G74" s="249">
        <f t="shared" si="8"/>
        <v>0</v>
      </c>
      <c r="H74" s="250">
        <v>0</v>
      </c>
      <c r="I74" s="251">
        <f t="shared" si="9"/>
        <v>0</v>
      </c>
      <c r="J74" s="250"/>
      <c r="K74" s="251">
        <f t="shared" si="10"/>
        <v>0</v>
      </c>
      <c r="O74" s="243">
        <v>2</v>
      </c>
      <c r="AA74" s="216">
        <v>12</v>
      </c>
      <c r="AB74" s="216">
        <v>0</v>
      </c>
      <c r="AC74" s="216">
        <v>61</v>
      </c>
      <c r="AZ74" s="216">
        <v>1</v>
      </c>
      <c r="BA74" s="216">
        <f t="shared" si="11"/>
        <v>0</v>
      </c>
      <c r="BB74" s="216">
        <f t="shared" si="12"/>
        <v>0</v>
      </c>
      <c r="BC74" s="216">
        <f t="shared" si="13"/>
        <v>0</v>
      </c>
      <c r="BD74" s="216">
        <f t="shared" si="14"/>
        <v>0</v>
      </c>
      <c r="BE74" s="216">
        <f t="shared" si="15"/>
        <v>0</v>
      </c>
      <c r="CA74" s="243">
        <v>12</v>
      </c>
      <c r="CB74" s="243">
        <v>0</v>
      </c>
    </row>
    <row r="75" spans="1:80">
      <c r="A75" s="244">
        <v>60</v>
      </c>
      <c r="B75" s="245" t="s">
        <v>1678</v>
      </c>
      <c r="C75" s="246" t="s">
        <v>1641</v>
      </c>
      <c r="D75" s="247" t="s">
        <v>1579</v>
      </c>
      <c r="E75" s="248">
        <v>10</v>
      </c>
      <c r="F75" s="248">
        <v>0</v>
      </c>
      <c r="G75" s="249">
        <f t="shared" si="8"/>
        <v>0</v>
      </c>
      <c r="H75" s="250">
        <v>0</v>
      </c>
      <c r="I75" s="251">
        <f t="shared" si="9"/>
        <v>0</v>
      </c>
      <c r="J75" s="250"/>
      <c r="K75" s="251">
        <f t="shared" si="10"/>
        <v>0</v>
      </c>
      <c r="O75" s="243">
        <v>2</v>
      </c>
      <c r="AA75" s="216">
        <v>12</v>
      </c>
      <c r="AB75" s="216">
        <v>0</v>
      </c>
      <c r="AC75" s="216">
        <v>62</v>
      </c>
      <c r="AZ75" s="216">
        <v>1</v>
      </c>
      <c r="BA75" s="216">
        <f t="shared" si="11"/>
        <v>0</v>
      </c>
      <c r="BB75" s="216">
        <f t="shared" si="12"/>
        <v>0</v>
      </c>
      <c r="BC75" s="216">
        <f t="shared" si="13"/>
        <v>0</v>
      </c>
      <c r="BD75" s="216">
        <f t="shared" si="14"/>
        <v>0</v>
      </c>
      <c r="BE75" s="216">
        <f t="shared" si="15"/>
        <v>0</v>
      </c>
      <c r="CA75" s="243">
        <v>12</v>
      </c>
      <c r="CB75" s="243">
        <v>0</v>
      </c>
    </row>
    <row r="76" spans="1:80">
      <c r="A76" s="244">
        <v>61</v>
      </c>
      <c r="B76" s="245" t="s">
        <v>1679</v>
      </c>
      <c r="C76" s="246" t="s">
        <v>1643</v>
      </c>
      <c r="D76" s="247" t="s">
        <v>1579</v>
      </c>
      <c r="E76" s="248">
        <v>1</v>
      </c>
      <c r="F76" s="248">
        <v>0</v>
      </c>
      <c r="G76" s="249">
        <f t="shared" si="8"/>
        <v>0</v>
      </c>
      <c r="H76" s="250">
        <v>0</v>
      </c>
      <c r="I76" s="251">
        <f t="shared" si="9"/>
        <v>0</v>
      </c>
      <c r="J76" s="250"/>
      <c r="K76" s="251">
        <f t="shared" si="10"/>
        <v>0</v>
      </c>
      <c r="O76" s="243">
        <v>2</v>
      </c>
      <c r="AA76" s="216">
        <v>12</v>
      </c>
      <c r="AB76" s="216">
        <v>0</v>
      </c>
      <c r="AC76" s="216">
        <v>63</v>
      </c>
      <c r="AZ76" s="216">
        <v>1</v>
      </c>
      <c r="BA76" s="216">
        <f t="shared" si="11"/>
        <v>0</v>
      </c>
      <c r="BB76" s="216">
        <f t="shared" si="12"/>
        <v>0</v>
      </c>
      <c r="BC76" s="216">
        <f t="shared" si="13"/>
        <v>0</v>
      </c>
      <c r="BD76" s="216">
        <f t="shared" si="14"/>
        <v>0</v>
      </c>
      <c r="BE76" s="216">
        <f t="shared" si="15"/>
        <v>0</v>
      </c>
      <c r="CA76" s="243">
        <v>12</v>
      </c>
      <c r="CB76" s="243">
        <v>0</v>
      </c>
    </row>
    <row r="77" spans="1:80">
      <c r="A77" s="244">
        <v>62</v>
      </c>
      <c r="B77" s="245" t="s">
        <v>1680</v>
      </c>
      <c r="C77" s="246" t="s">
        <v>1645</v>
      </c>
      <c r="D77" s="247" t="s">
        <v>149</v>
      </c>
      <c r="E77" s="248">
        <v>10</v>
      </c>
      <c r="F77" s="248">
        <v>0</v>
      </c>
      <c r="G77" s="249">
        <f t="shared" si="8"/>
        <v>0</v>
      </c>
      <c r="H77" s="250">
        <v>0</v>
      </c>
      <c r="I77" s="251">
        <f t="shared" si="9"/>
        <v>0</v>
      </c>
      <c r="J77" s="250"/>
      <c r="K77" s="251">
        <f t="shared" si="10"/>
        <v>0</v>
      </c>
      <c r="O77" s="243">
        <v>2</v>
      </c>
      <c r="AA77" s="216">
        <v>12</v>
      </c>
      <c r="AB77" s="216">
        <v>0</v>
      </c>
      <c r="AC77" s="216">
        <v>64</v>
      </c>
      <c r="AZ77" s="216">
        <v>1</v>
      </c>
      <c r="BA77" s="216">
        <f t="shared" si="11"/>
        <v>0</v>
      </c>
      <c r="BB77" s="216">
        <f t="shared" si="12"/>
        <v>0</v>
      </c>
      <c r="BC77" s="216">
        <f t="shared" si="13"/>
        <v>0</v>
      </c>
      <c r="BD77" s="216">
        <f t="shared" si="14"/>
        <v>0</v>
      </c>
      <c r="BE77" s="216">
        <f t="shared" si="15"/>
        <v>0</v>
      </c>
      <c r="CA77" s="243">
        <v>12</v>
      </c>
      <c r="CB77" s="243">
        <v>0</v>
      </c>
    </row>
    <row r="78" spans="1:80">
      <c r="A78" s="262"/>
      <c r="B78" s="263" t="s">
        <v>93</v>
      </c>
      <c r="C78" s="264" t="s">
        <v>1648</v>
      </c>
      <c r="D78" s="265"/>
      <c r="E78" s="266"/>
      <c r="F78" s="267"/>
      <c r="G78" s="268">
        <f>SUM(G48:G77)</f>
        <v>0</v>
      </c>
      <c r="H78" s="269"/>
      <c r="I78" s="270">
        <f>SUM(I48:I77)</f>
        <v>0</v>
      </c>
      <c r="J78" s="269"/>
      <c r="K78" s="270">
        <f>SUM(K48:K77)</f>
        <v>0</v>
      </c>
      <c r="O78" s="243">
        <v>4</v>
      </c>
      <c r="BA78" s="271">
        <f>SUM(BA48:BA77)</f>
        <v>0</v>
      </c>
      <c r="BB78" s="271">
        <f>SUM(BB48:BB77)</f>
        <v>0</v>
      </c>
      <c r="BC78" s="271">
        <f>SUM(BC48:BC77)</f>
        <v>0</v>
      </c>
      <c r="BD78" s="271">
        <f>SUM(BD48:BD77)</f>
        <v>0</v>
      </c>
      <c r="BE78" s="271">
        <f>SUM(BE48:BE77)</f>
        <v>0</v>
      </c>
    </row>
    <row r="79" spans="1:80">
      <c r="A79" s="233" t="s">
        <v>89</v>
      </c>
      <c r="B79" s="234" t="s">
        <v>1681</v>
      </c>
      <c r="C79" s="235" t="s">
        <v>1682</v>
      </c>
      <c r="D79" s="236"/>
      <c r="E79" s="237"/>
      <c r="F79" s="237"/>
      <c r="G79" s="238"/>
      <c r="H79" s="239"/>
      <c r="I79" s="240"/>
      <c r="J79" s="241"/>
      <c r="K79" s="242"/>
      <c r="O79" s="243">
        <v>1</v>
      </c>
    </row>
    <row r="80" spans="1:80" ht="22.5">
      <c r="A80" s="244">
        <v>63</v>
      </c>
      <c r="B80" s="245" t="s">
        <v>1684</v>
      </c>
      <c r="C80" s="246" t="s">
        <v>1685</v>
      </c>
      <c r="D80" s="247" t="s">
        <v>92</v>
      </c>
      <c r="E80" s="248">
        <v>2</v>
      </c>
      <c r="F80" s="248">
        <v>0</v>
      </c>
      <c r="G80" s="249">
        <f t="shared" ref="G80:G102" si="16">E80*F80</f>
        <v>0</v>
      </c>
      <c r="H80" s="250">
        <v>0</v>
      </c>
      <c r="I80" s="251">
        <f t="shared" ref="I80:I102" si="17">E80*H80</f>
        <v>0</v>
      </c>
      <c r="J80" s="250"/>
      <c r="K80" s="251">
        <f t="shared" ref="K80:K102" si="18">E80*J80</f>
        <v>0</v>
      </c>
      <c r="O80" s="243">
        <v>2</v>
      </c>
      <c r="AA80" s="216">
        <v>12</v>
      </c>
      <c r="AB80" s="216">
        <v>0</v>
      </c>
      <c r="AC80" s="216">
        <v>65</v>
      </c>
      <c r="AZ80" s="216">
        <v>1</v>
      </c>
      <c r="BA80" s="216">
        <f t="shared" ref="BA80:BA102" si="19">IF(AZ80=1,G80,0)</f>
        <v>0</v>
      </c>
      <c r="BB80" s="216">
        <f t="shared" ref="BB80:BB102" si="20">IF(AZ80=2,G80,0)</f>
        <v>0</v>
      </c>
      <c r="BC80" s="216">
        <f t="shared" ref="BC80:BC102" si="21">IF(AZ80=3,G80,0)</f>
        <v>0</v>
      </c>
      <c r="BD80" s="216">
        <f t="shared" ref="BD80:BD102" si="22">IF(AZ80=4,G80,0)</f>
        <v>0</v>
      </c>
      <c r="BE80" s="216">
        <f t="shared" ref="BE80:BE102" si="23">IF(AZ80=5,G80,0)</f>
        <v>0</v>
      </c>
      <c r="CA80" s="243">
        <v>12</v>
      </c>
      <c r="CB80" s="243">
        <v>0</v>
      </c>
    </row>
    <row r="81" spans="1:80">
      <c r="A81" s="244">
        <v>64</v>
      </c>
      <c r="B81" s="245" t="s">
        <v>1686</v>
      </c>
      <c r="C81" s="246" t="s">
        <v>1687</v>
      </c>
      <c r="D81" s="247" t="s">
        <v>92</v>
      </c>
      <c r="E81" s="248">
        <v>5</v>
      </c>
      <c r="F81" s="248">
        <v>0</v>
      </c>
      <c r="G81" s="249">
        <f t="shared" si="16"/>
        <v>0</v>
      </c>
      <c r="H81" s="250">
        <v>0</v>
      </c>
      <c r="I81" s="251">
        <f t="shared" si="17"/>
        <v>0</v>
      </c>
      <c r="J81" s="250"/>
      <c r="K81" s="251">
        <f t="shared" si="18"/>
        <v>0</v>
      </c>
      <c r="O81" s="243">
        <v>2</v>
      </c>
      <c r="AA81" s="216">
        <v>12</v>
      </c>
      <c r="AB81" s="216">
        <v>0</v>
      </c>
      <c r="AC81" s="216">
        <v>66</v>
      </c>
      <c r="AZ81" s="216">
        <v>1</v>
      </c>
      <c r="BA81" s="216">
        <f t="shared" si="19"/>
        <v>0</v>
      </c>
      <c r="BB81" s="216">
        <f t="shared" si="20"/>
        <v>0</v>
      </c>
      <c r="BC81" s="216">
        <f t="shared" si="21"/>
        <v>0</v>
      </c>
      <c r="BD81" s="216">
        <f t="shared" si="22"/>
        <v>0</v>
      </c>
      <c r="BE81" s="216">
        <f t="shared" si="23"/>
        <v>0</v>
      </c>
      <c r="CA81" s="243">
        <v>12</v>
      </c>
      <c r="CB81" s="243">
        <v>0</v>
      </c>
    </row>
    <row r="82" spans="1:80">
      <c r="A82" s="244">
        <v>65</v>
      </c>
      <c r="B82" s="245" t="s">
        <v>1688</v>
      </c>
      <c r="C82" s="246" t="s">
        <v>1689</v>
      </c>
      <c r="D82" s="247" t="s">
        <v>92</v>
      </c>
      <c r="E82" s="248">
        <v>2</v>
      </c>
      <c r="F82" s="248">
        <v>0</v>
      </c>
      <c r="G82" s="249">
        <f t="shared" si="16"/>
        <v>0</v>
      </c>
      <c r="H82" s="250">
        <v>0</v>
      </c>
      <c r="I82" s="251">
        <f t="shared" si="17"/>
        <v>0</v>
      </c>
      <c r="J82" s="250"/>
      <c r="K82" s="251">
        <f t="shared" si="18"/>
        <v>0</v>
      </c>
      <c r="O82" s="243">
        <v>2</v>
      </c>
      <c r="AA82" s="216">
        <v>12</v>
      </c>
      <c r="AB82" s="216">
        <v>0</v>
      </c>
      <c r="AC82" s="216">
        <v>67</v>
      </c>
      <c r="AZ82" s="216">
        <v>1</v>
      </c>
      <c r="BA82" s="216">
        <f t="shared" si="19"/>
        <v>0</v>
      </c>
      <c r="BB82" s="216">
        <f t="shared" si="20"/>
        <v>0</v>
      </c>
      <c r="BC82" s="216">
        <f t="shared" si="21"/>
        <v>0</v>
      </c>
      <c r="BD82" s="216">
        <f t="shared" si="22"/>
        <v>0</v>
      </c>
      <c r="BE82" s="216">
        <f t="shared" si="23"/>
        <v>0</v>
      </c>
      <c r="CA82" s="243">
        <v>12</v>
      </c>
      <c r="CB82" s="243">
        <v>0</v>
      </c>
    </row>
    <row r="83" spans="1:80">
      <c r="A83" s="244">
        <v>66</v>
      </c>
      <c r="B83" s="245" t="s">
        <v>1690</v>
      </c>
      <c r="C83" s="246" t="s">
        <v>1691</v>
      </c>
      <c r="D83" s="247" t="s">
        <v>92</v>
      </c>
      <c r="E83" s="248">
        <v>1</v>
      </c>
      <c r="F83" s="248">
        <v>0</v>
      </c>
      <c r="G83" s="249">
        <f t="shared" si="16"/>
        <v>0</v>
      </c>
      <c r="H83" s="250">
        <v>0</v>
      </c>
      <c r="I83" s="251">
        <f t="shared" si="17"/>
        <v>0</v>
      </c>
      <c r="J83" s="250"/>
      <c r="K83" s="251">
        <f t="shared" si="18"/>
        <v>0</v>
      </c>
      <c r="O83" s="243">
        <v>2</v>
      </c>
      <c r="AA83" s="216">
        <v>12</v>
      </c>
      <c r="AB83" s="216">
        <v>0</v>
      </c>
      <c r="AC83" s="216">
        <v>68</v>
      </c>
      <c r="AZ83" s="216">
        <v>1</v>
      </c>
      <c r="BA83" s="216">
        <f t="shared" si="19"/>
        <v>0</v>
      </c>
      <c r="BB83" s="216">
        <f t="shared" si="20"/>
        <v>0</v>
      </c>
      <c r="BC83" s="216">
        <f t="shared" si="21"/>
        <v>0</v>
      </c>
      <c r="BD83" s="216">
        <f t="shared" si="22"/>
        <v>0</v>
      </c>
      <c r="BE83" s="216">
        <f t="shared" si="23"/>
        <v>0</v>
      </c>
      <c r="CA83" s="243">
        <v>12</v>
      </c>
      <c r="CB83" s="243">
        <v>0</v>
      </c>
    </row>
    <row r="84" spans="1:80">
      <c r="A84" s="244">
        <v>67</v>
      </c>
      <c r="B84" s="245" t="s">
        <v>1692</v>
      </c>
      <c r="C84" s="246" t="s">
        <v>1607</v>
      </c>
      <c r="D84" s="247" t="s">
        <v>92</v>
      </c>
      <c r="E84" s="248">
        <v>1</v>
      </c>
      <c r="F84" s="248">
        <v>0</v>
      </c>
      <c r="G84" s="249">
        <f t="shared" si="16"/>
        <v>0</v>
      </c>
      <c r="H84" s="250">
        <v>0</v>
      </c>
      <c r="I84" s="251">
        <f t="shared" si="17"/>
        <v>0</v>
      </c>
      <c r="J84" s="250"/>
      <c r="K84" s="251">
        <f t="shared" si="18"/>
        <v>0</v>
      </c>
      <c r="O84" s="243">
        <v>2</v>
      </c>
      <c r="AA84" s="216">
        <v>12</v>
      </c>
      <c r="AB84" s="216">
        <v>0</v>
      </c>
      <c r="AC84" s="216">
        <v>69</v>
      </c>
      <c r="AZ84" s="216">
        <v>1</v>
      </c>
      <c r="BA84" s="216">
        <f t="shared" si="19"/>
        <v>0</v>
      </c>
      <c r="BB84" s="216">
        <f t="shared" si="20"/>
        <v>0</v>
      </c>
      <c r="BC84" s="216">
        <f t="shared" si="21"/>
        <v>0</v>
      </c>
      <c r="BD84" s="216">
        <f t="shared" si="22"/>
        <v>0</v>
      </c>
      <c r="BE84" s="216">
        <f t="shared" si="23"/>
        <v>0</v>
      </c>
      <c r="CA84" s="243">
        <v>12</v>
      </c>
      <c r="CB84" s="243">
        <v>0</v>
      </c>
    </row>
    <row r="85" spans="1:80">
      <c r="A85" s="244">
        <v>68</v>
      </c>
      <c r="B85" s="245" t="s">
        <v>1693</v>
      </c>
      <c r="C85" s="246" t="s">
        <v>1694</v>
      </c>
      <c r="D85" s="247" t="s">
        <v>92</v>
      </c>
      <c r="E85" s="248">
        <v>2</v>
      </c>
      <c r="F85" s="248">
        <v>0</v>
      </c>
      <c r="G85" s="249">
        <f t="shared" si="16"/>
        <v>0</v>
      </c>
      <c r="H85" s="250">
        <v>0</v>
      </c>
      <c r="I85" s="251">
        <f t="shared" si="17"/>
        <v>0</v>
      </c>
      <c r="J85" s="250"/>
      <c r="K85" s="251">
        <f t="shared" si="18"/>
        <v>0</v>
      </c>
      <c r="O85" s="243">
        <v>2</v>
      </c>
      <c r="AA85" s="216">
        <v>12</v>
      </c>
      <c r="AB85" s="216">
        <v>0</v>
      </c>
      <c r="AC85" s="216">
        <v>70</v>
      </c>
      <c r="AZ85" s="216">
        <v>1</v>
      </c>
      <c r="BA85" s="216">
        <f t="shared" si="19"/>
        <v>0</v>
      </c>
      <c r="BB85" s="216">
        <f t="shared" si="20"/>
        <v>0</v>
      </c>
      <c r="BC85" s="216">
        <f t="shared" si="21"/>
        <v>0</v>
      </c>
      <c r="BD85" s="216">
        <f t="shared" si="22"/>
        <v>0</v>
      </c>
      <c r="BE85" s="216">
        <f t="shared" si="23"/>
        <v>0</v>
      </c>
      <c r="CA85" s="243">
        <v>12</v>
      </c>
      <c r="CB85" s="243">
        <v>0</v>
      </c>
    </row>
    <row r="86" spans="1:80">
      <c r="A86" s="244">
        <v>69</v>
      </c>
      <c r="B86" s="245" t="s">
        <v>1695</v>
      </c>
      <c r="C86" s="246" t="s">
        <v>1696</v>
      </c>
      <c r="D86" s="247" t="s">
        <v>92</v>
      </c>
      <c r="E86" s="248">
        <v>2</v>
      </c>
      <c r="F86" s="248">
        <v>0</v>
      </c>
      <c r="G86" s="249">
        <f t="shared" si="16"/>
        <v>0</v>
      </c>
      <c r="H86" s="250">
        <v>0</v>
      </c>
      <c r="I86" s="251">
        <f t="shared" si="17"/>
        <v>0</v>
      </c>
      <c r="J86" s="250"/>
      <c r="K86" s="251">
        <f t="shared" si="18"/>
        <v>0</v>
      </c>
      <c r="O86" s="243">
        <v>2</v>
      </c>
      <c r="AA86" s="216">
        <v>12</v>
      </c>
      <c r="AB86" s="216">
        <v>0</v>
      </c>
      <c r="AC86" s="216">
        <v>71</v>
      </c>
      <c r="AZ86" s="216">
        <v>1</v>
      </c>
      <c r="BA86" s="216">
        <f t="shared" si="19"/>
        <v>0</v>
      </c>
      <c r="BB86" s="216">
        <f t="shared" si="20"/>
        <v>0</v>
      </c>
      <c r="BC86" s="216">
        <f t="shared" si="21"/>
        <v>0</v>
      </c>
      <c r="BD86" s="216">
        <f t="shared" si="22"/>
        <v>0</v>
      </c>
      <c r="BE86" s="216">
        <f t="shared" si="23"/>
        <v>0</v>
      </c>
      <c r="CA86" s="243">
        <v>12</v>
      </c>
      <c r="CB86" s="243">
        <v>0</v>
      </c>
    </row>
    <row r="87" spans="1:80">
      <c r="A87" s="244">
        <v>70</v>
      </c>
      <c r="B87" s="245" t="s">
        <v>1697</v>
      </c>
      <c r="C87" s="246" t="s">
        <v>1698</v>
      </c>
      <c r="D87" s="247" t="s">
        <v>92</v>
      </c>
      <c r="E87" s="248">
        <v>1</v>
      </c>
      <c r="F87" s="248">
        <v>0</v>
      </c>
      <c r="G87" s="249">
        <f t="shared" si="16"/>
        <v>0</v>
      </c>
      <c r="H87" s="250">
        <v>0</v>
      </c>
      <c r="I87" s="251">
        <f t="shared" si="17"/>
        <v>0</v>
      </c>
      <c r="J87" s="250"/>
      <c r="K87" s="251">
        <f t="shared" si="18"/>
        <v>0</v>
      </c>
      <c r="O87" s="243">
        <v>2</v>
      </c>
      <c r="AA87" s="216">
        <v>12</v>
      </c>
      <c r="AB87" s="216">
        <v>0</v>
      </c>
      <c r="AC87" s="216">
        <v>72</v>
      </c>
      <c r="AZ87" s="216">
        <v>1</v>
      </c>
      <c r="BA87" s="216">
        <f t="shared" si="19"/>
        <v>0</v>
      </c>
      <c r="BB87" s="216">
        <f t="shared" si="20"/>
        <v>0</v>
      </c>
      <c r="BC87" s="216">
        <f t="shared" si="21"/>
        <v>0</v>
      </c>
      <c r="BD87" s="216">
        <f t="shared" si="22"/>
        <v>0</v>
      </c>
      <c r="BE87" s="216">
        <f t="shared" si="23"/>
        <v>0</v>
      </c>
      <c r="CA87" s="243">
        <v>12</v>
      </c>
      <c r="CB87" s="243">
        <v>0</v>
      </c>
    </row>
    <row r="88" spans="1:80">
      <c r="A88" s="244">
        <v>71</v>
      </c>
      <c r="B88" s="245" t="s">
        <v>1699</v>
      </c>
      <c r="C88" s="246" t="s">
        <v>1700</v>
      </c>
      <c r="D88" s="247" t="s">
        <v>92</v>
      </c>
      <c r="E88" s="248">
        <v>1</v>
      </c>
      <c r="F88" s="248">
        <v>0</v>
      </c>
      <c r="G88" s="249">
        <f t="shared" si="16"/>
        <v>0</v>
      </c>
      <c r="H88" s="250">
        <v>0</v>
      </c>
      <c r="I88" s="251">
        <f t="shared" si="17"/>
        <v>0</v>
      </c>
      <c r="J88" s="250"/>
      <c r="K88" s="251">
        <f t="shared" si="18"/>
        <v>0</v>
      </c>
      <c r="O88" s="243">
        <v>2</v>
      </c>
      <c r="AA88" s="216">
        <v>12</v>
      </c>
      <c r="AB88" s="216">
        <v>0</v>
      </c>
      <c r="AC88" s="216">
        <v>73</v>
      </c>
      <c r="AZ88" s="216">
        <v>1</v>
      </c>
      <c r="BA88" s="216">
        <f t="shared" si="19"/>
        <v>0</v>
      </c>
      <c r="BB88" s="216">
        <f t="shared" si="20"/>
        <v>0</v>
      </c>
      <c r="BC88" s="216">
        <f t="shared" si="21"/>
        <v>0</v>
      </c>
      <c r="BD88" s="216">
        <f t="shared" si="22"/>
        <v>0</v>
      </c>
      <c r="BE88" s="216">
        <f t="shared" si="23"/>
        <v>0</v>
      </c>
      <c r="CA88" s="243">
        <v>12</v>
      </c>
      <c r="CB88" s="243">
        <v>0</v>
      </c>
    </row>
    <row r="89" spans="1:80">
      <c r="A89" s="244">
        <v>72</v>
      </c>
      <c r="B89" s="245" t="s">
        <v>1701</v>
      </c>
      <c r="C89" s="246" t="s">
        <v>1613</v>
      </c>
      <c r="D89" s="247" t="s">
        <v>1579</v>
      </c>
      <c r="E89" s="248">
        <v>3</v>
      </c>
      <c r="F89" s="248">
        <v>0</v>
      </c>
      <c r="G89" s="249">
        <f t="shared" si="16"/>
        <v>0</v>
      </c>
      <c r="H89" s="250">
        <v>0</v>
      </c>
      <c r="I89" s="251">
        <f t="shared" si="17"/>
        <v>0</v>
      </c>
      <c r="J89" s="250"/>
      <c r="K89" s="251">
        <f t="shared" si="18"/>
        <v>0</v>
      </c>
      <c r="O89" s="243">
        <v>2</v>
      </c>
      <c r="AA89" s="216">
        <v>12</v>
      </c>
      <c r="AB89" s="216">
        <v>0</v>
      </c>
      <c r="AC89" s="216">
        <v>74</v>
      </c>
      <c r="AZ89" s="216">
        <v>1</v>
      </c>
      <c r="BA89" s="216">
        <f t="shared" si="19"/>
        <v>0</v>
      </c>
      <c r="BB89" s="216">
        <f t="shared" si="20"/>
        <v>0</v>
      </c>
      <c r="BC89" s="216">
        <f t="shared" si="21"/>
        <v>0</v>
      </c>
      <c r="BD89" s="216">
        <f t="shared" si="22"/>
        <v>0</v>
      </c>
      <c r="BE89" s="216">
        <f t="shared" si="23"/>
        <v>0</v>
      </c>
      <c r="CA89" s="243">
        <v>12</v>
      </c>
      <c r="CB89" s="243">
        <v>0</v>
      </c>
    </row>
    <row r="90" spans="1:80">
      <c r="A90" s="244">
        <v>73</v>
      </c>
      <c r="B90" s="245" t="s">
        <v>1702</v>
      </c>
      <c r="C90" s="246" t="s">
        <v>1615</v>
      </c>
      <c r="D90" s="247" t="s">
        <v>1579</v>
      </c>
      <c r="E90" s="248">
        <v>2</v>
      </c>
      <c r="F90" s="248">
        <v>0</v>
      </c>
      <c r="G90" s="249">
        <f t="shared" si="16"/>
        <v>0</v>
      </c>
      <c r="H90" s="250">
        <v>0</v>
      </c>
      <c r="I90" s="251">
        <f t="shared" si="17"/>
        <v>0</v>
      </c>
      <c r="J90" s="250"/>
      <c r="K90" s="251">
        <f t="shared" si="18"/>
        <v>0</v>
      </c>
      <c r="O90" s="243">
        <v>2</v>
      </c>
      <c r="AA90" s="216">
        <v>12</v>
      </c>
      <c r="AB90" s="216">
        <v>0</v>
      </c>
      <c r="AC90" s="216">
        <v>75</v>
      </c>
      <c r="AZ90" s="216">
        <v>1</v>
      </c>
      <c r="BA90" s="216">
        <f t="shared" si="19"/>
        <v>0</v>
      </c>
      <c r="BB90" s="216">
        <f t="shared" si="20"/>
        <v>0</v>
      </c>
      <c r="BC90" s="216">
        <f t="shared" si="21"/>
        <v>0</v>
      </c>
      <c r="BD90" s="216">
        <f t="shared" si="22"/>
        <v>0</v>
      </c>
      <c r="BE90" s="216">
        <f t="shared" si="23"/>
        <v>0</v>
      </c>
      <c r="CA90" s="243">
        <v>12</v>
      </c>
      <c r="CB90" s="243">
        <v>0</v>
      </c>
    </row>
    <row r="91" spans="1:80">
      <c r="A91" s="244">
        <v>74</v>
      </c>
      <c r="B91" s="245" t="s">
        <v>1703</v>
      </c>
      <c r="C91" s="246" t="s">
        <v>1704</v>
      </c>
      <c r="D91" s="247" t="s">
        <v>1579</v>
      </c>
      <c r="E91" s="248">
        <v>7</v>
      </c>
      <c r="F91" s="248">
        <v>0</v>
      </c>
      <c r="G91" s="249">
        <f t="shared" si="16"/>
        <v>0</v>
      </c>
      <c r="H91" s="250">
        <v>0</v>
      </c>
      <c r="I91" s="251">
        <f t="shared" si="17"/>
        <v>0</v>
      </c>
      <c r="J91" s="250"/>
      <c r="K91" s="251">
        <f t="shared" si="18"/>
        <v>0</v>
      </c>
      <c r="O91" s="243">
        <v>2</v>
      </c>
      <c r="AA91" s="216">
        <v>12</v>
      </c>
      <c r="AB91" s="216">
        <v>0</v>
      </c>
      <c r="AC91" s="216">
        <v>76</v>
      </c>
      <c r="AZ91" s="216">
        <v>1</v>
      </c>
      <c r="BA91" s="216">
        <f t="shared" si="19"/>
        <v>0</v>
      </c>
      <c r="BB91" s="216">
        <f t="shared" si="20"/>
        <v>0</v>
      </c>
      <c r="BC91" s="216">
        <f t="shared" si="21"/>
        <v>0</v>
      </c>
      <c r="BD91" s="216">
        <f t="shared" si="22"/>
        <v>0</v>
      </c>
      <c r="BE91" s="216">
        <f t="shared" si="23"/>
        <v>0</v>
      </c>
      <c r="CA91" s="243">
        <v>12</v>
      </c>
      <c r="CB91" s="243">
        <v>0</v>
      </c>
    </row>
    <row r="92" spans="1:80">
      <c r="A92" s="244">
        <v>75</v>
      </c>
      <c r="B92" s="245" t="s">
        <v>1705</v>
      </c>
      <c r="C92" s="246" t="s">
        <v>1623</v>
      </c>
      <c r="D92" s="247" t="s">
        <v>92</v>
      </c>
      <c r="E92" s="248">
        <v>2</v>
      </c>
      <c r="F92" s="248">
        <v>0</v>
      </c>
      <c r="G92" s="249">
        <f t="shared" si="16"/>
        <v>0</v>
      </c>
      <c r="H92" s="250">
        <v>0</v>
      </c>
      <c r="I92" s="251">
        <f t="shared" si="17"/>
        <v>0</v>
      </c>
      <c r="J92" s="250"/>
      <c r="K92" s="251">
        <f t="shared" si="18"/>
        <v>0</v>
      </c>
      <c r="O92" s="243">
        <v>2</v>
      </c>
      <c r="AA92" s="216">
        <v>12</v>
      </c>
      <c r="AB92" s="216">
        <v>0</v>
      </c>
      <c r="AC92" s="216">
        <v>77</v>
      </c>
      <c r="AZ92" s="216">
        <v>1</v>
      </c>
      <c r="BA92" s="216">
        <f t="shared" si="19"/>
        <v>0</v>
      </c>
      <c r="BB92" s="216">
        <f t="shared" si="20"/>
        <v>0</v>
      </c>
      <c r="BC92" s="216">
        <f t="shared" si="21"/>
        <v>0</v>
      </c>
      <c r="BD92" s="216">
        <f t="shared" si="22"/>
        <v>0</v>
      </c>
      <c r="BE92" s="216">
        <f t="shared" si="23"/>
        <v>0</v>
      </c>
      <c r="CA92" s="243">
        <v>12</v>
      </c>
      <c r="CB92" s="243">
        <v>0</v>
      </c>
    </row>
    <row r="93" spans="1:80">
      <c r="A93" s="244">
        <v>76</v>
      </c>
      <c r="B93" s="245" t="s">
        <v>1706</v>
      </c>
      <c r="C93" s="246" t="s">
        <v>1707</v>
      </c>
      <c r="D93" s="247" t="s">
        <v>92</v>
      </c>
      <c r="E93" s="248">
        <v>5</v>
      </c>
      <c r="F93" s="248">
        <v>0</v>
      </c>
      <c r="G93" s="249">
        <f t="shared" si="16"/>
        <v>0</v>
      </c>
      <c r="H93" s="250">
        <v>0</v>
      </c>
      <c r="I93" s="251">
        <f t="shared" si="17"/>
        <v>0</v>
      </c>
      <c r="J93" s="250"/>
      <c r="K93" s="251">
        <f t="shared" si="18"/>
        <v>0</v>
      </c>
      <c r="O93" s="243">
        <v>2</v>
      </c>
      <c r="AA93" s="216">
        <v>12</v>
      </c>
      <c r="AB93" s="216">
        <v>0</v>
      </c>
      <c r="AC93" s="216">
        <v>78</v>
      </c>
      <c r="AZ93" s="216">
        <v>1</v>
      </c>
      <c r="BA93" s="216">
        <f t="shared" si="19"/>
        <v>0</v>
      </c>
      <c r="BB93" s="216">
        <f t="shared" si="20"/>
        <v>0</v>
      </c>
      <c r="BC93" s="216">
        <f t="shared" si="21"/>
        <v>0</v>
      </c>
      <c r="BD93" s="216">
        <f t="shared" si="22"/>
        <v>0</v>
      </c>
      <c r="BE93" s="216">
        <f t="shared" si="23"/>
        <v>0</v>
      </c>
      <c r="CA93" s="243">
        <v>12</v>
      </c>
      <c r="CB93" s="243">
        <v>0</v>
      </c>
    </row>
    <row r="94" spans="1:80">
      <c r="A94" s="244">
        <v>77</v>
      </c>
      <c r="B94" s="245" t="s">
        <v>1708</v>
      </c>
      <c r="C94" s="246" t="s">
        <v>1709</v>
      </c>
      <c r="D94" s="247" t="s">
        <v>92</v>
      </c>
      <c r="E94" s="248">
        <v>1</v>
      </c>
      <c r="F94" s="248">
        <v>0</v>
      </c>
      <c r="G94" s="249">
        <f t="shared" si="16"/>
        <v>0</v>
      </c>
      <c r="H94" s="250">
        <v>0</v>
      </c>
      <c r="I94" s="251">
        <f t="shared" si="17"/>
        <v>0</v>
      </c>
      <c r="J94" s="250"/>
      <c r="K94" s="251">
        <f t="shared" si="18"/>
        <v>0</v>
      </c>
      <c r="O94" s="243">
        <v>2</v>
      </c>
      <c r="AA94" s="216">
        <v>12</v>
      </c>
      <c r="AB94" s="216">
        <v>0</v>
      </c>
      <c r="AC94" s="216">
        <v>79</v>
      </c>
      <c r="AZ94" s="216">
        <v>1</v>
      </c>
      <c r="BA94" s="216">
        <f t="shared" si="19"/>
        <v>0</v>
      </c>
      <c r="BB94" s="216">
        <f t="shared" si="20"/>
        <v>0</v>
      </c>
      <c r="BC94" s="216">
        <f t="shared" si="21"/>
        <v>0</v>
      </c>
      <c r="BD94" s="216">
        <f t="shared" si="22"/>
        <v>0</v>
      </c>
      <c r="BE94" s="216">
        <f t="shared" si="23"/>
        <v>0</v>
      </c>
      <c r="CA94" s="243">
        <v>12</v>
      </c>
      <c r="CB94" s="243">
        <v>0</v>
      </c>
    </row>
    <row r="95" spans="1:80">
      <c r="A95" s="244">
        <v>78</v>
      </c>
      <c r="B95" s="245" t="s">
        <v>1710</v>
      </c>
      <c r="C95" s="246" t="s">
        <v>1711</v>
      </c>
      <c r="D95" s="247" t="s">
        <v>92</v>
      </c>
      <c r="E95" s="248">
        <v>1</v>
      </c>
      <c r="F95" s="248">
        <v>0</v>
      </c>
      <c r="G95" s="249">
        <f t="shared" si="16"/>
        <v>0</v>
      </c>
      <c r="H95" s="250">
        <v>0</v>
      </c>
      <c r="I95" s="251">
        <f t="shared" si="17"/>
        <v>0</v>
      </c>
      <c r="J95" s="250"/>
      <c r="K95" s="251">
        <f t="shared" si="18"/>
        <v>0</v>
      </c>
      <c r="O95" s="243">
        <v>2</v>
      </c>
      <c r="AA95" s="216">
        <v>12</v>
      </c>
      <c r="AB95" s="216">
        <v>0</v>
      </c>
      <c r="AC95" s="216">
        <v>80</v>
      </c>
      <c r="AZ95" s="216">
        <v>1</v>
      </c>
      <c r="BA95" s="216">
        <f t="shared" si="19"/>
        <v>0</v>
      </c>
      <c r="BB95" s="216">
        <f t="shared" si="20"/>
        <v>0</v>
      </c>
      <c r="BC95" s="216">
        <f t="shared" si="21"/>
        <v>0</v>
      </c>
      <c r="BD95" s="216">
        <f t="shared" si="22"/>
        <v>0</v>
      </c>
      <c r="BE95" s="216">
        <f t="shared" si="23"/>
        <v>0</v>
      </c>
      <c r="CA95" s="243">
        <v>12</v>
      </c>
      <c r="CB95" s="243">
        <v>0</v>
      </c>
    </row>
    <row r="96" spans="1:80">
      <c r="A96" s="244">
        <v>79</v>
      </c>
      <c r="B96" s="245" t="s">
        <v>1712</v>
      </c>
      <c r="C96" s="246" t="s">
        <v>1713</v>
      </c>
      <c r="D96" s="247" t="s">
        <v>92</v>
      </c>
      <c r="E96" s="248">
        <v>2</v>
      </c>
      <c r="F96" s="248">
        <v>0</v>
      </c>
      <c r="G96" s="249">
        <f t="shared" si="16"/>
        <v>0</v>
      </c>
      <c r="H96" s="250">
        <v>0</v>
      </c>
      <c r="I96" s="251">
        <f t="shared" si="17"/>
        <v>0</v>
      </c>
      <c r="J96" s="250"/>
      <c r="K96" s="251">
        <f t="shared" si="18"/>
        <v>0</v>
      </c>
      <c r="O96" s="243">
        <v>2</v>
      </c>
      <c r="AA96" s="216">
        <v>12</v>
      </c>
      <c r="AB96" s="216">
        <v>0</v>
      </c>
      <c r="AC96" s="216">
        <v>81</v>
      </c>
      <c r="AZ96" s="216">
        <v>1</v>
      </c>
      <c r="BA96" s="216">
        <f t="shared" si="19"/>
        <v>0</v>
      </c>
      <c r="BB96" s="216">
        <f t="shared" si="20"/>
        <v>0</v>
      </c>
      <c r="BC96" s="216">
        <f t="shared" si="21"/>
        <v>0</v>
      </c>
      <c r="BD96" s="216">
        <f t="shared" si="22"/>
        <v>0</v>
      </c>
      <c r="BE96" s="216">
        <f t="shared" si="23"/>
        <v>0</v>
      </c>
      <c r="CA96" s="243">
        <v>12</v>
      </c>
      <c r="CB96" s="243">
        <v>0</v>
      </c>
    </row>
    <row r="97" spans="1:80">
      <c r="A97" s="244">
        <v>80</v>
      </c>
      <c r="B97" s="245" t="s">
        <v>1714</v>
      </c>
      <c r="C97" s="246" t="s">
        <v>1715</v>
      </c>
      <c r="D97" s="247" t="s">
        <v>92</v>
      </c>
      <c r="E97" s="248">
        <v>1</v>
      </c>
      <c r="F97" s="248">
        <v>0</v>
      </c>
      <c r="G97" s="249">
        <f t="shared" si="16"/>
        <v>0</v>
      </c>
      <c r="H97" s="250">
        <v>0</v>
      </c>
      <c r="I97" s="251">
        <f t="shared" si="17"/>
        <v>0</v>
      </c>
      <c r="J97" s="250"/>
      <c r="K97" s="251">
        <f t="shared" si="18"/>
        <v>0</v>
      </c>
      <c r="O97" s="243">
        <v>2</v>
      </c>
      <c r="AA97" s="216">
        <v>12</v>
      </c>
      <c r="AB97" s="216">
        <v>0</v>
      </c>
      <c r="AC97" s="216">
        <v>82</v>
      </c>
      <c r="AZ97" s="216">
        <v>1</v>
      </c>
      <c r="BA97" s="216">
        <f t="shared" si="19"/>
        <v>0</v>
      </c>
      <c r="BB97" s="216">
        <f t="shared" si="20"/>
        <v>0</v>
      </c>
      <c r="BC97" s="216">
        <f t="shared" si="21"/>
        <v>0</v>
      </c>
      <c r="BD97" s="216">
        <f t="shared" si="22"/>
        <v>0</v>
      </c>
      <c r="BE97" s="216">
        <f t="shared" si="23"/>
        <v>0</v>
      </c>
      <c r="CA97" s="243">
        <v>12</v>
      </c>
      <c r="CB97" s="243">
        <v>0</v>
      </c>
    </row>
    <row r="98" spans="1:80">
      <c r="A98" s="244">
        <v>81</v>
      </c>
      <c r="B98" s="245" t="s">
        <v>1716</v>
      </c>
      <c r="C98" s="246" t="s">
        <v>1717</v>
      </c>
      <c r="D98" s="247" t="s">
        <v>92</v>
      </c>
      <c r="E98" s="248">
        <v>1</v>
      </c>
      <c r="F98" s="248">
        <v>0</v>
      </c>
      <c r="G98" s="249">
        <f t="shared" si="16"/>
        <v>0</v>
      </c>
      <c r="H98" s="250">
        <v>0</v>
      </c>
      <c r="I98" s="251">
        <f t="shared" si="17"/>
        <v>0</v>
      </c>
      <c r="J98" s="250"/>
      <c r="K98" s="251">
        <f t="shared" si="18"/>
        <v>0</v>
      </c>
      <c r="O98" s="243">
        <v>2</v>
      </c>
      <c r="AA98" s="216">
        <v>12</v>
      </c>
      <c r="AB98" s="216">
        <v>0</v>
      </c>
      <c r="AC98" s="216">
        <v>83</v>
      </c>
      <c r="AZ98" s="216">
        <v>1</v>
      </c>
      <c r="BA98" s="216">
        <f t="shared" si="19"/>
        <v>0</v>
      </c>
      <c r="BB98" s="216">
        <f t="shared" si="20"/>
        <v>0</v>
      </c>
      <c r="BC98" s="216">
        <f t="shared" si="21"/>
        <v>0</v>
      </c>
      <c r="BD98" s="216">
        <f t="shared" si="22"/>
        <v>0</v>
      </c>
      <c r="BE98" s="216">
        <f t="shared" si="23"/>
        <v>0</v>
      </c>
      <c r="CA98" s="243">
        <v>12</v>
      </c>
      <c r="CB98" s="243">
        <v>0</v>
      </c>
    </row>
    <row r="99" spans="1:80">
      <c r="A99" s="244">
        <v>82</v>
      </c>
      <c r="B99" s="245" t="s">
        <v>1718</v>
      </c>
      <c r="C99" s="246" t="s">
        <v>1637</v>
      </c>
      <c r="D99" s="247" t="s">
        <v>1579</v>
      </c>
      <c r="E99" s="248">
        <v>10</v>
      </c>
      <c r="F99" s="248">
        <v>0</v>
      </c>
      <c r="G99" s="249">
        <f t="shared" si="16"/>
        <v>0</v>
      </c>
      <c r="H99" s="250">
        <v>0</v>
      </c>
      <c r="I99" s="251">
        <f t="shared" si="17"/>
        <v>0</v>
      </c>
      <c r="J99" s="250"/>
      <c r="K99" s="251">
        <f t="shared" si="18"/>
        <v>0</v>
      </c>
      <c r="O99" s="243">
        <v>2</v>
      </c>
      <c r="AA99" s="216">
        <v>12</v>
      </c>
      <c r="AB99" s="216">
        <v>0</v>
      </c>
      <c r="AC99" s="216">
        <v>84</v>
      </c>
      <c r="AZ99" s="216">
        <v>1</v>
      </c>
      <c r="BA99" s="216">
        <f t="shared" si="19"/>
        <v>0</v>
      </c>
      <c r="BB99" s="216">
        <f t="shared" si="20"/>
        <v>0</v>
      </c>
      <c r="BC99" s="216">
        <f t="shared" si="21"/>
        <v>0</v>
      </c>
      <c r="BD99" s="216">
        <f t="shared" si="22"/>
        <v>0</v>
      </c>
      <c r="BE99" s="216">
        <f t="shared" si="23"/>
        <v>0</v>
      </c>
      <c r="CA99" s="243">
        <v>12</v>
      </c>
      <c r="CB99" s="243">
        <v>0</v>
      </c>
    </row>
    <row r="100" spans="1:80">
      <c r="A100" s="244">
        <v>83</v>
      </c>
      <c r="B100" s="245" t="s">
        <v>1719</v>
      </c>
      <c r="C100" s="246" t="s">
        <v>1720</v>
      </c>
      <c r="D100" s="247" t="s">
        <v>1579</v>
      </c>
      <c r="E100" s="248">
        <v>14</v>
      </c>
      <c r="F100" s="248">
        <v>0</v>
      </c>
      <c r="G100" s="249">
        <f t="shared" si="16"/>
        <v>0</v>
      </c>
      <c r="H100" s="250">
        <v>0</v>
      </c>
      <c r="I100" s="251">
        <f t="shared" si="17"/>
        <v>0</v>
      </c>
      <c r="J100" s="250"/>
      <c r="K100" s="251">
        <f t="shared" si="18"/>
        <v>0</v>
      </c>
      <c r="O100" s="243">
        <v>2</v>
      </c>
      <c r="AA100" s="216">
        <v>12</v>
      </c>
      <c r="AB100" s="216">
        <v>0</v>
      </c>
      <c r="AC100" s="216">
        <v>85</v>
      </c>
      <c r="AZ100" s="216">
        <v>1</v>
      </c>
      <c r="BA100" s="216">
        <f t="shared" si="19"/>
        <v>0</v>
      </c>
      <c r="BB100" s="216">
        <f t="shared" si="20"/>
        <v>0</v>
      </c>
      <c r="BC100" s="216">
        <f t="shared" si="21"/>
        <v>0</v>
      </c>
      <c r="BD100" s="216">
        <f t="shared" si="22"/>
        <v>0</v>
      </c>
      <c r="BE100" s="216">
        <f t="shared" si="23"/>
        <v>0</v>
      </c>
      <c r="CA100" s="243">
        <v>12</v>
      </c>
      <c r="CB100" s="243">
        <v>0</v>
      </c>
    </row>
    <row r="101" spans="1:80">
      <c r="A101" s="244">
        <v>84</v>
      </c>
      <c r="B101" s="245" t="s">
        <v>1721</v>
      </c>
      <c r="C101" s="246" t="s">
        <v>1643</v>
      </c>
      <c r="D101" s="247" t="s">
        <v>1579</v>
      </c>
      <c r="E101" s="248">
        <v>1</v>
      </c>
      <c r="F101" s="248">
        <v>0</v>
      </c>
      <c r="G101" s="249">
        <f t="shared" si="16"/>
        <v>0</v>
      </c>
      <c r="H101" s="250">
        <v>0</v>
      </c>
      <c r="I101" s="251">
        <f t="shared" si="17"/>
        <v>0</v>
      </c>
      <c r="J101" s="250"/>
      <c r="K101" s="251">
        <f t="shared" si="18"/>
        <v>0</v>
      </c>
      <c r="O101" s="243">
        <v>2</v>
      </c>
      <c r="AA101" s="216">
        <v>12</v>
      </c>
      <c r="AB101" s="216">
        <v>0</v>
      </c>
      <c r="AC101" s="216">
        <v>86</v>
      </c>
      <c r="AZ101" s="216">
        <v>1</v>
      </c>
      <c r="BA101" s="216">
        <f t="shared" si="19"/>
        <v>0</v>
      </c>
      <c r="BB101" s="216">
        <f t="shared" si="20"/>
        <v>0</v>
      </c>
      <c r="BC101" s="216">
        <f t="shared" si="21"/>
        <v>0</v>
      </c>
      <c r="BD101" s="216">
        <f t="shared" si="22"/>
        <v>0</v>
      </c>
      <c r="BE101" s="216">
        <f t="shared" si="23"/>
        <v>0</v>
      </c>
      <c r="CA101" s="243">
        <v>12</v>
      </c>
      <c r="CB101" s="243">
        <v>0</v>
      </c>
    </row>
    <row r="102" spans="1:80">
      <c r="A102" s="244">
        <v>85</v>
      </c>
      <c r="B102" s="245" t="s">
        <v>1722</v>
      </c>
      <c r="C102" s="246" t="s">
        <v>1723</v>
      </c>
      <c r="D102" s="247" t="s">
        <v>149</v>
      </c>
      <c r="E102" s="248">
        <v>34</v>
      </c>
      <c r="F102" s="248">
        <v>0</v>
      </c>
      <c r="G102" s="249">
        <f t="shared" si="16"/>
        <v>0</v>
      </c>
      <c r="H102" s="250">
        <v>0</v>
      </c>
      <c r="I102" s="251">
        <f t="shared" si="17"/>
        <v>0</v>
      </c>
      <c r="J102" s="250"/>
      <c r="K102" s="251">
        <f t="shared" si="18"/>
        <v>0</v>
      </c>
      <c r="O102" s="243">
        <v>2</v>
      </c>
      <c r="AA102" s="216">
        <v>12</v>
      </c>
      <c r="AB102" s="216">
        <v>0</v>
      </c>
      <c r="AC102" s="216">
        <v>87</v>
      </c>
      <c r="AZ102" s="216">
        <v>1</v>
      </c>
      <c r="BA102" s="216">
        <f t="shared" si="19"/>
        <v>0</v>
      </c>
      <c r="BB102" s="216">
        <f t="shared" si="20"/>
        <v>0</v>
      </c>
      <c r="BC102" s="216">
        <f t="shared" si="21"/>
        <v>0</v>
      </c>
      <c r="BD102" s="216">
        <f t="shared" si="22"/>
        <v>0</v>
      </c>
      <c r="BE102" s="216">
        <f t="shared" si="23"/>
        <v>0</v>
      </c>
      <c r="CA102" s="243">
        <v>12</v>
      </c>
      <c r="CB102" s="243">
        <v>0</v>
      </c>
    </row>
    <row r="103" spans="1:80">
      <c r="A103" s="262"/>
      <c r="B103" s="263" t="s">
        <v>93</v>
      </c>
      <c r="C103" s="264" t="s">
        <v>1683</v>
      </c>
      <c r="D103" s="265"/>
      <c r="E103" s="266"/>
      <c r="F103" s="267"/>
      <c r="G103" s="268">
        <f>SUM(G79:G102)</f>
        <v>0</v>
      </c>
      <c r="H103" s="269"/>
      <c r="I103" s="270">
        <f>SUM(I79:I102)</f>
        <v>0</v>
      </c>
      <c r="J103" s="269"/>
      <c r="K103" s="270">
        <f>SUM(K79:K102)</f>
        <v>0</v>
      </c>
      <c r="O103" s="243">
        <v>4</v>
      </c>
      <c r="BA103" s="271">
        <f>SUM(BA79:BA102)</f>
        <v>0</v>
      </c>
      <c r="BB103" s="271">
        <f>SUM(BB79:BB102)</f>
        <v>0</v>
      </c>
      <c r="BC103" s="271">
        <f>SUM(BC79:BC102)</f>
        <v>0</v>
      </c>
      <c r="BD103" s="271">
        <f>SUM(BD79:BD102)</f>
        <v>0</v>
      </c>
      <c r="BE103" s="271">
        <f>SUM(BE79:BE102)</f>
        <v>0</v>
      </c>
    </row>
    <row r="104" spans="1:80">
      <c r="A104" s="233" t="s">
        <v>89</v>
      </c>
      <c r="B104" s="234" t="s">
        <v>1724</v>
      </c>
      <c r="C104" s="235" t="s">
        <v>1725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>
      <c r="A105" s="244">
        <v>86</v>
      </c>
      <c r="B105" s="245" t="s">
        <v>1727</v>
      </c>
      <c r="C105" s="246" t="s">
        <v>1685</v>
      </c>
      <c r="D105" s="247" t="s">
        <v>92</v>
      </c>
      <c r="E105" s="248">
        <v>2</v>
      </c>
      <c r="F105" s="248">
        <v>0</v>
      </c>
      <c r="G105" s="249">
        <f t="shared" ref="G105:G127" si="24">E105*F105</f>
        <v>0</v>
      </c>
      <c r="H105" s="250">
        <v>0</v>
      </c>
      <c r="I105" s="251">
        <f t="shared" ref="I105:I127" si="25">E105*H105</f>
        <v>0</v>
      </c>
      <c r="J105" s="250"/>
      <c r="K105" s="251">
        <f t="shared" ref="K105:K127" si="26">E105*J105</f>
        <v>0</v>
      </c>
      <c r="O105" s="243">
        <v>2</v>
      </c>
      <c r="AA105" s="216">
        <v>12</v>
      </c>
      <c r="AB105" s="216">
        <v>0</v>
      </c>
      <c r="AC105" s="216">
        <v>88</v>
      </c>
      <c r="AZ105" s="216">
        <v>1</v>
      </c>
      <c r="BA105" s="216">
        <f t="shared" ref="BA105:BA127" si="27">IF(AZ105=1,G105,0)</f>
        <v>0</v>
      </c>
      <c r="BB105" s="216">
        <f t="shared" ref="BB105:BB127" si="28">IF(AZ105=2,G105,0)</f>
        <v>0</v>
      </c>
      <c r="BC105" s="216">
        <f t="shared" ref="BC105:BC127" si="29">IF(AZ105=3,G105,0)</f>
        <v>0</v>
      </c>
      <c r="BD105" s="216">
        <f t="shared" ref="BD105:BD127" si="30">IF(AZ105=4,G105,0)</f>
        <v>0</v>
      </c>
      <c r="BE105" s="216">
        <f t="shared" ref="BE105:BE127" si="31">IF(AZ105=5,G105,0)</f>
        <v>0</v>
      </c>
      <c r="CA105" s="243">
        <v>12</v>
      </c>
      <c r="CB105" s="243">
        <v>0</v>
      </c>
    </row>
    <row r="106" spans="1:80">
      <c r="A106" s="244">
        <v>87</v>
      </c>
      <c r="B106" s="245" t="s">
        <v>1728</v>
      </c>
      <c r="C106" s="246" t="s">
        <v>1687</v>
      </c>
      <c r="D106" s="247" t="s">
        <v>92</v>
      </c>
      <c r="E106" s="248">
        <v>5</v>
      </c>
      <c r="F106" s="248">
        <v>0</v>
      </c>
      <c r="G106" s="249">
        <f t="shared" si="24"/>
        <v>0</v>
      </c>
      <c r="H106" s="250">
        <v>0</v>
      </c>
      <c r="I106" s="251">
        <f t="shared" si="25"/>
        <v>0</v>
      </c>
      <c r="J106" s="250"/>
      <c r="K106" s="251">
        <f t="shared" si="26"/>
        <v>0</v>
      </c>
      <c r="O106" s="243">
        <v>2</v>
      </c>
      <c r="AA106" s="216">
        <v>12</v>
      </c>
      <c r="AB106" s="216">
        <v>0</v>
      </c>
      <c r="AC106" s="216">
        <v>89</v>
      </c>
      <c r="AZ106" s="216">
        <v>1</v>
      </c>
      <c r="BA106" s="216">
        <f t="shared" si="27"/>
        <v>0</v>
      </c>
      <c r="BB106" s="216">
        <f t="shared" si="28"/>
        <v>0</v>
      </c>
      <c r="BC106" s="216">
        <f t="shared" si="29"/>
        <v>0</v>
      </c>
      <c r="BD106" s="216">
        <f t="shared" si="30"/>
        <v>0</v>
      </c>
      <c r="BE106" s="216">
        <f t="shared" si="31"/>
        <v>0</v>
      </c>
      <c r="CA106" s="243">
        <v>12</v>
      </c>
      <c r="CB106" s="243">
        <v>0</v>
      </c>
    </row>
    <row r="107" spans="1:80">
      <c r="A107" s="244">
        <v>88</v>
      </c>
      <c r="B107" s="245" t="s">
        <v>1729</v>
      </c>
      <c r="C107" s="246" t="s">
        <v>1689</v>
      </c>
      <c r="D107" s="247" t="s">
        <v>92</v>
      </c>
      <c r="E107" s="248">
        <v>2</v>
      </c>
      <c r="F107" s="248">
        <v>0</v>
      </c>
      <c r="G107" s="249">
        <f t="shared" si="24"/>
        <v>0</v>
      </c>
      <c r="H107" s="250">
        <v>0</v>
      </c>
      <c r="I107" s="251">
        <f t="shared" si="25"/>
        <v>0</v>
      </c>
      <c r="J107" s="250"/>
      <c r="K107" s="251">
        <f t="shared" si="26"/>
        <v>0</v>
      </c>
      <c r="O107" s="243">
        <v>2</v>
      </c>
      <c r="AA107" s="216">
        <v>12</v>
      </c>
      <c r="AB107" s="216">
        <v>0</v>
      </c>
      <c r="AC107" s="216">
        <v>90</v>
      </c>
      <c r="AZ107" s="216">
        <v>1</v>
      </c>
      <c r="BA107" s="216">
        <f t="shared" si="27"/>
        <v>0</v>
      </c>
      <c r="BB107" s="216">
        <f t="shared" si="28"/>
        <v>0</v>
      </c>
      <c r="BC107" s="216">
        <f t="shared" si="29"/>
        <v>0</v>
      </c>
      <c r="BD107" s="216">
        <f t="shared" si="30"/>
        <v>0</v>
      </c>
      <c r="BE107" s="216">
        <f t="shared" si="31"/>
        <v>0</v>
      </c>
      <c r="CA107" s="243">
        <v>12</v>
      </c>
      <c r="CB107" s="243">
        <v>0</v>
      </c>
    </row>
    <row r="108" spans="1:80">
      <c r="A108" s="244">
        <v>89</v>
      </c>
      <c r="B108" s="245" t="s">
        <v>1730</v>
      </c>
      <c r="C108" s="246" t="s">
        <v>1691</v>
      </c>
      <c r="D108" s="247" t="s">
        <v>92</v>
      </c>
      <c r="E108" s="248">
        <v>1</v>
      </c>
      <c r="F108" s="248">
        <v>0</v>
      </c>
      <c r="G108" s="249">
        <f t="shared" si="24"/>
        <v>0</v>
      </c>
      <c r="H108" s="250">
        <v>0</v>
      </c>
      <c r="I108" s="251">
        <f t="shared" si="25"/>
        <v>0</v>
      </c>
      <c r="J108" s="250"/>
      <c r="K108" s="251">
        <f t="shared" si="26"/>
        <v>0</v>
      </c>
      <c r="O108" s="243">
        <v>2</v>
      </c>
      <c r="AA108" s="216">
        <v>12</v>
      </c>
      <c r="AB108" s="216">
        <v>0</v>
      </c>
      <c r="AC108" s="216">
        <v>91</v>
      </c>
      <c r="AZ108" s="216">
        <v>1</v>
      </c>
      <c r="BA108" s="216">
        <f t="shared" si="27"/>
        <v>0</v>
      </c>
      <c r="BB108" s="216">
        <f t="shared" si="28"/>
        <v>0</v>
      </c>
      <c r="BC108" s="216">
        <f t="shared" si="29"/>
        <v>0</v>
      </c>
      <c r="BD108" s="216">
        <f t="shared" si="30"/>
        <v>0</v>
      </c>
      <c r="BE108" s="216">
        <f t="shared" si="31"/>
        <v>0</v>
      </c>
      <c r="CA108" s="243">
        <v>12</v>
      </c>
      <c r="CB108" s="243">
        <v>0</v>
      </c>
    </row>
    <row r="109" spans="1:80">
      <c r="A109" s="244">
        <v>90</v>
      </c>
      <c r="B109" s="245" t="s">
        <v>1731</v>
      </c>
      <c r="C109" s="246" t="s">
        <v>1607</v>
      </c>
      <c r="D109" s="247" t="s">
        <v>92</v>
      </c>
      <c r="E109" s="248">
        <v>1</v>
      </c>
      <c r="F109" s="248">
        <v>0</v>
      </c>
      <c r="G109" s="249">
        <f t="shared" si="24"/>
        <v>0</v>
      </c>
      <c r="H109" s="250">
        <v>0</v>
      </c>
      <c r="I109" s="251">
        <f t="shared" si="25"/>
        <v>0</v>
      </c>
      <c r="J109" s="250"/>
      <c r="K109" s="251">
        <f t="shared" si="26"/>
        <v>0</v>
      </c>
      <c r="O109" s="243">
        <v>2</v>
      </c>
      <c r="AA109" s="216">
        <v>12</v>
      </c>
      <c r="AB109" s="216">
        <v>0</v>
      </c>
      <c r="AC109" s="216">
        <v>92</v>
      </c>
      <c r="AZ109" s="216">
        <v>1</v>
      </c>
      <c r="BA109" s="216">
        <f t="shared" si="27"/>
        <v>0</v>
      </c>
      <c r="BB109" s="216">
        <f t="shared" si="28"/>
        <v>0</v>
      </c>
      <c r="BC109" s="216">
        <f t="shared" si="29"/>
        <v>0</v>
      </c>
      <c r="BD109" s="216">
        <f t="shared" si="30"/>
        <v>0</v>
      </c>
      <c r="BE109" s="216">
        <f t="shared" si="31"/>
        <v>0</v>
      </c>
      <c r="CA109" s="243">
        <v>12</v>
      </c>
      <c r="CB109" s="243">
        <v>0</v>
      </c>
    </row>
    <row r="110" spans="1:80">
      <c r="A110" s="244">
        <v>91</v>
      </c>
      <c r="B110" s="245" t="s">
        <v>1732</v>
      </c>
      <c r="C110" s="246" t="s">
        <v>1694</v>
      </c>
      <c r="D110" s="247" t="s">
        <v>92</v>
      </c>
      <c r="E110" s="248">
        <v>2</v>
      </c>
      <c r="F110" s="248">
        <v>0</v>
      </c>
      <c r="G110" s="249">
        <f t="shared" si="24"/>
        <v>0</v>
      </c>
      <c r="H110" s="250">
        <v>0</v>
      </c>
      <c r="I110" s="251">
        <f t="shared" si="25"/>
        <v>0</v>
      </c>
      <c r="J110" s="250"/>
      <c r="K110" s="251">
        <f t="shared" si="26"/>
        <v>0</v>
      </c>
      <c r="O110" s="243">
        <v>2</v>
      </c>
      <c r="AA110" s="216">
        <v>12</v>
      </c>
      <c r="AB110" s="216">
        <v>0</v>
      </c>
      <c r="AC110" s="216">
        <v>93</v>
      </c>
      <c r="AZ110" s="216">
        <v>1</v>
      </c>
      <c r="BA110" s="216">
        <f t="shared" si="27"/>
        <v>0</v>
      </c>
      <c r="BB110" s="216">
        <f t="shared" si="28"/>
        <v>0</v>
      </c>
      <c r="BC110" s="216">
        <f t="shared" si="29"/>
        <v>0</v>
      </c>
      <c r="BD110" s="216">
        <f t="shared" si="30"/>
        <v>0</v>
      </c>
      <c r="BE110" s="216">
        <f t="shared" si="31"/>
        <v>0</v>
      </c>
      <c r="CA110" s="243">
        <v>12</v>
      </c>
      <c r="CB110" s="243">
        <v>0</v>
      </c>
    </row>
    <row r="111" spans="1:80">
      <c r="A111" s="244">
        <v>92</v>
      </c>
      <c r="B111" s="245" t="s">
        <v>1733</v>
      </c>
      <c r="C111" s="246" t="s">
        <v>1696</v>
      </c>
      <c r="D111" s="247" t="s">
        <v>92</v>
      </c>
      <c r="E111" s="248">
        <v>2</v>
      </c>
      <c r="F111" s="248">
        <v>0</v>
      </c>
      <c r="G111" s="249">
        <f t="shared" si="24"/>
        <v>0</v>
      </c>
      <c r="H111" s="250">
        <v>0</v>
      </c>
      <c r="I111" s="251">
        <f t="shared" si="25"/>
        <v>0</v>
      </c>
      <c r="J111" s="250"/>
      <c r="K111" s="251">
        <f t="shared" si="26"/>
        <v>0</v>
      </c>
      <c r="O111" s="243">
        <v>2</v>
      </c>
      <c r="AA111" s="216">
        <v>12</v>
      </c>
      <c r="AB111" s="216">
        <v>0</v>
      </c>
      <c r="AC111" s="216">
        <v>94</v>
      </c>
      <c r="AZ111" s="216">
        <v>1</v>
      </c>
      <c r="BA111" s="216">
        <f t="shared" si="27"/>
        <v>0</v>
      </c>
      <c r="BB111" s="216">
        <f t="shared" si="28"/>
        <v>0</v>
      </c>
      <c r="BC111" s="216">
        <f t="shared" si="29"/>
        <v>0</v>
      </c>
      <c r="BD111" s="216">
        <f t="shared" si="30"/>
        <v>0</v>
      </c>
      <c r="BE111" s="216">
        <f t="shared" si="31"/>
        <v>0</v>
      </c>
      <c r="CA111" s="243">
        <v>12</v>
      </c>
      <c r="CB111" s="243">
        <v>0</v>
      </c>
    </row>
    <row r="112" spans="1:80">
      <c r="A112" s="244">
        <v>93</v>
      </c>
      <c r="B112" s="245" t="s">
        <v>1734</v>
      </c>
      <c r="C112" s="246" t="s">
        <v>1698</v>
      </c>
      <c r="D112" s="247" t="s">
        <v>92</v>
      </c>
      <c r="E112" s="248">
        <v>1</v>
      </c>
      <c r="F112" s="248">
        <v>0</v>
      </c>
      <c r="G112" s="249">
        <f t="shared" si="24"/>
        <v>0</v>
      </c>
      <c r="H112" s="250">
        <v>0</v>
      </c>
      <c r="I112" s="251">
        <f t="shared" si="25"/>
        <v>0</v>
      </c>
      <c r="J112" s="250"/>
      <c r="K112" s="251">
        <f t="shared" si="26"/>
        <v>0</v>
      </c>
      <c r="O112" s="243">
        <v>2</v>
      </c>
      <c r="AA112" s="216">
        <v>12</v>
      </c>
      <c r="AB112" s="216">
        <v>0</v>
      </c>
      <c r="AC112" s="216">
        <v>95</v>
      </c>
      <c r="AZ112" s="216">
        <v>1</v>
      </c>
      <c r="BA112" s="216">
        <f t="shared" si="27"/>
        <v>0</v>
      </c>
      <c r="BB112" s="216">
        <f t="shared" si="28"/>
        <v>0</v>
      </c>
      <c r="BC112" s="216">
        <f t="shared" si="29"/>
        <v>0</v>
      </c>
      <c r="BD112" s="216">
        <f t="shared" si="30"/>
        <v>0</v>
      </c>
      <c r="BE112" s="216">
        <f t="shared" si="31"/>
        <v>0</v>
      </c>
      <c r="CA112" s="243">
        <v>12</v>
      </c>
      <c r="CB112" s="243">
        <v>0</v>
      </c>
    </row>
    <row r="113" spans="1:80">
      <c r="A113" s="244">
        <v>94</v>
      </c>
      <c r="B113" s="245" t="s">
        <v>1735</v>
      </c>
      <c r="C113" s="246" t="s">
        <v>1700</v>
      </c>
      <c r="D113" s="247" t="s">
        <v>92</v>
      </c>
      <c r="E113" s="248">
        <v>1</v>
      </c>
      <c r="F113" s="248">
        <v>0</v>
      </c>
      <c r="G113" s="249">
        <f t="shared" si="24"/>
        <v>0</v>
      </c>
      <c r="H113" s="250">
        <v>0</v>
      </c>
      <c r="I113" s="251">
        <f t="shared" si="25"/>
        <v>0</v>
      </c>
      <c r="J113" s="250"/>
      <c r="K113" s="251">
        <f t="shared" si="26"/>
        <v>0</v>
      </c>
      <c r="O113" s="243">
        <v>2</v>
      </c>
      <c r="AA113" s="216">
        <v>12</v>
      </c>
      <c r="AB113" s="216">
        <v>0</v>
      </c>
      <c r="AC113" s="216">
        <v>96</v>
      </c>
      <c r="AZ113" s="216">
        <v>1</v>
      </c>
      <c r="BA113" s="216">
        <f t="shared" si="27"/>
        <v>0</v>
      </c>
      <c r="BB113" s="216">
        <f t="shared" si="28"/>
        <v>0</v>
      </c>
      <c r="BC113" s="216">
        <f t="shared" si="29"/>
        <v>0</v>
      </c>
      <c r="BD113" s="216">
        <f t="shared" si="30"/>
        <v>0</v>
      </c>
      <c r="BE113" s="216">
        <f t="shared" si="31"/>
        <v>0</v>
      </c>
      <c r="CA113" s="243">
        <v>12</v>
      </c>
      <c r="CB113" s="243">
        <v>0</v>
      </c>
    </row>
    <row r="114" spans="1:80">
      <c r="A114" s="244">
        <v>95</v>
      </c>
      <c r="B114" s="245" t="s">
        <v>1736</v>
      </c>
      <c r="C114" s="246" t="s">
        <v>1613</v>
      </c>
      <c r="D114" s="247" t="s">
        <v>1579</v>
      </c>
      <c r="E114" s="248">
        <v>3</v>
      </c>
      <c r="F114" s="248">
        <v>0</v>
      </c>
      <c r="G114" s="249">
        <f t="shared" si="24"/>
        <v>0</v>
      </c>
      <c r="H114" s="250">
        <v>0</v>
      </c>
      <c r="I114" s="251">
        <f t="shared" si="25"/>
        <v>0</v>
      </c>
      <c r="J114" s="250"/>
      <c r="K114" s="251">
        <f t="shared" si="26"/>
        <v>0</v>
      </c>
      <c r="O114" s="243">
        <v>2</v>
      </c>
      <c r="AA114" s="216">
        <v>12</v>
      </c>
      <c r="AB114" s="216">
        <v>0</v>
      </c>
      <c r="AC114" s="216">
        <v>97</v>
      </c>
      <c r="AZ114" s="216">
        <v>1</v>
      </c>
      <c r="BA114" s="216">
        <f t="shared" si="27"/>
        <v>0</v>
      </c>
      <c r="BB114" s="216">
        <f t="shared" si="28"/>
        <v>0</v>
      </c>
      <c r="BC114" s="216">
        <f t="shared" si="29"/>
        <v>0</v>
      </c>
      <c r="BD114" s="216">
        <f t="shared" si="30"/>
        <v>0</v>
      </c>
      <c r="BE114" s="216">
        <f t="shared" si="31"/>
        <v>0</v>
      </c>
      <c r="CA114" s="243">
        <v>12</v>
      </c>
      <c r="CB114" s="243">
        <v>0</v>
      </c>
    </row>
    <row r="115" spans="1:80">
      <c r="A115" s="244">
        <v>96</v>
      </c>
      <c r="B115" s="245" t="s">
        <v>1737</v>
      </c>
      <c r="C115" s="246" t="s">
        <v>1615</v>
      </c>
      <c r="D115" s="247" t="s">
        <v>1579</v>
      </c>
      <c r="E115" s="248">
        <v>2</v>
      </c>
      <c r="F115" s="248">
        <v>0</v>
      </c>
      <c r="G115" s="249">
        <f t="shared" si="24"/>
        <v>0</v>
      </c>
      <c r="H115" s="250">
        <v>0</v>
      </c>
      <c r="I115" s="251">
        <f t="shared" si="25"/>
        <v>0</v>
      </c>
      <c r="J115" s="250"/>
      <c r="K115" s="251">
        <f t="shared" si="26"/>
        <v>0</v>
      </c>
      <c r="O115" s="243">
        <v>2</v>
      </c>
      <c r="AA115" s="216">
        <v>12</v>
      </c>
      <c r="AB115" s="216">
        <v>0</v>
      </c>
      <c r="AC115" s="216">
        <v>98</v>
      </c>
      <c r="AZ115" s="216">
        <v>1</v>
      </c>
      <c r="BA115" s="216">
        <f t="shared" si="27"/>
        <v>0</v>
      </c>
      <c r="BB115" s="216">
        <f t="shared" si="28"/>
        <v>0</v>
      </c>
      <c r="BC115" s="216">
        <f t="shared" si="29"/>
        <v>0</v>
      </c>
      <c r="BD115" s="216">
        <f t="shared" si="30"/>
        <v>0</v>
      </c>
      <c r="BE115" s="216">
        <f t="shared" si="31"/>
        <v>0</v>
      </c>
      <c r="CA115" s="243">
        <v>12</v>
      </c>
      <c r="CB115" s="243">
        <v>0</v>
      </c>
    </row>
    <row r="116" spans="1:80">
      <c r="A116" s="244">
        <v>97</v>
      </c>
      <c r="B116" s="245" t="s">
        <v>1738</v>
      </c>
      <c r="C116" s="246" t="s">
        <v>1704</v>
      </c>
      <c r="D116" s="247" t="s">
        <v>1579</v>
      </c>
      <c r="E116" s="248">
        <v>7</v>
      </c>
      <c r="F116" s="248">
        <v>0</v>
      </c>
      <c r="G116" s="249">
        <f t="shared" si="24"/>
        <v>0</v>
      </c>
      <c r="H116" s="250">
        <v>0</v>
      </c>
      <c r="I116" s="251">
        <f t="shared" si="25"/>
        <v>0</v>
      </c>
      <c r="J116" s="250"/>
      <c r="K116" s="251">
        <f t="shared" si="26"/>
        <v>0</v>
      </c>
      <c r="O116" s="243">
        <v>2</v>
      </c>
      <c r="AA116" s="216">
        <v>12</v>
      </c>
      <c r="AB116" s="216">
        <v>0</v>
      </c>
      <c r="AC116" s="216">
        <v>99</v>
      </c>
      <c r="AZ116" s="216">
        <v>1</v>
      </c>
      <c r="BA116" s="216">
        <f t="shared" si="27"/>
        <v>0</v>
      </c>
      <c r="BB116" s="216">
        <f t="shared" si="28"/>
        <v>0</v>
      </c>
      <c r="BC116" s="216">
        <f t="shared" si="29"/>
        <v>0</v>
      </c>
      <c r="BD116" s="216">
        <f t="shared" si="30"/>
        <v>0</v>
      </c>
      <c r="BE116" s="216">
        <f t="shared" si="31"/>
        <v>0</v>
      </c>
      <c r="CA116" s="243">
        <v>12</v>
      </c>
      <c r="CB116" s="243">
        <v>0</v>
      </c>
    </row>
    <row r="117" spans="1:80">
      <c r="A117" s="244">
        <v>98</v>
      </c>
      <c r="B117" s="245" t="s">
        <v>1739</v>
      </c>
      <c r="C117" s="246" t="s">
        <v>1623</v>
      </c>
      <c r="D117" s="247" t="s">
        <v>92</v>
      </c>
      <c r="E117" s="248">
        <v>2</v>
      </c>
      <c r="F117" s="248">
        <v>0</v>
      </c>
      <c r="G117" s="249">
        <f t="shared" si="24"/>
        <v>0</v>
      </c>
      <c r="H117" s="250">
        <v>0</v>
      </c>
      <c r="I117" s="251">
        <f t="shared" si="25"/>
        <v>0</v>
      </c>
      <c r="J117" s="250"/>
      <c r="K117" s="251">
        <f t="shared" si="26"/>
        <v>0</v>
      </c>
      <c r="O117" s="243">
        <v>2</v>
      </c>
      <c r="AA117" s="216">
        <v>12</v>
      </c>
      <c r="AB117" s="216">
        <v>0</v>
      </c>
      <c r="AC117" s="216">
        <v>100</v>
      </c>
      <c r="AZ117" s="216">
        <v>1</v>
      </c>
      <c r="BA117" s="216">
        <f t="shared" si="27"/>
        <v>0</v>
      </c>
      <c r="BB117" s="216">
        <f t="shared" si="28"/>
        <v>0</v>
      </c>
      <c r="BC117" s="216">
        <f t="shared" si="29"/>
        <v>0</v>
      </c>
      <c r="BD117" s="216">
        <f t="shared" si="30"/>
        <v>0</v>
      </c>
      <c r="BE117" s="216">
        <f t="shared" si="31"/>
        <v>0</v>
      </c>
      <c r="CA117" s="243">
        <v>12</v>
      </c>
      <c r="CB117" s="243">
        <v>0</v>
      </c>
    </row>
    <row r="118" spans="1:80">
      <c r="A118" s="244">
        <v>99</v>
      </c>
      <c r="B118" s="245" t="s">
        <v>1740</v>
      </c>
      <c r="C118" s="246" t="s">
        <v>1707</v>
      </c>
      <c r="D118" s="247" t="s">
        <v>92</v>
      </c>
      <c r="E118" s="248">
        <v>5</v>
      </c>
      <c r="F118" s="248">
        <v>0</v>
      </c>
      <c r="G118" s="249">
        <f t="shared" si="24"/>
        <v>0</v>
      </c>
      <c r="H118" s="250">
        <v>0</v>
      </c>
      <c r="I118" s="251">
        <f t="shared" si="25"/>
        <v>0</v>
      </c>
      <c r="J118" s="250"/>
      <c r="K118" s="251">
        <f t="shared" si="26"/>
        <v>0</v>
      </c>
      <c r="O118" s="243">
        <v>2</v>
      </c>
      <c r="AA118" s="216">
        <v>12</v>
      </c>
      <c r="AB118" s="216">
        <v>0</v>
      </c>
      <c r="AC118" s="216">
        <v>101</v>
      </c>
      <c r="AZ118" s="216">
        <v>1</v>
      </c>
      <c r="BA118" s="216">
        <f t="shared" si="27"/>
        <v>0</v>
      </c>
      <c r="BB118" s="216">
        <f t="shared" si="28"/>
        <v>0</v>
      </c>
      <c r="BC118" s="216">
        <f t="shared" si="29"/>
        <v>0</v>
      </c>
      <c r="BD118" s="216">
        <f t="shared" si="30"/>
        <v>0</v>
      </c>
      <c r="BE118" s="216">
        <f t="shared" si="31"/>
        <v>0</v>
      </c>
      <c r="CA118" s="243">
        <v>12</v>
      </c>
      <c r="CB118" s="243">
        <v>0</v>
      </c>
    </row>
    <row r="119" spans="1:80">
      <c r="A119" s="244">
        <v>100</v>
      </c>
      <c r="B119" s="245" t="s">
        <v>1741</v>
      </c>
      <c r="C119" s="246" t="s">
        <v>1709</v>
      </c>
      <c r="D119" s="247" t="s">
        <v>92</v>
      </c>
      <c r="E119" s="248">
        <v>1</v>
      </c>
      <c r="F119" s="248">
        <v>0</v>
      </c>
      <c r="G119" s="249">
        <f t="shared" si="24"/>
        <v>0</v>
      </c>
      <c r="H119" s="250">
        <v>0</v>
      </c>
      <c r="I119" s="251">
        <f t="shared" si="25"/>
        <v>0</v>
      </c>
      <c r="J119" s="250"/>
      <c r="K119" s="251">
        <f t="shared" si="26"/>
        <v>0</v>
      </c>
      <c r="O119" s="243">
        <v>2</v>
      </c>
      <c r="AA119" s="216">
        <v>12</v>
      </c>
      <c r="AB119" s="216">
        <v>0</v>
      </c>
      <c r="AC119" s="216">
        <v>102</v>
      </c>
      <c r="AZ119" s="216">
        <v>1</v>
      </c>
      <c r="BA119" s="216">
        <f t="shared" si="27"/>
        <v>0</v>
      </c>
      <c r="BB119" s="216">
        <f t="shared" si="28"/>
        <v>0</v>
      </c>
      <c r="BC119" s="216">
        <f t="shared" si="29"/>
        <v>0</v>
      </c>
      <c r="BD119" s="216">
        <f t="shared" si="30"/>
        <v>0</v>
      </c>
      <c r="BE119" s="216">
        <f t="shared" si="31"/>
        <v>0</v>
      </c>
      <c r="CA119" s="243">
        <v>12</v>
      </c>
      <c r="CB119" s="243">
        <v>0</v>
      </c>
    </row>
    <row r="120" spans="1:80">
      <c r="A120" s="244">
        <v>101</v>
      </c>
      <c r="B120" s="245" t="s">
        <v>1742</v>
      </c>
      <c r="C120" s="246" t="s">
        <v>1711</v>
      </c>
      <c r="D120" s="247" t="s">
        <v>92</v>
      </c>
      <c r="E120" s="248">
        <v>1</v>
      </c>
      <c r="F120" s="248">
        <v>0</v>
      </c>
      <c r="G120" s="249">
        <f t="shared" si="24"/>
        <v>0</v>
      </c>
      <c r="H120" s="250">
        <v>0</v>
      </c>
      <c r="I120" s="251">
        <f t="shared" si="25"/>
        <v>0</v>
      </c>
      <c r="J120" s="250"/>
      <c r="K120" s="251">
        <f t="shared" si="26"/>
        <v>0</v>
      </c>
      <c r="O120" s="243">
        <v>2</v>
      </c>
      <c r="AA120" s="216">
        <v>12</v>
      </c>
      <c r="AB120" s="216">
        <v>0</v>
      </c>
      <c r="AC120" s="216">
        <v>103</v>
      </c>
      <c r="AZ120" s="216">
        <v>1</v>
      </c>
      <c r="BA120" s="216">
        <f t="shared" si="27"/>
        <v>0</v>
      </c>
      <c r="BB120" s="216">
        <f t="shared" si="28"/>
        <v>0</v>
      </c>
      <c r="BC120" s="216">
        <f t="shared" si="29"/>
        <v>0</v>
      </c>
      <c r="BD120" s="216">
        <f t="shared" si="30"/>
        <v>0</v>
      </c>
      <c r="BE120" s="216">
        <f t="shared" si="31"/>
        <v>0</v>
      </c>
      <c r="CA120" s="243">
        <v>12</v>
      </c>
      <c r="CB120" s="243">
        <v>0</v>
      </c>
    </row>
    <row r="121" spans="1:80">
      <c r="A121" s="244">
        <v>102</v>
      </c>
      <c r="B121" s="245" t="s">
        <v>1743</v>
      </c>
      <c r="C121" s="246" t="s">
        <v>1713</v>
      </c>
      <c r="D121" s="247" t="s">
        <v>92</v>
      </c>
      <c r="E121" s="248">
        <v>2</v>
      </c>
      <c r="F121" s="248">
        <v>0</v>
      </c>
      <c r="G121" s="249">
        <f t="shared" si="24"/>
        <v>0</v>
      </c>
      <c r="H121" s="250">
        <v>0</v>
      </c>
      <c r="I121" s="251">
        <f t="shared" si="25"/>
        <v>0</v>
      </c>
      <c r="J121" s="250"/>
      <c r="K121" s="251">
        <f t="shared" si="26"/>
        <v>0</v>
      </c>
      <c r="O121" s="243">
        <v>2</v>
      </c>
      <c r="AA121" s="216">
        <v>12</v>
      </c>
      <c r="AB121" s="216">
        <v>0</v>
      </c>
      <c r="AC121" s="216">
        <v>104</v>
      </c>
      <c r="AZ121" s="216">
        <v>1</v>
      </c>
      <c r="BA121" s="216">
        <f t="shared" si="27"/>
        <v>0</v>
      </c>
      <c r="BB121" s="216">
        <f t="shared" si="28"/>
        <v>0</v>
      </c>
      <c r="BC121" s="216">
        <f t="shared" si="29"/>
        <v>0</v>
      </c>
      <c r="BD121" s="216">
        <f t="shared" si="30"/>
        <v>0</v>
      </c>
      <c r="BE121" s="216">
        <f t="shared" si="31"/>
        <v>0</v>
      </c>
      <c r="CA121" s="243">
        <v>12</v>
      </c>
      <c r="CB121" s="243">
        <v>0</v>
      </c>
    </row>
    <row r="122" spans="1:80">
      <c r="A122" s="244">
        <v>103</v>
      </c>
      <c r="B122" s="245" t="s">
        <v>1744</v>
      </c>
      <c r="C122" s="246" t="s">
        <v>1715</v>
      </c>
      <c r="D122" s="247" t="s">
        <v>92</v>
      </c>
      <c r="E122" s="248">
        <v>1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43">
        <v>2</v>
      </c>
      <c r="AA122" s="216">
        <v>12</v>
      </c>
      <c r="AB122" s="216">
        <v>0</v>
      </c>
      <c r="AC122" s="216">
        <v>105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43">
        <v>12</v>
      </c>
      <c r="CB122" s="243">
        <v>0</v>
      </c>
    </row>
    <row r="123" spans="1:80">
      <c r="A123" s="244">
        <v>104</v>
      </c>
      <c r="B123" s="245" t="s">
        <v>1745</v>
      </c>
      <c r="C123" s="246" t="s">
        <v>1717</v>
      </c>
      <c r="D123" s="247" t="s">
        <v>92</v>
      </c>
      <c r="E123" s="248">
        <v>1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106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>
      <c r="A124" s="244">
        <v>105</v>
      </c>
      <c r="B124" s="245" t="s">
        <v>1746</v>
      </c>
      <c r="C124" s="246" t="s">
        <v>1747</v>
      </c>
      <c r="D124" s="247" t="s">
        <v>1579</v>
      </c>
      <c r="E124" s="248">
        <v>10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107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>
      <c r="A125" s="244">
        <v>106</v>
      </c>
      <c r="B125" s="245" t="s">
        <v>1748</v>
      </c>
      <c r="C125" s="246" t="s">
        <v>1720</v>
      </c>
      <c r="D125" s="247" t="s">
        <v>1579</v>
      </c>
      <c r="E125" s="248">
        <v>14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108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>
      <c r="A126" s="244">
        <v>107</v>
      </c>
      <c r="B126" s="245" t="s">
        <v>1749</v>
      </c>
      <c r="C126" s="246" t="s">
        <v>1643</v>
      </c>
      <c r="D126" s="247" t="s">
        <v>1579</v>
      </c>
      <c r="E126" s="248">
        <v>1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109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>
      <c r="A127" s="244">
        <v>108</v>
      </c>
      <c r="B127" s="245" t="s">
        <v>1750</v>
      </c>
      <c r="C127" s="246" t="s">
        <v>1723</v>
      </c>
      <c r="D127" s="247" t="s">
        <v>149</v>
      </c>
      <c r="E127" s="248">
        <v>34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110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>
      <c r="A128" s="262"/>
      <c r="B128" s="263" t="s">
        <v>93</v>
      </c>
      <c r="C128" s="264" t="s">
        <v>1726</v>
      </c>
      <c r="D128" s="265"/>
      <c r="E128" s="266"/>
      <c r="F128" s="267"/>
      <c r="G128" s="268">
        <f>SUM(G104:G127)</f>
        <v>0</v>
      </c>
      <c r="H128" s="269"/>
      <c r="I128" s="270">
        <f>SUM(I104:I127)</f>
        <v>0</v>
      </c>
      <c r="J128" s="269"/>
      <c r="K128" s="270">
        <f>SUM(K104:K127)</f>
        <v>0</v>
      </c>
      <c r="O128" s="243">
        <v>4</v>
      </c>
      <c r="BA128" s="271">
        <f>SUM(BA104:BA127)</f>
        <v>0</v>
      </c>
      <c r="BB128" s="271">
        <f>SUM(BB104:BB127)</f>
        <v>0</v>
      </c>
      <c r="BC128" s="271">
        <f>SUM(BC104:BC127)</f>
        <v>0</v>
      </c>
      <c r="BD128" s="271">
        <f>SUM(BD104:BD127)</f>
        <v>0</v>
      </c>
      <c r="BE128" s="271">
        <f>SUM(BE104:BE127)</f>
        <v>0</v>
      </c>
    </row>
    <row r="129" spans="1:80">
      <c r="A129" s="233" t="s">
        <v>89</v>
      </c>
      <c r="B129" s="234" t="s">
        <v>1751</v>
      </c>
      <c r="C129" s="235" t="s">
        <v>1752</v>
      </c>
      <c r="D129" s="236"/>
      <c r="E129" s="237"/>
      <c r="F129" s="237"/>
      <c r="G129" s="238"/>
      <c r="H129" s="239"/>
      <c r="I129" s="240"/>
      <c r="J129" s="241"/>
      <c r="K129" s="242"/>
      <c r="O129" s="243">
        <v>1</v>
      </c>
    </row>
    <row r="130" spans="1:80" ht="22.5">
      <c r="A130" s="244">
        <v>109</v>
      </c>
      <c r="B130" s="245" t="s">
        <v>1754</v>
      </c>
      <c r="C130" s="246" t="s">
        <v>1755</v>
      </c>
      <c r="D130" s="247" t="s">
        <v>92</v>
      </c>
      <c r="E130" s="248">
        <v>2</v>
      </c>
      <c r="F130" s="248">
        <v>0</v>
      </c>
      <c r="G130" s="249">
        <f t="shared" ref="G130:G146" si="32">E130*F130</f>
        <v>0</v>
      </c>
      <c r="H130" s="250">
        <v>0</v>
      </c>
      <c r="I130" s="251">
        <f t="shared" ref="I130:I146" si="33">E130*H130</f>
        <v>0</v>
      </c>
      <c r="J130" s="250"/>
      <c r="K130" s="251">
        <f t="shared" ref="K130:K146" si="34">E130*J130</f>
        <v>0</v>
      </c>
      <c r="O130" s="243">
        <v>2</v>
      </c>
      <c r="AA130" s="216">
        <v>12</v>
      </c>
      <c r="AB130" s="216">
        <v>0</v>
      </c>
      <c r="AC130" s="216">
        <v>111</v>
      </c>
      <c r="AZ130" s="216">
        <v>1</v>
      </c>
      <c r="BA130" s="216">
        <f t="shared" ref="BA130:BA146" si="35">IF(AZ130=1,G130,0)</f>
        <v>0</v>
      </c>
      <c r="BB130" s="216">
        <f t="shared" ref="BB130:BB146" si="36">IF(AZ130=2,G130,0)</f>
        <v>0</v>
      </c>
      <c r="BC130" s="216">
        <f t="shared" ref="BC130:BC146" si="37">IF(AZ130=3,G130,0)</f>
        <v>0</v>
      </c>
      <c r="BD130" s="216">
        <f t="shared" ref="BD130:BD146" si="38">IF(AZ130=4,G130,0)</f>
        <v>0</v>
      </c>
      <c r="BE130" s="216">
        <f t="shared" ref="BE130:BE146" si="39">IF(AZ130=5,G130,0)</f>
        <v>0</v>
      </c>
      <c r="CA130" s="243">
        <v>12</v>
      </c>
      <c r="CB130" s="243">
        <v>0</v>
      </c>
    </row>
    <row r="131" spans="1:80">
      <c r="A131" s="244">
        <v>110</v>
      </c>
      <c r="B131" s="245" t="s">
        <v>1756</v>
      </c>
      <c r="C131" s="246" t="s">
        <v>1599</v>
      </c>
      <c r="D131" s="247" t="s">
        <v>92</v>
      </c>
      <c r="E131" s="248">
        <v>2</v>
      </c>
      <c r="F131" s="248">
        <v>0</v>
      </c>
      <c r="G131" s="249">
        <f t="shared" si="32"/>
        <v>0</v>
      </c>
      <c r="H131" s="250">
        <v>0</v>
      </c>
      <c r="I131" s="251">
        <f t="shared" si="33"/>
        <v>0</v>
      </c>
      <c r="J131" s="250"/>
      <c r="K131" s="251">
        <f t="shared" si="34"/>
        <v>0</v>
      </c>
      <c r="O131" s="243">
        <v>2</v>
      </c>
      <c r="AA131" s="216">
        <v>12</v>
      </c>
      <c r="AB131" s="216">
        <v>0</v>
      </c>
      <c r="AC131" s="216">
        <v>112</v>
      </c>
      <c r="AZ131" s="216">
        <v>1</v>
      </c>
      <c r="BA131" s="216">
        <f t="shared" si="35"/>
        <v>0</v>
      </c>
      <c r="BB131" s="216">
        <f t="shared" si="36"/>
        <v>0</v>
      </c>
      <c r="BC131" s="216">
        <f t="shared" si="37"/>
        <v>0</v>
      </c>
      <c r="BD131" s="216">
        <f t="shared" si="38"/>
        <v>0</v>
      </c>
      <c r="BE131" s="216">
        <f t="shared" si="39"/>
        <v>0</v>
      </c>
      <c r="CA131" s="243">
        <v>12</v>
      </c>
      <c r="CB131" s="243">
        <v>0</v>
      </c>
    </row>
    <row r="132" spans="1:80">
      <c r="A132" s="244">
        <v>111</v>
      </c>
      <c r="B132" s="245" t="s">
        <v>1757</v>
      </c>
      <c r="C132" s="246" t="s">
        <v>1609</v>
      </c>
      <c r="D132" s="247" t="s">
        <v>92</v>
      </c>
      <c r="E132" s="248">
        <v>2</v>
      </c>
      <c r="F132" s="248">
        <v>0</v>
      </c>
      <c r="G132" s="249">
        <f t="shared" si="32"/>
        <v>0</v>
      </c>
      <c r="H132" s="250">
        <v>0</v>
      </c>
      <c r="I132" s="251">
        <f t="shared" si="33"/>
        <v>0</v>
      </c>
      <c r="J132" s="250"/>
      <c r="K132" s="251">
        <f t="shared" si="34"/>
        <v>0</v>
      </c>
      <c r="O132" s="243">
        <v>2</v>
      </c>
      <c r="AA132" s="216">
        <v>12</v>
      </c>
      <c r="AB132" s="216">
        <v>0</v>
      </c>
      <c r="AC132" s="216">
        <v>113</v>
      </c>
      <c r="AZ132" s="216">
        <v>1</v>
      </c>
      <c r="BA132" s="216">
        <f t="shared" si="35"/>
        <v>0</v>
      </c>
      <c r="BB132" s="216">
        <f t="shared" si="36"/>
        <v>0</v>
      </c>
      <c r="BC132" s="216">
        <f t="shared" si="37"/>
        <v>0</v>
      </c>
      <c r="BD132" s="216">
        <f t="shared" si="38"/>
        <v>0</v>
      </c>
      <c r="BE132" s="216">
        <f t="shared" si="39"/>
        <v>0</v>
      </c>
      <c r="CA132" s="243">
        <v>12</v>
      </c>
      <c r="CB132" s="243">
        <v>0</v>
      </c>
    </row>
    <row r="133" spans="1:80">
      <c r="A133" s="244">
        <v>112</v>
      </c>
      <c r="B133" s="245" t="s">
        <v>1758</v>
      </c>
      <c r="C133" s="246" t="s">
        <v>1607</v>
      </c>
      <c r="D133" s="247" t="s">
        <v>92</v>
      </c>
      <c r="E133" s="248">
        <v>2</v>
      </c>
      <c r="F133" s="248">
        <v>0</v>
      </c>
      <c r="G133" s="249">
        <f t="shared" si="32"/>
        <v>0</v>
      </c>
      <c r="H133" s="250">
        <v>0</v>
      </c>
      <c r="I133" s="251">
        <f t="shared" si="33"/>
        <v>0</v>
      </c>
      <c r="J133" s="250"/>
      <c r="K133" s="251">
        <f t="shared" si="34"/>
        <v>0</v>
      </c>
      <c r="O133" s="243">
        <v>2</v>
      </c>
      <c r="AA133" s="216">
        <v>12</v>
      </c>
      <c r="AB133" s="216">
        <v>0</v>
      </c>
      <c r="AC133" s="216">
        <v>114</v>
      </c>
      <c r="AZ133" s="216">
        <v>1</v>
      </c>
      <c r="BA133" s="216">
        <f t="shared" si="35"/>
        <v>0</v>
      </c>
      <c r="BB133" s="216">
        <f t="shared" si="36"/>
        <v>0</v>
      </c>
      <c r="BC133" s="216">
        <f t="shared" si="37"/>
        <v>0</v>
      </c>
      <c r="BD133" s="216">
        <f t="shared" si="38"/>
        <v>0</v>
      </c>
      <c r="BE133" s="216">
        <f t="shared" si="39"/>
        <v>0</v>
      </c>
      <c r="CA133" s="243">
        <v>12</v>
      </c>
      <c r="CB133" s="243">
        <v>0</v>
      </c>
    </row>
    <row r="134" spans="1:80">
      <c r="A134" s="244">
        <v>113</v>
      </c>
      <c r="B134" s="245" t="s">
        <v>1759</v>
      </c>
      <c r="C134" s="246" t="s">
        <v>1760</v>
      </c>
      <c r="D134" s="247" t="s">
        <v>92</v>
      </c>
      <c r="E134" s="248">
        <v>1</v>
      </c>
      <c r="F134" s="248">
        <v>0</v>
      </c>
      <c r="G134" s="249">
        <f t="shared" si="32"/>
        <v>0</v>
      </c>
      <c r="H134" s="250">
        <v>0</v>
      </c>
      <c r="I134" s="251">
        <f t="shared" si="33"/>
        <v>0</v>
      </c>
      <c r="J134" s="250"/>
      <c r="K134" s="251">
        <f t="shared" si="34"/>
        <v>0</v>
      </c>
      <c r="O134" s="243">
        <v>2</v>
      </c>
      <c r="AA134" s="216">
        <v>12</v>
      </c>
      <c r="AB134" s="216">
        <v>0</v>
      </c>
      <c r="AC134" s="216">
        <v>115</v>
      </c>
      <c r="AZ134" s="216">
        <v>1</v>
      </c>
      <c r="BA134" s="216">
        <f t="shared" si="35"/>
        <v>0</v>
      </c>
      <c r="BB134" s="216">
        <f t="shared" si="36"/>
        <v>0</v>
      </c>
      <c r="BC134" s="216">
        <f t="shared" si="37"/>
        <v>0</v>
      </c>
      <c r="BD134" s="216">
        <f t="shared" si="38"/>
        <v>0</v>
      </c>
      <c r="BE134" s="216">
        <f t="shared" si="39"/>
        <v>0</v>
      </c>
      <c r="CA134" s="243">
        <v>12</v>
      </c>
      <c r="CB134" s="243">
        <v>0</v>
      </c>
    </row>
    <row r="135" spans="1:80">
      <c r="A135" s="244">
        <v>114</v>
      </c>
      <c r="B135" s="245" t="s">
        <v>1761</v>
      </c>
      <c r="C135" s="246" t="s">
        <v>1613</v>
      </c>
      <c r="D135" s="247" t="s">
        <v>1579</v>
      </c>
      <c r="E135" s="248">
        <v>10</v>
      </c>
      <c r="F135" s="248">
        <v>0</v>
      </c>
      <c r="G135" s="249">
        <f t="shared" si="32"/>
        <v>0</v>
      </c>
      <c r="H135" s="250">
        <v>0</v>
      </c>
      <c r="I135" s="251">
        <f t="shared" si="33"/>
        <v>0</v>
      </c>
      <c r="J135" s="250"/>
      <c r="K135" s="251">
        <f t="shared" si="34"/>
        <v>0</v>
      </c>
      <c r="O135" s="243">
        <v>2</v>
      </c>
      <c r="AA135" s="216">
        <v>12</v>
      </c>
      <c r="AB135" s="216">
        <v>0</v>
      </c>
      <c r="AC135" s="216">
        <v>116</v>
      </c>
      <c r="AZ135" s="216">
        <v>1</v>
      </c>
      <c r="BA135" s="216">
        <f t="shared" si="35"/>
        <v>0</v>
      </c>
      <c r="BB135" s="216">
        <f t="shared" si="36"/>
        <v>0</v>
      </c>
      <c r="BC135" s="216">
        <f t="shared" si="37"/>
        <v>0</v>
      </c>
      <c r="BD135" s="216">
        <f t="shared" si="38"/>
        <v>0</v>
      </c>
      <c r="BE135" s="216">
        <f t="shared" si="39"/>
        <v>0</v>
      </c>
      <c r="CA135" s="243">
        <v>12</v>
      </c>
      <c r="CB135" s="243">
        <v>0</v>
      </c>
    </row>
    <row r="136" spans="1:80">
      <c r="A136" s="244">
        <v>115</v>
      </c>
      <c r="B136" s="245" t="s">
        <v>1762</v>
      </c>
      <c r="C136" s="246" t="s">
        <v>1615</v>
      </c>
      <c r="D136" s="247" t="s">
        <v>1579</v>
      </c>
      <c r="E136" s="248">
        <v>4</v>
      </c>
      <c r="F136" s="248">
        <v>0</v>
      </c>
      <c r="G136" s="249">
        <f t="shared" si="32"/>
        <v>0</v>
      </c>
      <c r="H136" s="250">
        <v>0</v>
      </c>
      <c r="I136" s="251">
        <f t="shared" si="33"/>
        <v>0</v>
      </c>
      <c r="J136" s="250"/>
      <c r="K136" s="251">
        <f t="shared" si="34"/>
        <v>0</v>
      </c>
      <c r="O136" s="243">
        <v>2</v>
      </c>
      <c r="AA136" s="216">
        <v>12</v>
      </c>
      <c r="AB136" s="216">
        <v>0</v>
      </c>
      <c r="AC136" s="216">
        <v>117</v>
      </c>
      <c r="AZ136" s="216">
        <v>1</v>
      </c>
      <c r="BA136" s="216">
        <f t="shared" si="35"/>
        <v>0</v>
      </c>
      <c r="BB136" s="216">
        <f t="shared" si="36"/>
        <v>0</v>
      </c>
      <c r="BC136" s="216">
        <f t="shared" si="37"/>
        <v>0</v>
      </c>
      <c r="BD136" s="216">
        <f t="shared" si="38"/>
        <v>0</v>
      </c>
      <c r="BE136" s="216">
        <f t="shared" si="39"/>
        <v>0</v>
      </c>
      <c r="CA136" s="243">
        <v>12</v>
      </c>
      <c r="CB136" s="243">
        <v>0</v>
      </c>
    </row>
    <row r="137" spans="1:80">
      <c r="A137" s="244">
        <v>116</v>
      </c>
      <c r="B137" s="245" t="s">
        <v>1763</v>
      </c>
      <c r="C137" s="246" t="s">
        <v>1704</v>
      </c>
      <c r="D137" s="247" t="s">
        <v>1579</v>
      </c>
      <c r="E137" s="248">
        <v>7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118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>
      <c r="A138" s="244">
        <v>117</v>
      </c>
      <c r="B138" s="245" t="s">
        <v>1764</v>
      </c>
      <c r="C138" s="246" t="s">
        <v>1621</v>
      </c>
      <c r="D138" s="247" t="s">
        <v>92</v>
      </c>
      <c r="E138" s="248">
        <v>1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119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>
      <c r="A139" s="244">
        <v>118</v>
      </c>
      <c r="B139" s="245" t="s">
        <v>1765</v>
      </c>
      <c r="C139" s="246" t="s">
        <v>1623</v>
      </c>
      <c r="D139" s="247" t="s">
        <v>92</v>
      </c>
      <c r="E139" s="248">
        <v>4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43">
        <v>2</v>
      </c>
      <c r="AA139" s="216">
        <v>12</v>
      </c>
      <c r="AB139" s="216">
        <v>0</v>
      </c>
      <c r="AC139" s="216">
        <v>120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43">
        <v>12</v>
      </c>
      <c r="CB139" s="243">
        <v>0</v>
      </c>
    </row>
    <row r="140" spans="1:80">
      <c r="A140" s="244">
        <v>119</v>
      </c>
      <c r="B140" s="245" t="s">
        <v>1766</v>
      </c>
      <c r="C140" s="246" t="s">
        <v>1707</v>
      </c>
      <c r="D140" s="247" t="s">
        <v>92</v>
      </c>
      <c r="E140" s="248">
        <v>2</v>
      </c>
      <c r="F140" s="248">
        <v>0</v>
      </c>
      <c r="G140" s="249">
        <f t="shared" si="32"/>
        <v>0</v>
      </c>
      <c r="H140" s="250">
        <v>0</v>
      </c>
      <c r="I140" s="251">
        <f t="shared" si="33"/>
        <v>0</v>
      </c>
      <c r="J140" s="250"/>
      <c r="K140" s="251">
        <f t="shared" si="34"/>
        <v>0</v>
      </c>
      <c r="O140" s="243">
        <v>2</v>
      </c>
      <c r="AA140" s="216">
        <v>12</v>
      </c>
      <c r="AB140" s="216">
        <v>0</v>
      </c>
      <c r="AC140" s="216">
        <v>121</v>
      </c>
      <c r="AZ140" s="216">
        <v>1</v>
      </c>
      <c r="BA140" s="216">
        <f t="shared" si="35"/>
        <v>0</v>
      </c>
      <c r="BB140" s="216">
        <f t="shared" si="36"/>
        <v>0</v>
      </c>
      <c r="BC140" s="216">
        <f t="shared" si="37"/>
        <v>0</v>
      </c>
      <c r="BD140" s="216">
        <f t="shared" si="38"/>
        <v>0</v>
      </c>
      <c r="BE140" s="216">
        <f t="shared" si="39"/>
        <v>0</v>
      </c>
      <c r="CA140" s="243">
        <v>12</v>
      </c>
      <c r="CB140" s="243">
        <v>0</v>
      </c>
    </row>
    <row r="141" spans="1:80">
      <c r="A141" s="244">
        <v>120</v>
      </c>
      <c r="B141" s="245" t="s">
        <v>1767</v>
      </c>
      <c r="C141" s="246" t="s">
        <v>1768</v>
      </c>
      <c r="D141" s="247" t="s">
        <v>92</v>
      </c>
      <c r="E141" s="248">
        <v>1</v>
      </c>
      <c r="F141" s="248">
        <v>0</v>
      </c>
      <c r="G141" s="249">
        <f t="shared" si="32"/>
        <v>0</v>
      </c>
      <c r="H141" s="250">
        <v>0</v>
      </c>
      <c r="I141" s="251">
        <f t="shared" si="33"/>
        <v>0</v>
      </c>
      <c r="J141" s="250"/>
      <c r="K141" s="251">
        <f t="shared" si="34"/>
        <v>0</v>
      </c>
      <c r="O141" s="243">
        <v>2</v>
      </c>
      <c r="AA141" s="216">
        <v>12</v>
      </c>
      <c r="AB141" s="216">
        <v>0</v>
      </c>
      <c r="AC141" s="216">
        <v>122</v>
      </c>
      <c r="AZ141" s="216">
        <v>1</v>
      </c>
      <c r="BA141" s="216">
        <f t="shared" si="35"/>
        <v>0</v>
      </c>
      <c r="BB141" s="216">
        <f t="shared" si="36"/>
        <v>0</v>
      </c>
      <c r="BC141" s="216">
        <f t="shared" si="37"/>
        <v>0</v>
      </c>
      <c r="BD141" s="216">
        <f t="shared" si="38"/>
        <v>0</v>
      </c>
      <c r="BE141" s="216">
        <f t="shared" si="39"/>
        <v>0</v>
      </c>
      <c r="CA141" s="243">
        <v>12</v>
      </c>
      <c r="CB141" s="243">
        <v>0</v>
      </c>
    </row>
    <row r="142" spans="1:80">
      <c r="A142" s="244">
        <v>121</v>
      </c>
      <c r="B142" s="245" t="s">
        <v>1769</v>
      </c>
      <c r="C142" s="246" t="s">
        <v>1770</v>
      </c>
      <c r="D142" s="247" t="s">
        <v>92</v>
      </c>
      <c r="E142" s="248">
        <v>2</v>
      </c>
      <c r="F142" s="248">
        <v>0</v>
      </c>
      <c r="G142" s="249">
        <f t="shared" si="32"/>
        <v>0</v>
      </c>
      <c r="H142" s="250">
        <v>0</v>
      </c>
      <c r="I142" s="251">
        <f t="shared" si="33"/>
        <v>0</v>
      </c>
      <c r="J142" s="250"/>
      <c r="K142" s="251">
        <f t="shared" si="34"/>
        <v>0</v>
      </c>
      <c r="O142" s="243">
        <v>2</v>
      </c>
      <c r="AA142" s="216">
        <v>12</v>
      </c>
      <c r="AB142" s="216">
        <v>0</v>
      </c>
      <c r="AC142" s="216">
        <v>123</v>
      </c>
      <c r="AZ142" s="216">
        <v>1</v>
      </c>
      <c r="BA142" s="216">
        <f t="shared" si="35"/>
        <v>0</v>
      </c>
      <c r="BB142" s="216">
        <f t="shared" si="36"/>
        <v>0</v>
      </c>
      <c r="BC142" s="216">
        <f t="shared" si="37"/>
        <v>0</v>
      </c>
      <c r="BD142" s="216">
        <f t="shared" si="38"/>
        <v>0</v>
      </c>
      <c r="BE142" s="216">
        <f t="shared" si="39"/>
        <v>0</v>
      </c>
      <c r="CA142" s="243">
        <v>12</v>
      </c>
      <c r="CB142" s="243">
        <v>0</v>
      </c>
    </row>
    <row r="143" spans="1:80">
      <c r="A143" s="244">
        <v>122</v>
      </c>
      <c r="B143" s="245" t="s">
        <v>1771</v>
      </c>
      <c r="C143" s="246" t="s">
        <v>1772</v>
      </c>
      <c r="D143" s="247" t="s">
        <v>92</v>
      </c>
      <c r="E143" s="248">
        <v>1</v>
      </c>
      <c r="F143" s="248">
        <v>0</v>
      </c>
      <c r="G143" s="249">
        <f t="shared" si="32"/>
        <v>0</v>
      </c>
      <c r="H143" s="250">
        <v>0</v>
      </c>
      <c r="I143" s="251">
        <f t="shared" si="33"/>
        <v>0</v>
      </c>
      <c r="J143" s="250"/>
      <c r="K143" s="251">
        <f t="shared" si="34"/>
        <v>0</v>
      </c>
      <c r="O143" s="243">
        <v>2</v>
      </c>
      <c r="AA143" s="216">
        <v>12</v>
      </c>
      <c r="AB143" s="216">
        <v>0</v>
      </c>
      <c r="AC143" s="216">
        <v>124</v>
      </c>
      <c r="AZ143" s="216">
        <v>1</v>
      </c>
      <c r="BA143" s="216">
        <f t="shared" si="35"/>
        <v>0</v>
      </c>
      <c r="BB143" s="216">
        <f t="shared" si="36"/>
        <v>0</v>
      </c>
      <c r="BC143" s="216">
        <f t="shared" si="37"/>
        <v>0</v>
      </c>
      <c r="BD143" s="216">
        <f t="shared" si="38"/>
        <v>0</v>
      </c>
      <c r="BE143" s="216">
        <f t="shared" si="39"/>
        <v>0</v>
      </c>
      <c r="CA143" s="243">
        <v>12</v>
      </c>
      <c r="CB143" s="243">
        <v>0</v>
      </c>
    </row>
    <row r="144" spans="1:80">
      <c r="A144" s="244">
        <v>123</v>
      </c>
      <c r="B144" s="245" t="s">
        <v>1773</v>
      </c>
      <c r="C144" s="246" t="s">
        <v>1774</v>
      </c>
      <c r="D144" s="247" t="s">
        <v>92</v>
      </c>
      <c r="E144" s="248">
        <v>2</v>
      </c>
      <c r="F144" s="248">
        <v>0</v>
      </c>
      <c r="G144" s="249">
        <f t="shared" si="32"/>
        <v>0</v>
      </c>
      <c r="H144" s="250">
        <v>0</v>
      </c>
      <c r="I144" s="251">
        <f t="shared" si="33"/>
        <v>0</v>
      </c>
      <c r="J144" s="250"/>
      <c r="K144" s="251">
        <f t="shared" si="34"/>
        <v>0</v>
      </c>
      <c r="O144" s="243">
        <v>2</v>
      </c>
      <c r="AA144" s="216">
        <v>12</v>
      </c>
      <c r="AB144" s="216">
        <v>0</v>
      </c>
      <c r="AC144" s="216">
        <v>125</v>
      </c>
      <c r="AZ144" s="216">
        <v>1</v>
      </c>
      <c r="BA144" s="216">
        <f t="shared" si="35"/>
        <v>0</v>
      </c>
      <c r="BB144" s="216">
        <f t="shared" si="36"/>
        <v>0</v>
      </c>
      <c r="BC144" s="216">
        <f t="shared" si="37"/>
        <v>0</v>
      </c>
      <c r="BD144" s="216">
        <f t="shared" si="38"/>
        <v>0</v>
      </c>
      <c r="BE144" s="216">
        <f t="shared" si="39"/>
        <v>0</v>
      </c>
      <c r="CA144" s="243">
        <v>12</v>
      </c>
      <c r="CB144" s="243">
        <v>0</v>
      </c>
    </row>
    <row r="145" spans="1:80">
      <c r="A145" s="244">
        <v>124</v>
      </c>
      <c r="B145" s="245" t="s">
        <v>1775</v>
      </c>
      <c r="C145" s="246" t="s">
        <v>1776</v>
      </c>
      <c r="D145" s="247" t="s">
        <v>92</v>
      </c>
      <c r="E145" s="248">
        <v>1</v>
      </c>
      <c r="F145" s="248">
        <v>0</v>
      </c>
      <c r="G145" s="249">
        <f t="shared" si="32"/>
        <v>0</v>
      </c>
      <c r="H145" s="250">
        <v>0</v>
      </c>
      <c r="I145" s="251">
        <f t="shared" si="33"/>
        <v>0</v>
      </c>
      <c r="J145" s="250"/>
      <c r="K145" s="251">
        <f t="shared" si="34"/>
        <v>0</v>
      </c>
      <c r="O145" s="243">
        <v>2</v>
      </c>
      <c r="AA145" s="216">
        <v>12</v>
      </c>
      <c r="AB145" s="216">
        <v>0</v>
      </c>
      <c r="AC145" s="216">
        <v>126</v>
      </c>
      <c r="AZ145" s="216">
        <v>1</v>
      </c>
      <c r="BA145" s="216">
        <f t="shared" si="35"/>
        <v>0</v>
      </c>
      <c r="BB145" s="216">
        <f t="shared" si="36"/>
        <v>0</v>
      </c>
      <c r="BC145" s="216">
        <f t="shared" si="37"/>
        <v>0</v>
      </c>
      <c r="BD145" s="216">
        <f t="shared" si="38"/>
        <v>0</v>
      </c>
      <c r="BE145" s="216">
        <f t="shared" si="39"/>
        <v>0</v>
      </c>
      <c r="CA145" s="243">
        <v>12</v>
      </c>
      <c r="CB145" s="243">
        <v>0</v>
      </c>
    </row>
    <row r="146" spans="1:80">
      <c r="A146" s="244">
        <v>125</v>
      </c>
      <c r="B146" s="245" t="s">
        <v>1777</v>
      </c>
      <c r="C146" s="246" t="s">
        <v>1723</v>
      </c>
      <c r="D146" s="247" t="s">
        <v>149</v>
      </c>
      <c r="E146" s="248">
        <v>1</v>
      </c>
      <c r="F146" s="248">
        <v>0</v>
      </c>
      <c r="G146" s="249">
        <f t="shared" si="32"/>
        <v>0</v>
      </c>
      <c r="H146" s="250">
        <v>0</v>
      </c>
      <c r="I146" s="251">
        <f t="shared" si="33"/>
        <v>0</v>
      </c>
      <c r="J146" s="250"/>
      <c r="K146" s="251">
        <f t="shared" si="34"/>
        <v>0</v>
      </c>
      <c r="O146" s="243">
        <v>2</v>
      </c>
      <c r="AA146" s="216">
        <v>12</v>
      </c>
      <c r="AB146" s="216">
        <v>0</v>
      </c>
      <c r="AC146" s="216">
        <v>127</v>
      </c>
      <c r="AZ146" s="216">
        <v>1</v>
      </c>
      <c r="BA146" s="216">
        <f t="shared" si="35"/>
        <v>0</v>
      </c>
      <c r="BB146" s="216">
        <f t="shared" si="36"/>
        <v>0</v>
      </c>
      <c r="BC146" s="216">
        <f t="shared" si="37"/>
        <v>0</v>
      </c>
      <c r="BD146" s="216">
        <f t="shared" si="38"/>
        <v>0</v>
      </c>
      <c r="BE146" s="216">
        <f t="shared" si="39"/>
        <v>0</v>
      </c>
      <c r="CA146" s="243">
        <v>12</v>
      </c>
      <c r="CB146" s="243">
        <v>0</v>
      </c>
    </row>
    <row r="147" spans="1:80">
      <c r="A147" s="262"/>
      <c r="B147" s="263" t="s">
        <v>93</v>
      </c>
      <c r="C147" s="264" t="s">
        <v>1753</v>
      </c>
      <c r="D147" s="265"/>
      <c r="E147" s="266"/>
      <c r="F147" s="267"/>
      <c r="G147" s="268">
        <f>SUM(G129:G146)</f>
        <v>0</v>
      </c>
      <c r="H147" s="269"/>
      <c r="I147" s="270">
        <f>SUM(I129:I146)</f>
        <v>0</v>
      </c>
      <c r="J147" s="269"/>
      <c r="K147" s="270">
        <f>SUM(K129:K146)</f>
        <v>0</v>
      </c>
      <c r="O147" s="243">
        <v>4</v>
      </c>
      <c r="BA147" s="271">
        <f>SUM(BA129:BA146)</f>
        <v>0</v>
      </c>
      <c r="BB147" s="271">
        <f>SUM(BB129:BB146)</f>
        <v>0</v>
      </c>
      <c r="BC147" s="271">
        <f>SUM(BC129:BC146)</f>
        <v>0</v>
      </c>
      <c r="BD147" s="271">
        <f>SUM(BD129:BD146)</f>
        <v>0</v>
      </c>
      <c r="BE147" s="271">
        <f>SUM(BE129:BE146)</f>
        <v>0</v>
      </c>
    </row>
    <row r="148" spans="1:80">
      <c r="A148" s="233" t="s">
        <v>89</v>
      </c>
      <c r="B148" s="234" t="s">
        <v>1778</v>
      </c>
      <c r="C148" s="235" t="s">
        <v>1779</v>
      </c>
      <c r="D148" s="236"/>
      <c r="E148" s="237"/>
      <c r="F148" s="237"/>
      <c r="G148" s="238"/>
      <c r="H148" s="239"/>
      <c r="I148" s="240"/>
      <c r="J148" s="241"/>
      <c r="K148" s="242"/>
      <c r="O148" s="243">
        <v>1</v>
      </c>
    </row>
    <row r="149" spans="1:80" ht="22.5">
      <c r="A149" s="244">
        <v>126</v>
      </c>
      <c r="B149" s="245" t="s">
        <v>1781</v>
      </c>
      <c r="C149" s="246" t="s">
        <v>1755</v>
      </c>
      <c r="D149" s="247" t="s">
        <v>92</v>
      </c>
      <c r="E149" s="248">
        <v>2</v>
      </c>
      <c r="F149" s="248">
        <v>0</v>
      </c>
      <c r="G149" s="249">
        <f t="shared" ref="G149:G165" si="40">E149*F149</f>
        <v>0</v>
      </c>
      <c r="H149" s="250">
        <v>0</v>
      </c>
      <c r="I149" s="251">
        <f t="shared" ref="I149:I165" si="41">E149*H149</f>
        <v>0</v>
      </c>
      <c r="J149" s="250"/>
      <c r="K149" s="251">
        <f t="shared" ref="K149:K165" si="42">E149*J149</f>
        <v>0</v>
      </c>
      <c r="O149" s="243">
        <v>2</v>
      </c>
      <c r="AA149" s="216">
        <v>12</v>
      </c>
      <c r="AB149" s="216">
        <v>0</v>
      </c>
      <c r="AC149" s="216">
        <v>128</v>
      </c>
      <c r="AZ149" s="216">
        <v>1</v>
      </c>
      <c r="BA149" s="216">
        <f t="shared" ref="BA149:BA165" si="43">IF(AZ149=1,G149,0)</f>
        <v>0</v>
      </c>
      <c r="BB149" s="216">
        <f t="shared" ref="BB149:BB165" si="44">IF(AZ149=2,G149,0)</f>
        <v>0</v>
      </c>
      <c r="BC149" s="216">
        <f t="shared" ref="BC149:BC165" si="45">IF(AZ149=3,G149,0)</f>
        <v>0</v>
      </c>
      <c r="BD149" s="216">
        <f t="shared" ref="BD149:BD165" si="46">IF(AZ149=4,G149,0)</f>
        <v>0</v>
      </c>
      <c r="BE149" s="216">
        <f t="shared" ref="BE149:BE165" si="47">IF(AZ149=5,G149,0)</f>
        <v>0</v>
      </c>
      <c r="CA149" s="243">
        <v>12</v>
      </c>
      <c r="CB149" s="243">
        <v>0</v>
      </c>
    </row>
    <row r="150" spans="1:80">
      <c r="A150" s="244">
        <v>127</v>
      </c>
      <c r="B150" s="245" t="s">
        <v>1782</v>
      </c>
      <c r="C150" s="246" t="s">
        <v>1599</v>
      </c>
      <c r="D150" s="247" t="s">
        <v>92</v>
      </c>
      <c r="E150" s="248">
        <v>2</v>
      </c>
      <c r="F150" s="248">
        <v>0</v>
      </c>
      <c r="G150" s="249">
        <f t="shared" si="40"/>
        <v>0</v>
      </c>
      <c r="H150" s="250">
        <v>0</v>
      </c>
      <c r="I150" s="251">
        <f t="shared" si="41"/>
        <v>0</v>
      </c>
      <c r="J150" s="250"/>
      <c r="K150" s="251">
        <f t="shared" si="42"/>
        <v>0</v>
      </c>
      <c r="O150" s="243">
        <v>2</v>
      </c>
      <c r="AA150" s="216">
        <v>12</v>
      </c>
      <c r="AB150" s="216">
        <v>0</v>
      </c>
      <c r="AC150" s="216">
        <v>129</v>
      </c>
      <c r="AZ150" s="216">
        <v>1</v>
      </c>
      <c r="BA150" s="216">
        <f t="shared" si="43"/>
        <v>0</v>
      </c>
      <c r="BB150" s="216">
        <f t="shared" si="44"/>
        <v>0</v>
      </c>
      <c r="BC150" s="216">
        <f t="shared" si="45"/>
        <v>0</v>
      </c>
      <c r="BD150" s="216">
        <f t="shared" si="46"/>
        <v>0</v>
      </c>
      <c r="BE150" s="216">
        <f t="shared" si="47"/>
        <v>0</v>
      </c>
      <c r="CA150" s="243">
        <v>12</v>
      </c>
      <c r="CB150" s="243">
        <v>0</v>
      </c>
    </row>
    <row r="151" spans="1:80">
      <c r="A151" s="244">
        <v>128</v>
      </c>
      <c r="B151" s="245" t="s">
        <v>1783</v>
      </c>
      <c r="C151" s="246" t="s">
        <v>1609</v>
      </c>
      <c r="D151" s="247" t="s">
        <v>92</v>
      </c>
      <c r="E151" s="248">
        <v>2</v>
      </c>
      <c r="F151" s="248">
        <v>0</v>
      </c>
      <c r="G151" s="249">
        <f t="shared" si="40"/>
        <v>0</v>
      </c>
      <c r="H151" s="250">
        <v>0</v>
      </c>
      <c r="I151" s="251">
        <f t="shared" si="41"/>
        <v>0</v>
      </c>
      <c r="J151" s="250"/>
      <c r="K151" s="251">
        <f t="shared" si="42"/>
        <v>0</v>
      </c>
      <c r="O151" s="243">
        <v>2</v>
      </c>
      <c r="AA151" s="216">
        <v>12</v>
      </c>
      <c r="AB151" s="216">
        <v>0</v>
      </c>
      <c r="AC151" s="216">
        <v>130</v>
      </c>
      <c r="AZ151" s="216">
        <v>1</v>
      </c>
      <c r="BA151" s="216">
        <f t="shared" si="43"/>
        <v>0</v>
      </c>
      <c r="BB151" s="216">
        <f t="shared" si="44"/>
        <v>0</v>
      </c>
      <c r="BC151" s="216">
        <f t="shared" si="45"/>
        <v>0</v>
      </c>
      <c r="BD151" s="216">
        <f t="shared" si="46"/>
        <v>0</v>
      </c>
      <c r="BE151" s="216">
        <f t="shared" si="47"/>
        <v>0</v>
      </c>
      <c r="CA151" s="243">
        <v>12</v>
      </c>
      <c r="CB151" s="243">
        <v>0</v>
      </c>
    </row>
    <row r="152" spans="1:80">
      <c r="A152" s="244">
        <v>129</v>
      </c>
      <c r="B152" s="245" t="s">
        <v>1784</v>
      </c>
      <c r="C152" s="246" t="s">
        <v>1607</v>
      </c>
      <c r="D152" s="247" t="s">
        <v>92</v>
      </c>
      <c r="E152" s="248">
        <v>2</v>
      </c>
      <c r="F152" s="248">
        <v>0</v>
      </c>
      <c r="G152" s="249">
        <f t="shared" si="40"/>
        <v>0</v>
      </c>
      <c r="H152" s="250">
        <v>0</v>
      </c>
      <c r="I152" s="251">
        <f t="shared" si="41"/>
        <v>0</v>
      </c>
      <c r="J152" s="250"/>
      <c r="K152" s="251">
        <f t="shared" si="42"/>
        <v>0</v>
      </c>
      <c r="O152" s="243">
        <v>2</v>
      </c>
      <c r="AA152" s="216">
        <v>12</v>
      </c>
      <c r="AB152" s="216">
        <v>0</v>
      </c>
      <c r="AC152" s="216">
        <v>131</v>
      </c>
      <c r="AZ152" s="216">
        <v>1</v>
      </c>
      <c r="BA152" s="216">
        <f t="shared" si="43"/>
        <v>0</v>
      </c>
      <c r="BB152" s="216">
        <f t="shared" si="44"/>
        <v>0</v>
      </c>
      <c r="BC152" s="216">
        <f t="shared" si="45"/>
        <v>0</v>
      </c>
      <c r="BD152" s="216">
        <f t="shared" si="46"/>
        <v>0</v>
      </c>
      <c r="BE152" s="216">
        <f t="shared" si="47"/>
        <v>0</v>
      </c>
      <c r="CA152" s="243">
        <v>12</v>
      </c>
      <c r="CB152" s="243">
        <v>0</v>
      </c>
    </row>
    <row r="153" spans="1:80">
      <c r="A153" s="244">
        <v>130</v>
      </c>
      <c r="B153" s="245" t="s">
        <v>1785</v>
      </c>
      <c r="C153" s="246" t="s">
        <v>1760</v>
      </c>
      <c r="D153" s="247" t="s">
        <v>92</v>
      </c>
      <c r="E153" s="248">
        <v>1</v>
      </c>
      <c r="F153" s="248">
        <v>0</v>
      </c>
      <c r="G153" s="249">
        <f t="shared" si="40"/>
        <v>0</v>
      </c>
      <c r="H153" s="250">
        <v>0</v>
      </c>
      <c r="I153" s="251">
        <f t="shared" si="41"/>
        <v>0</v>
      </c>
      <c r="J153" s="250"/>
      <c r="K153" s="251">
        <f t="shared" si="42"/>
        <v>0</v>
      </c>
      <c r="O153" s="243">
        <v>2</v>
      </c>
      <c r="AA153" s="216">
        <v>12</v>
      </c>
      <c r="AB153" s="216">
        <v>0</v>
      </c>
      <c r="AC153" s="216">
        <v>132</v>
      </c>
      <c r="AZ153" s="216">
        <v>1</v>
      </c>
      <c r="BA153" s="216">
        <f t="shared" si="43"/>
        <v>0</v>
      </c>
      <c r="BB153" s="216">
        <f t="shared" si="44"/>
        <v>0</v>
      </c>
      <c r="BC153" s="216">
        <f t="shared" si="45"/>
        <v>0</v>
      </c>
      <c r="BD153" s="216">
        <f t="shared" si="46"/>
        <v>0</v>
      </c>
      <c r="BE153" s="216">
        <f t="shared" si="47"/>
        <v>0</v>
      </c>
      <c r="CA153" s="243">
        <v>12</v>
      </c>
      <c r="CB153" s="243">
        <v>0</v>
      </c>
    </row>
    <row r="154" spans="1:80">
      <c r="A154" s="244">
        <v>131</v>
      </c>
      <c r="B154" s="245" t="s">
        <v>1786</v>
      </c>
      <c r="C154" s="246" t="s">
        <v>1613</v>
      </c>
      <c r="D154" s="247" t="s">
        <v>1579</v>
      </c>
      <c r="E154" s="248">
        <v>10</v>
      </c>
      <c r="F154" s="248">
        <v>0</v>
      </c>
      <c r="G154" s="249">
        <f t="shared" si="40"/>
        <v>0</v>
      </c>
      <c r="H154" s="250">
        <v>0</v>
      </c>
      <c r="I154" s="251">
        <f t="shared" si="41"/>
        <v>0</v>
      </c>
      <c r="J154" s="250"/>
      <c r="K154" s="251">
        <f t="shared" si="42"/>
        <v>0</v>
      </c>
      <c r="O154" s="243">
        <v>2</v>
      </c>
      <c r="AA154" s="216">
        <v>12</v>
      </c>
      <c r="AB154" s="216">
        <v>0</v>
      </c>
      <c r="AC154" s="216">
        <v>133</v>
      </c>
      <c r="AZ154" s="216">
        <v>1</v>
      </c>
      <c r="BA154" s="216">
        <f t="shared" si="43"/>
        <v>0</v>
      </c>
      <c r="BB154" s="216">
        <f t="shared" si="44"/>
        <v>0</v>
      </c>
      <c r="BC154" s="216">
        <f t="shared" si="45"/>
        <v>0</v>
      </c>
      <c r="BD154" s="216">
        <f t="shared" si="46"/>
        <v>0</v>
      </c>
      <c r="BE154" s="216">
        <f t="shared" si="47"/>
        <v>0</v>
      </c>
      <c r="CA154" s="243">
        <v>12</v>
      </c>
      <c r="CB154" s="243">
        <v>0</v>
      </c>
    </row>
    <row r="155" spans="1:80">
      <c r="A155" s="244">
        <v>132</v>
      </c>
      <c r="B155" s="245" t="s">
        <v>1787</v>
      </c>
      <c r="C155" s="246" t="s">
        <v>1615</v>
      </c>
      <c r="D155" s="247" t="s">
        <v>1579</v>
      </c>
      <c r="E155" s="248">
        <v>4</v>
      </c>
      <c r="F155" s="248">
        <v>0</v>
      </c>
      <c r="G155" s="249">
        <f t="shared" si="40"/>
        <v>0</v>
      </c>
      <c r="H155" s="250">
        <v>0</v>
      </c>
      <c r="I155" s="251">
        <f t="shared" si="41"/>
        <v>0</v>
      </c>
      <c r="J155" s="250"/>
      <c r="K155" s="251">
        <f t="shared" si="42"/>
        <v>0</v>
      </c>
      <c r="O155" s="243">
        <v>2</v>
      </c>
      <c r="AA155" s="216">
        <v>12</v>
      </c>
      <c r="AB155" s="216">
        <v>0</v>
      </c>
      <c r="AC155" s="216">
        <v>134</v>
      </c>
      <c r="AZ155" s="216">
        <v>1</v>
      </c>
      <c r="BA155" s="216">
        <f t="shared" si="43"/>
        <v>0</v>
      </c>
      <c r="BB155" s="216">
        <f t="shared" si="44"/>
        <v>0</v>
      </c>
      <c r="BC155" s="216">
        <f t="shared" si="45"/>
        <v>0</v>
      </c>
      <c r="BD155" s="216">
        <f t="shared" si="46"/>
        <v>0</v>
      </c>
      <c r="BE155" s="216">
        <f t="shared" si="47"/>
        <v>0</v>
      </c>
      <c r="CA155" s="243">
        <v>12</v>
      </c>
      <c r="CB155" s="243">
        <v>0</v>
      </c>
    </row>
    <row r="156" spans="1:80">
      <c r="A156" s="244">
        <v>133</v>
      </c>
      <c r="B156" s="245" t="s">
        <v>1788</v>
      </c>
      <c r="C156" s="246" t="s">
        <v>1704</v>
      </c>
      <c r="D156" s="247" t="s">
        <v>1579</v>
      </c>
      <c r="E156" s="248">
        <v>7</v>
      </c>
      <c r="F156" s="248">
        <v>0</v>
      </c>
      <c r="G156" s="249">
        <f t="shared" si="40"/>
        <v>0</v>
      </c>
      <c r="H156" s="250">
        <v>0</v>
      </c>
      <c r="I156" s="251">
        <f t="shared" si="41"/>
        <v>0</v>
      </c>
      <c r="J156" s="250"/>
      <c r="K156" s="251">
        <f t="shared" si="42"/>
        <v>0</v>
      </c>
      <c r="O156" s="243">
        <v>2</v>
      </c>
      <c r="AA156" s="216">
        <v>12</v>
      </c>
      <c r="AB156" s="216">
        <v>0</v>
      </c>
      <c r="AC156" s="216">
        <v>135</v>
      </c>
      <c r="AZ156" s="216">
        <v>1</v>
      </c>
      <c r="BA156" s="216">
        <f t="shared" si="43"/>
        <v>0</v>
      </c>
      <c r="BB156" s="216">
        <f t="shared" si="44"/>
        <v>0</v>
      </c>
      <c r="BC156" s="216">
        <f t="shared" si="45"/>
        <v>0</v>
      </c>
      <c r="BD156" s="216">
        <f t="shared" si="46"/>
        <v>0</v>
      </c>
      <c r="BE156" s="216">
        <f t="shared" si="47"/>
        <v>0</v>
      </c>
      <c r="CA156" s="243">
        <v>12</v>
      </c>
      <c r="CB156" s="243">
        <v>0</v>
      </c>
    </row>
    <row r="157" spans="1:80">
      <c r="A157" s="244">
        <v>134</v>
      </c>
      <c r="B157" s="245" t="s">
        <v>1789</v>
      </c>
      <c r="C157" s="246" t="s">
        <v>1621</v>
      </c>
      <c r="D157" s="247" t="s">
        <v>92</v>
      </c>
      <c r="E157" s="248">
        <v>1</v>
      </c>
      <c r="F157" s="248">
        <v>0</v>
      </c>
      <c r="G157" s="249">
        <f t="shared" si="40"/>
        <v>0</v>
      </c>
      <c r="H157" s="250">
        <v>0</v>
      </c>
      <c r="I157" s="251">
        <f t="shared" si="41"/>
        <v>0</v>
      </c>
      <c r="J157" s="250"/>
      <c r="K157" s="251">
        <f t="shared" si="42"/>
        <v>0</v>
      </c>
      <c r="O157" s="243">
        <v>2</v>
      </c>
      <c r="AA157" s="216">
        <v>12</v>
      </c>
      <c r="AB157" s="216">
        <v>0</v>
      </c>
      <c r="AC157" s="216">
        <v>136</v>
      </c>
      <c r="AZ157" s="216">
        <v>1</v>
      </c>
      <c r="BA157" s="216">
        <f t="shared" si="43"/>
        <v>0</v>
      </c>
      <c r="BB157" s="216">
        <f t="shared" si="44"/>
        <v>0</v>
      </c>
      <c r="BC157" s="216">
        <f t="shared" si="45"/>
        <v>0</v>
      </c>
      <c r="BD157" s="216">
        <f t="shared" si="46"/>
        <v>0</v>
      </c>
      <c r="BE157" s="216">
        <f t="shared" si="47"/>
        <v>0</v>
      </c>
      <c r="CA157" s="243">
        <v>12</v>
      </c>
      <c r="CB157" s="243">
        <v>0</v>
      </c>
    </row>
    <row r="158" spans="1:80">
      <c r="A158" s="244">
        <v>135</v>
      </c>
      <c r="B158" s="245" t="s">
        <v>1790</v>
      </c>
      <c r="C158" s="246" t="s">
        <v>1623</v>
      </c>
      <c r="D158" s="247" t="s">
        <v>92</v>
      </c>
      <c r="E158" s="248">
        <v>4</v>
      </c>
      <c r="F158" s="248">
        <v>0</v>
      </c>
      <c r="G158" s="249">
        <f t="shared" si="40"/>
        <v>0</v>
      </c>
      <c r="H158" s="250">
        <v>0</v>
      </c>
      <c r="I158" s="251">
        <f t="shared" si="41"/>
        <v>0</v>
      </c>
      <c r="J158" s="250"/>
      <c r="K158" s="251">
        <f t="shared" si="42"/>
        <v>0</v>
      </c>
      <c r="O158" s="243">
        <v>2</v>
      </c>
      <c r="AA158" s="216">
        <v>12</v>
      </c>
      <c r="AB158" s="216">
        <v>0</v>
      </c>
      <c r="AC158" s="216">
        <v>137</v>
      </c>
      <c r="AZ158" s="216">
        <v>1</v>
      </c>
      <c r="BA158" s="216">
        <f t="shared" si="43"/>
        <v>0</v>
      </c>
      <c r="BB158" s="216">
        <f t="shared" si="44"/>
        <v>0</v>
      </c>
      <c r="BC158" s="216">
        <f t="shared" si="45"/>
        <v>0</v>
      </c>
      <c r="BD158" s="216">
        <f t="shared" si="46"/>
        <v>0</v>
      </c>
      <c r="BE158" s="216">
        <f t="shared" si="47"/>
        <v>0</v>
      </c>
      <c r="CA158" s="243">
        <v>12</v>
      </c>
      <c r="CB158" s="243">
        <v>0</v>
      </c>
    </row>
    <row r="159" spans="1:80">
      <c r="A159" s="244">
        <v>136</v>
      </c>
      <c r="B159" s="245" t="s">
        <v>1791</v>
      </c>
      <c r="C159" s="246" t="s">
        <v>1707</v>
      </c>
      <c r="D159" s="247" t="s">
        <v>92</v>
      </c>
      <c r="E159" s="248">
        <v>2</v>
      </c>
      <c r="F159" s="248">
        <v>0</v>
      </c>
      <c r="G159" s="249">
        <f t="shared" si="40"/>
        <v>0</v>
      </c>
      <c r="H159" s="250">
        <v>0</v>
      </c>
      <c r="I159" s="251">
        <f t="shared" si="41"/>
        <v>0</v>
      </c>
      <c r="J159" s="250"/>
      <c r="K159" s="251">
        <f t="shared" si="42"/>
        <v>0</v>
      </c>
      <c r="O159" s="243">
        <v>2</v>
      </c>
      <c r="AA159" s="216">
        <v>12</v>
      </c>
      <c r="AB159" s="216">
        <v>0</v>
      </c>
      <c r="AC159" s="216">
        <v>138</v>
      </c>
      <c r="AZ159" s="216">
        <v>1</v>
      </c>
      <c r="BA159" s="216">
        <f t="shared" si="43"/>
        <v>0</v>
      </c>
      <c r="BB159" s="216">
        <f t="shared" si="44"/>
        <v>0</v>
      </c>
      <c r="BC159" s="216">
        <f t="shared" si="45"/>
        <v>0</v>
      </c>
      <c r="BD159" s="216">
        <f t="shared" si="46"/>
        <v>0</v>
      </c>
      <c r="BE159" s="216">
        <f t="shared" si="47"/>
        <v>0</v>
      </c>
      <c r="CA159" s="243">
        <v>12</v>
      </c>
      <c r="CB159" s="243">
        <v>0</v>
      </c>
    </row>
    <row r="160" spans="1:80">
      <c r="A160" s="244">
        <v>137</v>
      </c>
      <c r="B160" s="245" t="s">
        <v>1792</v>
      </c>
      <c r="C160" s="246" t="s">
        <v>1768</v>
      </c>
      <c r="D160" s="247" t="s">
        <v>92</v>
      </c>
      <c r="E160" s="248">
        <v>1</v>
      </c>
      <c r="F160" s="248">
        <v>0</v>
      </c>
      <c r="G160" s="249">
        <f t="shared" si="40"/>
        <v>0</v>
      </c>
      <c r="H160" s="250">
        <v>0</v>
      </c>
      <c r="I160" s="251">
        <f t="shared" si="41"/>
        <v>0</v>
      </c>
      <c r="J160" s="250"/>
      <c r="K160" s="251">
        <f t="shared" si="42"/>
        <v>0</v>
      </c>
      <c r="O160" s="243">
        <v>2</v>
      </c>
      <c r="AA160" s="216">
        <v>12</v>
      </c>
      <c r="AB160" s="216">
        <v>0</v>
      </c>
      <c r="AC160" s="216">
        <v>139</v>
      </c>
      <c r="AZ160" s="216">
        <v>1</v>
      </c>
      <c r="BA160" s="216">
        <f t="shared" si="43"/>
        <v>0</v>
      </c>
      <c r="BB160" s="216">
        <f t="shared" si="44"/>
        <v>0</v>
      </c>
      <c r="BC160" s="216">
        <f t="shared" si="45"/>
        <v>0</v>
      </c>
      <c r="BD160" s="216">
        <f t="shared" si="46"/>
        <v>0</v>
      </c>
      <c r="BE160" s="216">
        <f t="shared" si="47"/>
        <v>0</v>
      </c>
      <c r="CA160" s="243">
        <v>12</v>
      </c>
      <c r="CB160" s="243">
        <v>0</v>
      </c>
    </row>
    <row r="161" spans="1:80">
      <c r="A161" s="244">
        <v>138</v>
      </c>
      <c r="B161" s="245" t="s">
        <v>1793</v>
      </c>
      <c r="C161" s="246" t="s">
        <v>1770</v>
      </c>
      <c r="D161" s="247" t="s">
        <v>92</v>
      </c>
      <c r="E161" s="248">
        <v>2</v>
      </c>
      <c r="F161" s="248">
        <v>0</v>
      </c>
      <c r="G161" s="249">
        <f t="shared" si="40"/>
        <v>0</v>
      </c>
      <c r="H161" s="250">
        <v>0</v>
      </c>
      <c r="I161" s="251">
        <f t="shared" si="41"/>
        <v>0</v>
      </c>
      <c r="J161" s="250"/>
      <c r="K161" s="251">
        <f t="shared" si="42"/>
        <v>0</v>
      </c>
      <c r="O161" s="243">
        <v>2</v>
      </c>
      <c r="AA161" s="216">
        <v>12</v>
      </c>
      <c r="AB161" s="216">
        <v>0</v>
      </c>
      <c r="AC161" s="216">
        <v>140</v>
      </c>
      <c r="AZ161" s="216">
        <v>1</v>
      </c>
      <c r="BA161" s="216">
        <f t="shared" si="43"/>
        <v>0</v>
      </c>
      <c r="BB161" s="216">
        <f t="shared" si="44"/>
        <v>0</v>
      </c>
      <c r="BC161" s="216">
        <f t="shared" si="45"/>
        <v>0</v>
      </c>
      <c r="BD161" s="216">
        <f t="shared" si="46"/>
        <v>0</v>
      </c>
      <c r="BE161" s="216">
        <f t="shared" si="47"/>
        <v>0</v>
      </c>
      <c r="CA161" s="243">
        <v>12</v>
      </c>
      <c r="CB161" s="243">
        <v>0</v>
      </c>
    </row>
    <row r="162" spans="1:80">
      <c r="A162" s="244">
        <v>139</v>
      </c>
      <c r="B162" s="245" t="s">
        <v>1794</v>
      </c>
      <c r="C162" s="246" t="s">
        <v>1772</v>
      </c>
      <c r="D162" s="247" t="s">
        <v>92</v>
      </c>
      <c r="E162" s="248">
        <v>1</v>
      </c>
      <c r="F162" s="248">
        <v>0</v>
      </c>
      <c r="G162" s="249">
        <f t="shared" si="40"/>
        <v>0</v>
      </c>
      <c r="H162" s="250">
        <v>0</v>
      </c>
      <c r="I162" s="251">
        <f t="shared" si="41"/>
        <v>0</v>
      </c>
      <c r="J162" s="250"/>
      <c r="K162" s="251">
        <f t="shared" si="42"/>
        <v>0</v>
      </c>
      <c r="O162" s="243">
        <v>2</v>
      </c>
      <c r="AA162" s="216">
        <v>12</v>
      </c>
      <c r="AB162" s="216">
        <v>0</v>
      </c>
      <c r="AC162" s="216">
        <v>141</v>
      </c>
      <c r="AZ162" s="216">
        <v>1</v>
      </c>
      <c r="BA162" s="216">
        <f t="shared" si="43"/>
        <v>0</v>
      </c>
      <c r="BB162" s="216">
        <f t="shared" si="44"/>
        <v>0</v>
      </c>
      <c r="BC162" s="216">
        <f t="shared" si="45"/>
        <v>0</v>
      </c>
      <c r="BD162" s="216">
        <f t="shared" si="46"/>
        <v>0</v>
      </c>
      <c r="BE162" s="216">
        <f t="shared" si="47"/>
        <v>0</v>
      </c>
      <c r="CA162" s="243">
        <v>12</v>
      </c>
      <c r="CB162" s="243">
        <v>0</v>
      </c>
    </row>
    <row r="163" spans="1:80">
      <c r="A163" s="244">
        <v>140</v>
      </c>
      <c r="B163" s="245" t="s">
        <v>1795</v>
      </c>
      <c r="C163" s="246" t="s">
        <v>1774</v>
      </c>
      <c r="D163" s="247" t="s">
        <v>92</v>
      </c>
      <c r="E163" s="248">
        <v>2</v>
      </c>
      <c r="F163" s="248">
        <v>0</v>
      </c>
      <c r="G163" s="249">
        <f t="shared" si="40"/>
        <v>0</v>
      </c>
      <c r="H163" s="250">
        <v>0</v>
      </c>
      <c r="I163" s="251">
        <f t="shared" si="41"/>
        <v>0</v>
      </c>
      <c r="J163" s="250"/>
      <c r="K163" s="251">
        <f t="shared" si="42"/>
        <v>0</v>
      </c>
      <c r="O163" s="243">
        <v>2</v>
      </c>
      <c r="AA163" s="216">
        <v>12</v>
      </c>
      <c r="AB163" s="216">
        <v>0</v>
      </c>
      <c r="AC163" s="216">
        <v>142</v>
      </c>
      <c r="AZ163" s="216">
        <v>1</v>
      </c>
      <c r="BA163" s="216">
        <f t="shared" si="43"/>
        <v>0</v>
      </c>
      <c r="BB163" s="216">
        <f t="shared" si="44"/>
        <v>0</v>
      </c>
      <c r="BC163" s="216">
        <f t="shared" si="45"/>
        <v>0</v>
      </c>
      <c r="BD163" s="216">
        <f t="shared" si="46"/>
        <v>0</v>
      </c>
      <c r="BE163" s="216">
        <f t="shared" si="47"/>
        <v>0</v>
      </c>
      <c r="CA163" s="243">
        <v>12</v>
      </c>
      <c r="CB163" s="243">
        <v>0</v>
      </c>
    </row>
    <row r="164" spans="1:80">
      <c r="A164" s="244">
        <v>141</v>
      </c>
      <c r="B164" s="245" t="s">
        <v>1796</v>
      </c>
      <c r="C164" s="246" t="s">
        <v>1776</v>
      </c>
      <c r="D164" s="247" t="s">
        <v>92</v>
      </c>
      <c r="E164" s="248">
        <v>1</v>
      </c>
      <c r="F164" s="248">
        <v>0</v>
      </c>
      <c r="G164" s="249">
        <f t="shared" si="40"/>
        <v>0</v>
      </c>
      <c r="H164" s="250">
        <v>0</v>
      </c>
      <c r="I164" s="251">
        <f t="shared" si="41"/>
        <v>0</v>
      </c>
      <c r="J164" s="250"/>
      <c r="K164" s="251">
        <f t="shared" si="42"/>
        <v>0</v>
      </c>
      <c r="O164" s="243">
        <v>2</v>
      </c>
      <c r="AA164" s="216">
        <v>12</v>
      </c>
      <c r="AB164" s="216">
        <v>0</v>
      </c>
      <c r="AC164" s="216">
        <v>143</v>
      </c>
      <c r="AZ164" s="216">
        <v>1</v>
      </c>
      <c r="BA164" s="216">
        <f t="shared" si="43"/>
        <v>0</v>
      </c>
      <c r="BB164" s="216">
        <f t="shared" si="44"/>
        <v>0</v>
      </c>
      <c r="BC164" s="216">
        <f t="shared" si="45"/>
        <v>0</v>
      </c>
      <c r="BD164" s="216">
        <f t="shared" si="46"/>
        <v>0</v>
      </c>
      <c r="BE164" s="216">
        <f t="shared" si="47"/>
        <v>0</v>
      </c>
      <c r="CA164" s="243">
        <v>12</v>
      </c>
      <c r="CB164" s="243">
        <v>0</v>
      </c>
    </row>
    <row r="165" spans="1:80">
      <c r="A165" s="244">
        <v>142</v>
      </c>
      <c r="B165" s="245" t="s">
        <v>1797</v>
      </c>
      <c r="C165" s="246" t="s">
        <v>1723</v>
      </c>
      <c r="D165" s="247" t="s">
        <v>149</v>
      </c>
      <c r="E165" s="248">
        <v>1</v>
      </c>
      <c r="F165" s="248">
        <v>0</v>
      </c>
      <c r="G165" s="249">
        <f t="shared" si="40"/>
        <v>0</v>
      </c>
      <c r="H165" s="250">
        <v>0</v>
      </c>
      <c r="I165" s="251">
        <f t="shared" si="41"/>
        <v>0</v>
      </c>
      <c r="J165" s="250"/>
      <c r="K165" s="251">
        <f t="shared" si="42"/>
        <v>0</v>
      </c>
      <c r="O165" s="243">
        <v>2</v>
      </c>
      <c r="AA165" s="216">
        <v>12</v>
      </c>
      <c r="AB165" s="216">
        <v>0</v>
      </c>
      <c r="AC165" s="216">
        <v>144</v>
      </c>
      <c r="AZ165" s="216">
        <v>1</v>
      </c>
      <c r="BA165" s="216">
        <f t="shared" si="43"/>
        <v>0</v>
      </c>
      <c r="BB165" s="216">
        <f t="shared" si="44"/>
        <v>0</v>
      </c>
      <c r="BC165" s="216">
        <f t="shared" si="45"/>
        <v>0</v>
      </c>
      <c r="BD165" s="216">
        <f t="shared" si="46"/>
        <v>0</v>
      </c>
      <c r="BE165" s="216">
        <f t="shared" si="47"/>
        <v>0</v>
      </c>
      <c r="CA165" s="243">
        <v>12</v>
      </c>
      <c r="CB165" s="243">
        <v>0</v>
      </c>
    </row>
    <row r="166" spans="1:80">
      <c r="A166" s="262"/>
      <c r="B166" s="263" t="s">
        <v>93</v>
      </c>
      <c r="C166" s="264" t="s">
        <v>1780</v>
      </c>
      <c r="D166" s="265"/>
      <c r="E166" s="266"/>
      <c r="F166" s="267"/>
      <c r="G166" s="268">
        <f>SUM(G148:G165)</f>
        <v>0</v>
      </c>
      <c r="H166" s="269"/>
      <c r="I166" s="270">
        <f>SUM(I148:I165)</f>
        <v>0</v>
      </c>
      <c r="J166" s="269"/>
      <c r="K166" s="270">
        <f>SUM(K148:K165)</f>
        <v>0</v>
      </c>
      <c r="O166" s="243">
        <v>4</v>
      </c>
      <c r="BA166" s="271">
        <f>SUM(BA148:BA165)</f>
        <v>0</v>
      </c>
      <c r="BB166" s="271">
        <f>SUM(BB148:BB165)</f>
        <v>0</v>
      </c>
      <c r="BC166" s="271">
        <f>SUM(BC148:BC165)</f>
        <v>0</v>
      </c>
      <c r="BD166" s="271">
        <f>SUM(BD148:BD165)</f>
        <v>0</v>
      </c>
      <c r="BE166" s="271">
        <f>SUM(BE148:BE165)</f>
        <v>0</v>
      </c>
    </row>
    <row r="167" spans="1:80">
      <c r="A167" s="233" t="s">
        <v>89</v>
      </c>
      <c r="B167" s="234" t="s">
        <v>1798</v>
      </c>
      <c r="C167" s="235" t="s">
        <v>1799</v>
      </c>
      <c r="D167" s="236"/>
      <c r="E167" s="237"/>
      <c r="F167" s="237"/>
      <c r="G167" s="238"/>
      <c r="H167" s="239"/>
      <c r="I167" s="240"/>
      <c r="J167" s="241"/>
      <c r="K167" s="242"/>
      <c r="O167" s="243">
        <v>1</v>
      </c>
    </row>
    <row r="168" spans="1:80" ht="22.5">
      <c r="A168" s="244">
        <v>143</v>
      </c>
      <c r="B168" s="245" t="s">
        <v>1801</v>
      </c>
      <c r="C168" s="246" t="s">
        <v>1802</v>
      </c>
      <c r="D168" s="247" t="s">
        <v>92</v>
      </c>
      <c r="E168" s="248">
        <v>1</v>
      </c>
      <c r="F168" s="248">
        <v>0</v>
      </c>
      <c r="G168" s="249">
        <f t="shared" ref="G168:G178" si="48">E168*F168</f>
        <v>0</v>
      </c>
      <c r="H168" s="250">
        <v>0</v>
      </c>
      <c r="I168" s="251">
        <f t="shared" ref="I168:I178" si="49">E168*H168</f>
        <v>0</v>
      </c>
      <c r="J168" s="250"/>
      <c r="K168" s="251">
        <f t="shared" ref="K168:K178" si="50">E168*J168</f>
        <v>0</v>
      </c>
      <c r="O168" s="243">
        <v>2</v>
      </c>
      <c r="AA168" s="216">
        <v>12</v>
      </c>
      <c r="AB168" s="216">
        <v>0</v>
      </c>
      <c r="AC168" s="216">
        <v>145</v>
      </c>
      <c r="AZ168" s="216">
        <v>1</v>
      </c>
      <c r="BA168" s="216">
        <f t="shared" ref="BA168:BA178" si="51">IF(AZ168=1,G168,0)</f>
        <v>0</v>
      </c>
      <c r="BB168" s="216">
        <f t="shared" ref="BB168:BB178" si="52">IF(AZ168=2,G168,0)</f>
        <v>0</v>
      </c>
      <c r="BC168" s="216">
        <f t="shared" ref="BC168:BC178" si="53">IF(AZ168=3,G168,0)</f>
        <v>0</v>
      </c>
      <c r="BD168" s="216">
        <f t="shared" ref="BD168:BD178" si="54">IF(AZ168=4,G168,0)</f>
        <v>0</v>
      </c>
      <c r="BE168" s="216">
        <f t="shared" ref="BE168:BE178" si="55">IF(AZ168=5,G168,0)</f>
        <v>0</v>
      </c>
      <c r="CA168" s="243">
        <v>12</v>
      </c>
      <c r="CB168" s="243">
        <v>0</v>
      </c>
    </row>
    <row r="169" spans="1:80">
      <c r="A169" s="244">
        <v>144</v>
      </c>
      <c r="B169" s="245" t="s">
        <v>1803</v>
      </c>
      <c r="C169" s="246" t="s">
        <v>1804</v>
      </c>
      <c r="D169" s="247" t="s">
        <v>92</v>
      </c>
      <c r="E169" s="248">
        <v>1</v>
      </c>
      <c r="F169" s="248">
        <v>0</v>
      </c>
      <c r="G169" s="249">
        <f t="shared" si="48"/>
        <v>0</v>
      </c>
      <c r="H169" s="250">
        <v>0</v>
      </c>
      <c r="I169" s="251">
        <f t="shared" si="49"/>
        <v>0</v>
      </c>
      <c r="J169" s="250"/>
      <c r="K169" s="251">
        <f t="shared" si="50"/>
        <v>0</v>
      </c>
      <c r="O169" s="243">
        <v>2</v>
      </c>
      <c r="AA169" s="216">
        <v>12</v>
      </c>
      <c r="AB169" s="216">
        <v>0</v>
      </c>
      <c r="AC169" s="216">
        <v>146</v>
      </c>
      <c r="AZ169" s="216">
        <v>1</v>
      </c>
      <c r="BA169" s="216">
        <f t="shared" si="51"/>
        <v>0</v>
      </c>
      <c r="BB169" s="216">
        <f t="shared" si="52"/>
        <v>0</v>
      </c>
      <c r="BC169" s="216">
        <f t="shared" si="53"/>
        <v>0</v>
      </c>
      <c r="BD169" s="216">
        <f t="shared" si="54"/>
        <v>0</v>
      </c>
      <c r="BE169" s="216">
        <f t="shared" si="55"/>
        <v>0</v>
      </c>
      <c r="CA169" s="243">
        <v>12</v>
      </c>
      <c r="CB169" s="243">
        <v>0</v>
      </c>
    </row>
    <row r="170" spans="1:80">
      <c r="A170" s="244">
        <v>145</v>
      </c>
      <c r="B170" s="245" t="s">
        <v>1805</v>
      </c>
      <c r="C170" s="246" t="s">
        <v>1607</v>
      </c>
      <c r="D170" s="247" t="s">
        <v>92</v>
      </c>
      <c r="E170" s="248">
        <v>1</v>
      </c>
      <c r="F170" s="248">
        <v>0</v>
      </c>
      <c r="G170" s="249">
        <f t="shared" si="48"/>
        <v>0</v>
      </c>
      <c r="H170" s="250">
        <v>0</v>
      </c>
      <c r="I170" s="251">
        <f t="shared" si="49"/>
        <v>0</v>
      </c>
      <c r="J170" s="250"/>
      <c r="K170" s="251">
        <f t="shared" si="50"/>
        <v>0</v>
      </c>
      <c r="O170" s="243">
        <v>2</v>
      </c>
      <c r="AA170" s="216">
        <v>12</v>
      </c>
      <c r="AB170" s="216">
        <v>0</v>
      </c>
      <c r="AC170" s="216">
        <v>147</v>
      </c>
      <c r="AZ170" s="216">
        <v>1</v>
      </c>
      <c r="BA170" s="216">
        <f t="shared" si="51"/>
        <v>0</v>
      </c>
      <c r="BB170" s="216">
        <f t="shared" si="52"/>
        <v>0</v>
      </c>
      <c r="BC170" s="216">
        <f t="shared" si="53"/>
        <v>0</v>
      </c>
      <c r="BD170" s="216">
        <f t="shared" si="54"/>
        <v>0</v>
      </c>
      <c r="BE170" s="216">
        <f t="shared" si="55"/>
        <v>0</v>
      </c>
      <c r="CA170" s="243">
        <v>12</v>
      </c>
      <c r="CB170" s="243">
        <v>0</v>
      </c>
    </row>
    <row r="171" spans="1:80">
      <c r="A171" s="244">
        <v>146</v>
      </c>
      <c r="B171" s="245" t="s">
        <v>1806</v>
      </c>
      <c r="C171" s="246" t="s">
        <v>1807</v>
      </c>
      <c r="D171" s="247" t="s">
        <v>92</v>
      </c>
      <c r="E171" s="248">
        <v>1</v>
      </c>
      <c r="F171" s="248">
        <v>0</v>
      </c>
      <c r="G171" s="249">
        <f t="shared" si="48"/>
        <v>0</v>
      </c>
      <c r="H171" s="250">
        <v>0</v>
      </c>
      <c r="I171" s="251">
        <f t="shared" si="49"/>
        <v>0</v>
      </c>
      <c r="J171" s="250"/>
      <c r="K171" s="251">
        <f t="shared" si="50"/>
        <v>0</v>
      </c>
      <c r="O171" s="243">
        <v>2</v>
      </c>
      <c r="AA171" s="216">
        <v>12</v>
      </c>
      <c r="AB171" s="216">
        <v>0</v>
      </c>
      <c r="AC171" s="216">
        <v>148</v>
      </c>
      <c r="AZ171" s="216">
        <v>1</v>
      </c>
      <c r="BA171" s="216">
        <f t="shared" si="51"/>
        <v>0</v>
      </c>
      <c r="BB171" s="216">
        <f t="shared" si="52"/>
        <v>0</v>
      </c>
      <c r="BC171" s="216">
        <f t="shared" si="53"/>
        <v>0</v>
      </c>
      <c r="BD171" s="216">
        <f t="shared" si="54"/>
        <v>0</v>
      </c>
      <c r="BE171" s="216">
        <f t="shared" si="55"/>
        <v>0</v>
      </c>
      <c r="CA171" s="243">
        <v>12</v>
      </c>
      <c r="CB171" s="243">
        <v>0</v>
      </c>
    </row>
    <row r="172" spans="1:80">
      <c r="A172" s="244">
        <v>147</v>
      </c>
      <c r="B172" s="245" t="s">
        <v>1808</v>
      </c>
      <c r="C172" s="246" t="s">
        <v>1809</v>
      </c>
      <c r="D172" s="247" t="s">
        <v>92</v>
      </c>
      <c r="E172" s="248">
        <v>1</v>
      </c>
      <c r="F172" s="248">
        <v>0</v>
      </c>
      <c r="G172" s="249">
        <f t="shared" si="48"/>
        <v>0</v>
      </c>
      <c r="H172" s="250">
        <v>0</v>
      </c>
      <c r="I172" s="251">
        <f t="shared" si="49"/>
        <v>0</v>
      </c>
      <c r="J172" s="250"/>
      <c r="K172" s="251">
        <f t="shared" si="50"/>
        <v>0</v>
      </c>
      <c r="O172" s="243">
        <v>2</v>
      </c>
      <c r="AA172" s="216">
        <v>12</v>
      </c>
      <c r="AB172" s="216">
        <v>0</v>
      </c>
      <c r="AC172" s="216">
        <v>149</v>
      </c>
      <c r="AZ172" s="216">
        <v>1</v>
      </c>
      <c r="BA172" s="216">
        <f t="shared" si="51"/>
        <v>0</v>
      </c>
      <c r="BB172" s="216">
        <f t="shared" si="52"/>
        <v>0</v>
      </c>
      <c r="BC172" s="216">
        <f t="shared" si="53"/>
        <v>0</v>
      </c>
      <c r="BD172" s="216">
        <f t="shared" si="54"/>
        <v>0</v>
      </c>
      <c r="BE172" s="216">
        <f t="shared" si="55"/>
        <v>0</v>
      </c>
      <c r="CA172" s="243">
        <v>12</v>
      </c>
      <c r="CB172" s="243">
        <v>0</v>
      </c>
    </row>
    <row r="173" spans="1:80">
      <c r="A173" s="244">
        <v>148</v>
      </c>
      <c r="B173" s="245" t="s">
        <v>1810</v>
      </c>
      <c r="C173" s="246" t="s">
        <v>1613</v>
      </c>
      <c r="D173" s="247" t="s">
        <v>1579</v>
      </c>
      <c r="E173" s="248">
        <v>2</v>
      </c>
      <c r="F173" s="248">
        <v>0</v>
      </c>
      <c r="G173" s="249">
        <f t="shared" si="48"/>
        <v>0</v>
      </c>
      <c r="H173" s="250">
        <v>0</v>
      </c>
      <c r="I173" s="251">
        <f t="shared" si="49"/>
        <v>0</v>
      </c>
      <c r="J173" s="250"/>
      <c r="K173" s="251">
        <f t="shared" si="50"/>
        <v>0</v>
      </c>
      <c r="O173" s="243">
        <v>2</v>
      </c>
      <c r="AA173" s="216">
        <v>12</v>
      </c>
      <c r="AB173" s="216">
        <v>0</v>
      </c>
      <c r="AC173" s="216">
        <v>150</v>
      </c>
      <c r="AZ173" s="216">
        <v>1</v>
      </c>
      <c r="BA173" s="216">
        <f t="shared" si="51"/>
        <v>0</v>
      </c>
      <c r="BB173" s="216">
        <f t="shared" si="52"/>
        <v>0</v>
      </c>
      <c r="BC173" s="216">
        <f t="shared" si="53"/>
        <v>0</v>
      </c>
      <c r="BD173" s="216">
        <f t="shared" si="54"/>
        <v>0</v>
      </c>
      <c r="BE173" s="216">
        <f t="shared" si="55"/>
        <v>0</v>
      </c>
      <c r="CA173" s="243">
        <v>12</v>
      </c>
      <c r="CB173" s="243">
        <v>0</v>
      </c>
    </row>
    <row r="174" spans="1:80">
      <c r="A174" s="244">
        <v>149</v>
      </c>
      <c r="B174" s="245" t="s">
        <v>1811</v>
      </c>
      <c r="C174" s="246" t="s">
        <v>1812</v>
      </c>
      <c r="D174" s="247" t="s">
        <v>1579</v>
      </c>
      <c r="E174" s="248">
        <v>16</v>
      </c>
      <c r="F174" s="248">
        <v>0</v>
      </c>
      <c r="G174" s="249">
        <f t="shared" si="48"/>
        <v>0</v>
      </c>
      <c r="H174" s="250">
        <v>0</v>
      </c>
      <c r="I174" s="251">
        <f t="shared" si="49"/>
        <v>0</v>
      </c>
      <c r="J174" s="250"/>
      <c r="K174" s="251">
        <f t="shared" si="50"/>
        <v>0</v>
      </c>
      <c r="O174" s="243">
        <v>2</v>
      </c>
      <c r="AA174" s="216">
        <v>12</v>
      </c>
      <c r="AB174" s="216">
        <v>0</v>
      </c>
      <c r="AC174" s="216">
        <v>151</v>
      </c>
      <c r="AZ174" s="216">
        <v>1</v>
      </c>
      <c r="BA174" s="216">
        <f t="shared" si="51"/>
        <v>0</v>
      </c>
      <c r="BB174" s="216">
        <f t="shared" si="52"/>
        <v>0</v>
      </c>
      <c r="BC174" s="216">
        <f t="shared" si="53"/>
        <v>0</v>
      </c>
      <c r="BD174" s="216">
        <f t="shared" si="54"/>
        <v>0</v>
      </c>
      <c r="BE174" s="216">
        <f t="shared" si="55"/>
        <v>0</v>
      </c>
      <c r="CA174" s="243">
        <v>12</v>
      </c>
      <c r="CB174" s="243">
        <v>0</v>
      </c>
    </row>
    <row r="175" spans="1:80">
      <c r="A175" s="244">
        <v>150</v>
      </c>
      <c r="B175" s="245" t="s">
        <v>1813</v>
      </c>
      <c r="C175" s="246" t="s">
        <v>1814</v>
      </c>
      <c r="D175" s="247" t="s">
        <v>92</v>
      </c>
      <c r="E175" s="248">
        <v>5</v>
      </c>
      <c r="F175" s="248">
        <v>0</v>
      </c>
      <c r="G175" s="249">
        <f t="shared" si="48"/>
        <v>0</v>
      </c>
      <c r="H175" s="250">
        <v>0</v>
      </c>
      <c r="I175" s="251">
        <f t="shared" si="49"/>
        <v>0</v>
      </c>
      <c r="J175" s="250"/>
      <c r="K175" s="251">
        <f t="shared" si="50"/>
        <v>0</v>
      </c>
      <c r="O175" s="243">
        <v>2</v>
      </c>
      <c r="AA175" s="216">
        <v>12</v>
      </c>
      <c r="AB175" s="216">
        <v>0</v>
      </c>
      <c r="AC175" s="216">
        <v>152</v>
      </c>
      <c r="AZ175" s="216">
        <v>1</v>
      </c>
      <c r="BA175" s="216">
        <f t="shared" si="51"/>
        <v>0</v>
      </c>
      <c r="BB175" s="216">
        <f t="shared" si="52"/>
        <v>0</v>
      </c>
      <c r="BC175" s="216">
        <f t="shared" si="53"/>
        <v>0</v>
      </c>
      <c r="BD175" s="216">
        <f t="shared" si="54"/>
        <v>0</v>
      </c>
      <c r="BE175" s="216">
        <f t="shared" si="55"/>
        <v>0</v>
      </c>
      <c r="CA175" s="243">
        <v>12</v>
      </c>
      <c r="CB175" s="243">
        <v>0</v>
      </c>
    </row>
    <row r="176" spans="1:80">
      <c r="A176" s="244">
        <v>151</v>
      </c>
      <c r="B176" s="245" t="s">
        <v>1815</v>
      </c>
      <c r="C176" s="246" t="s">
        <v>1816</v>
      </c>
      <c r="D176" s="247" t="s">
        <v>92</v>
      </c>
      <c r="E176" s="248">
        <v>1</v>
      </c>
      <c r="F176" s="248">
        <v>0</v>
      </c>
      <c r="G176" s="249">
        <f t="shared" si="48"/>
        <v>0</v>
      </c>
      <c r="H176" s="250">
        <v>0</v>
      </c>
      <c r="I176" s="251">
        <f t="shared" si="49"/>
        <v>0</v>
      </c>
      <c r="J176" s="250"/>
      <c r="K176" s="251">
        <f t="shared" si="50"/>
        <v>0</v>
      </c>
      <c r="O176" s="243">
        <v>2</v>
      </c>
      <c r="AA176" s="216">
        <v>12</v>
      </c>
      <c r="AB176" s="216">
        <v>0</v>
      </c>
      <c r="AC176" s="216">
        <v>153</v>
      </c>
      <c r="AZ176" s="216">
        <v>1</v>
      </c>
      <c r="BA176" s="216">
        <f t="shared" si="51"/>
        <v>0</v>
      </c>
      <c r="BB176" s="216">
        <f t="shared" si="52"/>
        <v>0</v>
      </c>
      <c r="BC176" s="216">
        <f t="shared" si="53"/>
        <v>0</v>
      </c>
      <c r="BD176" s="216">
        <f t="shared" si="54"/>
        <v>0</v>
      </c>
      <c r="BE176" s="216">
        <f t="shared" si="55"/>
        <v>0</v>
      </c>
      <c r="CA176" s="243">
        <v>12</v>
      </c>
      <c r="CB176" s="243">
        <v>0</v>
      </c>
    </row>
    <row r="177" spans="1:80">
      <c r="A177" s="244">
        <v>152</v>
      </c>
      <c r="B177" s="245" t="s">
        <v>1817</v>
      </c>
      <c r="C177" s="246" t="s">
        <v>1818</v>
      </c>
      <c r="D177" s="247" t="s">
        <v>92</v>
      </c>
      <c r="E177" s="248">
        <v>1</v>
      </c>
      <c r="F177" s="248">
        <v>0</v>
      </c>
      <c r="G177" s="249">
        <f t="shared" si="48"/>
        <v>0</v>
      </c>
      <c r="H177" s="250">
        <v>0</v>
      </c>
      <c r="I177" s="251">
        <f t="shared" si="49"/>
        <v>0</v>
      </c>
      <c r="J177" s="250"/>
      <c r="K177" s="251">
        <f t="shared" si="50"/>
        <v>0</v>
      </c>
      <c r="O177" s="243">
        <v>2</v>
      </c>
      <c r="AA177" s="216">
        <v>12</v>
      </c>
      <c r="AB177" s="216">
        <v>0</v>
      </c>
      <c r="AC177" s="216">
        <v>154</v>
      </c>
      <c r="AZ177" s="216">
        <v>1</v>
      </c>
      <c r="BA177" s="216">
        <f t="shared" si="51"/>
        <v>0</v>
      </c>
      <c r="BB177" s="216">
        <f t="shared" si="52"/>
        <v>0</v>
      </c>
      <c r="BC177" s="216">
        <f t="shared" si="53"/>
        <v>0</v>
      </c>
      <c r="BD177" s="216">
        <f t="shared" si="54"/>
        <v>0</v>
      </c>
      <c r="BE177" s="216">
        <f t="shared" si="55"/>
        <v>0</v>
      </c>
      <c r="CA177" s="243">
        <v>12</v>
      </c>
      <c r="CB177" s="243">
        <v>0</v>
      </c>
    </row>
    <row r="178" spans="1:80">
      <c r="A178" s="244">
        <v>153</v>
      </c>
      <c r="B178" s="245" t="s">
        <v>1819</v>
      </c>
      <c r="C178" s="246" t="s">
        <v>1723</v>
      </c>
      <c r="D178" s="247" t="s">
        <v>149</v>
      </c>
      <c r="E178" s="248">
        <v>2</v>
      </c>
      <c r="F178" s="248">
        <v>0</v>
      </c>
      <c r="G178" s="249">
        <f t="shared" si="48"/>
        <v>0</v>
      </c>
      <c r="H178" s="250">
        <v>0</v>
      </c>
      <c r="I178" s="251">
        <f t="shared" si="49"/>
        <v>0</v>
      </c>
      <c r="J178" s="250"/>
      <c r="K178" s="251">
        <f t="shared" si="50"/>
        <v>0</v>
      </c>
      <c r="O178" s="243">
        <v>2</v>
      </c>
      <c r="AA178" s="216">
        <v>12</v>
      </c>
      <c r="AB178" s="216">
        <v>0</v>
      </c>
      <c r="AC178" s="216">
        <v>155</v>
      </c>
      <c r="AZ178" s="216">
        <v>1</v>
      </c>
      <c r="BA178" s="216">
        <f t="shared" si="51"/>
        <v>0</v>
      </c>
      <c r="BB178" s="216">
        <f t="shared" si="52"/>
        <v>0</v>
      </c>
      <c r="BC178" s="216">
        <f t="shared" si="53"/>
        <v>0</v>
      </c>
      <c r="BD178" s="216">
        <f t="shared" si="54"/>
        <v>0</v>
      </c>
      <c r="BE178" s="216">
        <f t="shared" si="55"/>
        <v>0</v>
      </c>
      <c r="CA178" s="243">
        <v>12</v>
      </c>
      <c r="CB178" s="243">
        <v>0</v>
      </c>
    </row>
    <row r="179" spans="1:80">
      <c r="A179" s="262"/>
      <c r="B179" s="263" t="s">
        <v>93</v>
      </c>
      <c r="C179" s="264" t="s">
        <v>1800</v>
      </c>
      <c r="D179" s="265"/>
      <c r="E179" s="266"/>
      <c r="F179" s="267"/>
      <c r="G179" s="268">
        <f>SUM(G167:G178)</f>
        <v>0</v>
      </c>
      <c r="H179" s="269"/>
      <c r="I179" s="270">
        <f>SUM(I167:I178)</f>
        <v>0</v>
      </c>
      <c r="J179" s="269"/>
      <c r="K179" s="270">
        <f>SUM(K167:K178)</f>
        <v>0</v>
      </c>
      <c r="O179" s="243">
        <v>4</v>
      </c>
      <c r="BA179" s="271">
        <f>SUM(BA167:BA178)</f>
        <v>0</v>
      </c>
      <c r="BB179" s="271">
        <f>SUM(BB167:BB178)</f>
        <v>0</v>
      </c>
      <c r="BC179" s="271">
        <f>SUM(BC167:BC178)</f>
        <v>0</v>
      </c>
      <c r="BD179" s="271">
        <f>SUM(BD167:BD178)</f>
        <v>0</v>
      </c>
      <c r="BE179" s="271">
        <f>SUM(BE167:BE178)</f>
        <v>0</v>
      </c>
    </row>
    <row r="180" spans="1:80">
      <c r="A180" s="233" t="s">
        <v>89</v>
      </c>
      <c r="B180" s="234" t="s">
        <v>1820</v>
      </c>
      <c r="C180" s="235" t="s">
        <v>1821</v>
      </c>
      <c r="D180" s="236"/>
      <c r="E180" s="237"/>
      <c r="F180" s="237"/>
      <c r="G180" s="238"/>
      <c r="H180" s="239"/>
      <c r="I180" s="240"/>
      <c r="J180" s="241"/>
      <c r="K180" s="242"/>
      <c r="O180" s="243">
        <v>1</v>
      </c>
    </row>
    <row r="181" spans="1:80" ht="22.5">
      <c r="A181" s="244">
        <v>154</v>
      </c>
      <c r="B181" s="245" t="s">
        <v>1823</v>
      </c>
      <c r="C181" s="246" t="s">
        <v>1802</v>
      </c>
      <c r="D181" s="247" t="s">
        <v>92</v>
      </c>
      <c r="E181" s="248">
        <v>1</v>
      </c>
      <c r="F181" s="248">
        <v>0</v>
      </c>
      <c r="G181" s="249">
        <f t="shared" ref="G181:G191" si="56">E181*F181</f>
        <v>0</v>
      </c>
      <c r="H181" s="250">
        <v>0</v>
      </c>
      <c r="I181" s="251">
        <f t="shared" ref="I181:I191" si="57">E181*H181</f>
        <v>0</v>
      </c>
      <c r="J181" s="250"/>
      <c r="K181" s="251">
        <f t="shared" ref="K181:K191" si="58">E181*J181</f>
        <v>0</v>
      </c>
      <c r="O181" s="243">
        <v>2</v>
      </c>
      <c r="AA181" s="216">
        <v>12</v>
      </c>
      <c r="AB181" s="216">
        <v>0</v>
      </c>
      <c r="AC181" s="216">
        <v>156</v>
      </c>
      <c r="AZ181" s="216">
        <v>1</v>
      </c>
      <c r="BA181" s="216">
        <f t="shared" ref="BA181:BA191" si="59">IF(AZ181=1,G181,0)</f>
        <v>0</v>
      </c>
      <c r="BB181" s="216">
        <f t="shared" ref="BB181:BB191" si="60">IF(AZ181=2,G181,0)</f>
        <v>0</v>
      </c>
      <c r="BC181" s="216">
        <f t="shared" ref="BC181:BC191" si="61">IF(AZ181=3,G181,0)</f>
        <v>0</v>
      </c>
      <c r="BD181" s="216">
        <f t="shared" ref="BD181:BD191" si="62">IF(AZ181=4,G181,0)</f>
        <v>0</v>
      </c>
      <c r="BE181" s="216">
        <f t="shared" ref="BE181:BE191" si="63">IF(AZ181=5,G181,0)</f>
        <v>0</v>
      </c>
      <c r="CA181" s="243">
        <v>12</v>
      </c>
      <c r="CB181" s="243">
        <v>0</v>
      </c>
    </row>
    <row r="182" spans="1:80">
      <c r="A182" s="244">
        <v>155</v>
      </c>
      <c r="B182" s="245" t="s">
        <v>1824</v>
      </c>
      <c r="C182" s="246" t="s">
        <v>1804</v>
      </c>
      <c r="D182" s="247" t="s">
        <v>92</v>
      </c>
      <c r="E182" s="248">
        <v>1</v>
      </c>
      <c r="F182" s="248">
        <v>0</v>
      </c>
      <c r="G182" s="249">
        <f t="shared" si="56"/>
        <v>0</v>
      </c>
      <c r="H182" s="250">
        <v>0</v>
      </c>
      <c r="I182" s="251">
        <f t="shared" si="57"/>
        <v>0</v>
      </c>
      <c r="J182" s="250"/>
      <c r="K182" s="251">
        <f t="shared" si="58"/>
        <v>0</v>
      </c>
      <c r="O182" s="243">
        <v>2</v>
      </c>
      <c r="AA182" s="216">
        <v>12</v>
      </c>
      <c r="AB182" s="216">
        <v>0</v>
      </c>
      <c r="AC182" s="216">
        <v>157</v>
      </c>
      <c r="AZ182" s="216">
        <v>1</v>
      </c>
      <c r="BA182" s="216">
        <f t="shared" si="59"/>
        <v>0</v>
      </c>
      <c r="BB182" s="216">
        <f t="shared" si="60"/>
        <v>0</v>
      </c>
      <c r="BC182" s="216">
        <f t="shared" si="61"/>
        <v>0</v>
      </c>
      <c r="BD182" s="216">
        <f t="shared" si="62"/>
        <v>0</v>
      </c>
      <c r="BE182" s="216">
        <f t="shared" si="63"/>
        <v>0</v>
      </c>
      <c r="CA182" s="243">
        <v>12</v>
      </c>
      <c r="CB182" s="243">
        <v>0</v>
      </c>
    </row>
    <row r="183" spans="1:80">
      <c r="A183" s="244">
        <v>156</v>
      </c>
      <c r="B183" s="245" t="s">
        <v>1825</v>
      </c>
      <c r="C183" s="246" t="s">
        <v>1607</v>
      </c>
      <c r="D183" s="247" t="s">
        <v>92</v>
      </c>
      <c r="E183" s="248">
        <v>1</v>
      </c>
      <c r="F183" s="248">
        <v>0</v>
      </c>
      <c r="G183" s="249">
        <f t="shared" si="56"/>
        <v>0</v>
      </c>
      <c r="H183" s="250">
        <v>0</v>
      </c>
      <c r="I183" s="251">
        <f t="shared" si="57"/>
        <v>0</v>
      </c>
      <c r="J183" s="250"/>
      <c r="K183" s="251">
        <f t="shared" si="58"/>
        <v>0</v>
      </c>
      <c r="O183" s="243">
        <v>2</v>
      </c>
      <c r="AA183" s="216">
        <v>12</v>
      </c>
      <c r="AB183" s="216">
        <v>0</v>
      </c>
      <c r="AC183" s="216">
        <v>158</v>
      </c>
      <c r="AZ183" s="216">
        <v>1</v>
      </c>
      <c r="BA183" s="216">
        <f t="shared" si="59"/>
        <v>0</v>
      </c>
      <c r="BB183" s="216">
        <f t="shared" si="60"/>
        <v>0</v>
      </c>
      <c r="BC183" s="216">
        <f t="shared" si="61"/>
        <v>0</v>
      </c>
      <c r="BD183" s="216">
        <f t="shared" si="62"/>
        <v>0</v>
      </c>
      <c r="BE183" s="216">
        <f t="shared" si="63"/>
        <v>0</v>
      </c>
      <c r="CA183" s="243">
        <v>12</v>
      </c>
      <c r="CB183" s="243">
        <v>0</v>
      </c>
    </row>
    <row r="184" spans="1:80">
      <c r="A184" s="244">
        <v>157</v>
      </c>
      <c r="B184" s="245" t="s">
        <v>1826</v>
      </c>
      <c r="C184" s="246" t="s">
        <v>1807</v>
      </c>
      <c r="D184" s="247" t="s">
        <v>92</v>
      </c>
      <c r="E184" s="248">
        <v>1</v>
      </c>
      <c r="F184" s="248">
        <v>0</v>
      </c>
      <c r="G184" s="249">
        <f t="shared" si="56"/>
        <v>0</v>
      </c>
      <c r="H184" s="250">
        <v>0</v>
      </c>
      <c r="I184" s="251">
        <f t="shared" si="57"/>
        <v>0</v>
      </c>
      <c r="J184" s="250"/>
      <c r="K184" s="251">
        <f t="shared" si="58"/>
        <v>0</v>
      </c>
      <c r="O184" s="243">
        <v>2</v>
      </c>
      <c r="AA184" s="216">
        <v>12</v>
      </c>
      <c r="AB184" s="216">
        <v>0</v>
      </c>
      <c r="AC184" s="216">
        <v>159</v>
      </c>
      <c r="AZ184" s="216">
        <v>1</v>
      </c>
      <c r="BA184" s="216">
        <f t="shared" si="59"/>
        <v>0</v>
      </c>
      <c r="BB184" s="216">
        <f t="shared" si="60"/>
        <v>0</v>
      </c>
      <c r="BC184" s="216">
        <f t="shared" si="61"/>
        <v>0</v>
      </c>
      <c r="BD184" s="216">
        <f t="shared" si="62"/>
        <v>0</v>
      </c>
      <c r="BE184" s="216">
        <f t="shared" si="63"/>
        <v>0</v>
      </c>
      <c r="CA184" s="243">
        <v>12</v>
      </c>
      <c r="CB184" s="243">
        <v>0</v>
      </c>
    </row>
    <row r="185" spans="1:80">
      <c r="A185" s="244">
        <v>158</v>
      </c>
      <c r="B185" s="245" t="s">
        <v>1827</v>
      </c>
      <c r="C185" s="246" t="s">
        <v>1809</v>
      </c>
      <c r="D185" s="247" t="s">
        <v>92</v>
      </c>
      <c r="E185" s="248">
        <v>1</v>
      </c>
      <c r="F185" s="248">
        <v>0</v>
      </c>
      <c r="G185" s="249">
        <f t="shared" si="56"/>
        <v>0</v>
      </c>
      <c r="H185" s="250">
        <v>0</v>
      </c>
      <c r="I185" s="251">
        <f t="shared" si="57"/>
        <v>0</v>
      </c>
      <c r="J185" s="250"/>
      <c r="K185" s="251">
        <f t="shared" si="58"/>
        <v>0</v>
      </c>
      <c r="O185" s="243">
        <v>2</v>
      </c>
      <c r="AA185" s="216">
        <v>12</v>
      </c>
      <c r="AB185" s="216">
        <v>0</v>
      </c>
      <c r="AC185" s="216">
        <v>160</v>
      </c>
      <c r="AZ185" s="216">
        <v>1</v>
      </c>
      <c r="BA185" s="216">
        <f t="shared" si="59"/>
        <v>0</v>
      </c>
      <c r="BB185" s="216">
        <f t="shared" si="60"/>
        <v>0</v>
      </c>
      <c r="BC185" s="216">
        <f t="shared" si="61"/>
        <v>0</v>
      </c>
      <c r="BD185" s="216">
        <f t="shared" si="62"/>
        <v>0</v>
      </c>
      <c r="BE185" s="216">
        <f t="shared" si="63"/>
        <v>0</v>
      </c>
      <c r="CA185" s="243">
        <v>12</v>
      </c>
      <c r="CB185" s="243">
        <v>0</v>
      </c>
    </row>
    <row r="186" spans="1:80">
      <c r="A186" s="244">
        <v>159</v>
      </c>
      <c r="B186" s="245" t="s">
        <v>1828</v>
      </c>
      <c r="C186" s="246" t="s">
        <v>1613</v>
      </c>
      <c r="D186" s="247" t="s">
        <v>1579</v>
      </c>
      <c r="E186" s="248">
        <v>2</v>
      </c>
      <c r="F186" s="248">
        <v>0</v>
      </c>
      <c r="G186" s="249">
        <f t="shared" si="56"/>
        <v>0</v>
      </c>
      <c r="H186" s="250">
        <v>0</v>
      </c>
      <c r="I186" s="251">
        <f t="shared" si="57"/>
        <v>0</v>
      </c>
      <c r="J186" s="250"/>
      <c r="K186" s="251">
        <f t="shared" si="58"/>
        <v>0</v>
      </c>
      <c r="O186" s="243">
        <v>2</v>
      </c>
      <c r="AA186" s="216">
        <v>12</v>
      </c>
      <c r="AB186" s="216">
        <v>0</v>
      </c>
      <c r="AC186" s="216">
        <v>161</v>
      </c>
      <c r="AZ186" s="216">
        <v>1</v>
      </c>
      <c r="BA186" s="216">
        <f t="shared" si="59"/>
        <v>0</v>
      </c>
      <c r="BB186" s="216">
        <f t="shared" si="60"/>
        <v>0</v>
      </c>
      <c r="BC186" s="216">
        <f t="shared" si="61"/>
        <v>0</v>
      </c>
      <c r="BD186" s="216">
        <f t="shared" si="62"/>
        <v>0</v>
      </c>
      <c r="BE186" s="216">
        <f t="shared" si="63"/>
        <v>0</v>
      </c>
      <c r="CA186" s="243">
        <v>12</v>
      </c>
      <c r="CB186" s="243">
        <v>0</v>
      </c>
    </row>
    <row r="187" spans="1:80">
      <c r="A187" s="244">
        <v>160</v>
      </c>
      <c r="B187" s="245" t="s">
        <v>1829</v>
      </c>
      <c r="C187" s="246" t="s">
        <v>1812</v>
      </c>
      <c r="D187" s="247" t="s">
        <v>1579</v>
      </c>
      <c r="E187" s="248">
        <v>16</v>
      </c>
      <c r="F187" s="248">
        <v>0</v>
      </c>
      <c r="G187" s="249">
        <f t="shared" si="56"/>
        <v>0</v>
      </c>
      <c r="H187" s="250">
        <v>0</v>
      </c>
      <c r="I187" s="251">
        <f t="shared" si="57"/>
        <v>0</v>
      </c>
      <c r="J187" s="250"/>
      <c r="K187" s="251">
        <f t="shared" si="58"/>
        <v>0</v>
      </c>
      <c r="O187" s="243">
        <v>2</v>
      </c>
      <c r="AA187" s="216">
        <v>12</v>
      </c>
      <c r="AB187" s="216">
        <v>0</v>
      </c>
      <c r="AC187" s="216">
        <v>162</v>
      </c>
      <c r="AZ187" s="216">
        <v>1</v>
      </c>
      <c r="BA187" s="216">
        <f t="shared" si="59"/>
        <v>0</v>
      </c>
      <c r="BB187" s="216">
        <f t="shared" si="60"/>
        <v>0</v>
      </c>
      <c r="BC187" s="216">
        <f t="shared" si="61"/>
        <v>0</v>
      </c>
      <c r="BD187" s="216">
        <f t="shared" si="62"/>
        <v>0</v>
      </c>
      <c r="BE187" s="216">
        <f t="shared" si="63"/>
        <v>0</v>
      </c>
      <c r="CA187" s="243">
        <v>12</v>
      </c>
      <c r="CB187" s="243">
        <v>0</v>
      </c>
    </row>
    <row r="188" spans="1:80">
      <c r="A188" s="244">
        <v>161</v>
      </c>
      <c r="B188" s="245" t="s">
        <v>1830</v>
      </c>
      <c r="C188" s="246" t="s">
        <v>1814</v>
      </c>
      <c r="D188" s="247" t="s">
        <v>92</v>
      </c>
      <c r="E188" s="248">
        <v>5</v>
      </c>
      <c r="F188" s="248">
        <v>0</v>
      </c>
      <c r="G188" s="249">
        <f t="shared" si="56"/>
        <v>0</v>
      </c>
      <c r="H188" s="250">
        <v>0</v>
      </c>
      <c r="I188" s="251">
        <f t="shared" si="57"/>
        <v>0</v>
      </c>
      <c r="J188" s="250"/>
      <c r="K188" s="251">
        <f t="shared" si="58"/>
        <v>0</v>
      </c>
      <c r="O188" s="243">
        <v>2</v>
      </c>
      <c r="AA188" s="216">
        <v>12</v>
      </c>
      <c r="AB188" s="216">
        <v>0</v>
      </c>
      <c r="AC188" s="216">
        <v>163</v>
      </c>
      <c r="AZ188" s="216">
        <v>1</v>
      </c>
      <c r="BA188" s="216">
        <f t="shared" si="59"/>
        <v>0</v>
      </c>
      <c r="BB188" s="216">
        <f t="shared" si="60"/>
        <v>0</v>
      </c>
      <c r="BC188" s="216">
        <f t="shared" si="61"/>
        <v>0</v>
      </c>
      <c r="BD188" s="216">
        <f t="shared" si="62"/>
        <v>0</v>
      </c>
      <c r="BE188" s="216">
        <f t="shared" si="63"/>
        <v>0</v>
      </c>
      <c r="CA188" s="243">
        <v>12</v>
      </c>
      <c r="CB188" s="243">
        <v>0</v>
      </c>
    </row>
    <row r="189" spans="1:80">
      <c r="A189" s="244">
        <v>162</v>
      </c>
      <c r="B189" s="245" t="s">
        <v>1831</v>
      </c>
      <c r="C189" s="246" t="s">
        <v>1816</v>
      </c>
      <c r="D189" s="247" t="s">
        <v>92</v>
      </c>
      <c r="E189" s="248">
        <v>1</v>
      </c>
      <c r="F189" s="248">
        <v>0</v>
      </c>
      <c r="G189" s="249">
        <f t="shared" si="56"/>
        <v>0</v>
      </c>
      <c r="H189" s="250">
        <v>0</v>
      </c>
      <c r="I189" s="251">
        <f t="shared" si="57"/>
        <v>0</v>
      </c>
      <c r="J189" s="250"/>
      <c r="K189" s="251">
        <f t="shared" si="58"/>
        <v>0</v>
      </c>
      <c r="O189" s="243">
        <v>2</v>
      </c>
      <c r="AA189" s="216">
        <v>12</v>
      </c>
      <c r="AB189" s="216">
        <v>0</v>
      </c>
      <c r="AC189" s="216">
        <v>164</v>
      </c>
      <c r="AZ189" s="216">
        <v>1</v>
      </c>
      <c r="BA189" s="216">
        <f t="shared" si="59"/>
        <v>0</v>
      </c>
      <c r="BB189" s="216">
        <f t="shared" si="60"/>
        <v>0</v>
      </c>
      <c r="BC189" s="216">
        <f t="shared" si="61"/>
        <v>0</v>
      </c>
      <c r="BD189" s="216">
        <f t="shared" si="62"/>
        <v>0</v>
      </c>
      <c r="BE189" s="216">
        <f t="shared" si="63"/>
        <v>0</v>
      </c>
      <c r="CA189" s="243">
        <v>12</v>
      </c>
      <c r="CB189" s="243">
        <v>0</v>
      </c>
    </row>
    <row r="190" spans="1:80">
      <c r="A190" s="244">
        <v>163</v>
      </c>
      <c r="B190" s="245" t="s">
        <v>1832</v>
      </c>
      <c r="C190" s="246" t="s">
        <v>1818</v>
      </c>
      <c r="D190" s="247" t="s">
        <v>92</v>
      </c>
      <c r="E190" s="248">
        <v>1</v>
      </c>
      <c r="F190" s="248">
        <v>0</v>
      </c>
      <c r="G190" s="249">
        <f t="shared" si="56"/>
        <v>0</v>
      </c>
      <c r="H190" s="250">
        <v>0</v>
      </c>
      <c r="I190" s="251">
        <f t="shared" si="57"/>
        <v>0</v>
      </c>
      <c r="J190" s="250"/>
      <c r="K190" s="251">
        <f t="shared" si="58"/>
        <v>0</v>
      </c>
      <c r="O190" s="243">
        <v>2</v>
      </c>
      <c r="AA190" s="216">
        <v>12</v>
      </c>
      <c r="AB190" s="216">
        <v>0</v>
      </c>
      <c r="AC190" s="216">
        <v>165</v>
      </c>
      <c r="AZ190" s="216">
        <v>1</v>
      </c>
      <c r="BA190" s="216">
        <f t="shared" si="59"/>
        <v>0</v>
      </c>
      <c r="BB190" s="216">
        <f t="shared" si="60"/>
        <v>0</v>
      </c>
      <c r="BC190" s="216">
        <f t="shared" si="61"/>
        <v>0</v>
      </c>
      <c r="BD190" s="216">
        <f t="shared" si="62"/>
        <v>0</v>
      </c>
      <c r="BE190" s="216">
        <f t="shared" si="63"/>
        <v>0</v>
      </c>
      <c r="CA190" s="243">
        <v>12</v>
      </c>
      <c r="CB190" s="243">
        <v>0</v>
      </c>
    </row>
    <row r="191" spans="1:80">
      <c r="A191" s="244">
        <v>164</v>
      </c>
      <c r="B191" s="245" t="s">
        <v>1833</v>
      </c>
      <c r="C191" s="246" t="s">
        <v>1723</v>
      </c>
      <c r="D191" s="247" t="s">
        <v>149</v>
      </c>
      <c r="E191" s="248">
        <v>2</v>
      </c>
      <c r="F191" s="248">
        <v>0</v>
      </c>
      <c r="G191" s="249">
        <f t="shared" si="56"/>
        <v>0</v>
      </c>
      <c r="H191" s="250">
        <v>0</v>
      </c>
      <c r="I191" s="251">
        <f t="shared" si="57"/>
        <v>0</v>
      </c>
      <c r="J191" s="250"/>
      <c r="K191" s="251">
        <f t="shared" si="58"/>
        <v>0</v>
      </c>
      <c r="O191" s="243">
        <v>2</v>
      </c>
      <c r="AA191" s="216">
        <v>12</v>
      </c>
      <c r="AB191" s="216">
        <v>0</v>
      </c>
      <c r="AC191" s="216">
        <v>166</v>
      </c>
      <c r="AZ191" s="216">
        <v>1</v>
      </c>
      <c r="BA191" s="216">
        <f t="shared" si="59"/>
        <v>0</v>
      </c>
      <c r="BB191" s="216">
        <f t="shared" si="60"/>
        <v>0</v>
      </c>
      <c r="BC191" s="216">
        <f t="shared" si="61"/>
        <v>0</v>
      </c>
      <c r="BD191" s="216">
        <f t="shared" si="62"/>
        <v>0</v>
      </c>
      <c r="BE191" s="216">
        <f t="shared" si="63"/>
        <v>0</v>
      </c>
      <c r="CA191" s="243">
        <v>12</v>
      </c>
      <c r="CB191" s="243">
        <v>0</v>
      </c>
    </row>
    <row r="192" spans="1:80">
      <c r="A192" s="262"/>
      <c r="B192" s="263" t="s">
        <v>93</v>
      </c>
      <c r="C192" s="264" t="s">
        <v>1822</v>
      </c>
      <c r="D192" s="265"/>
      <c r="E192" s="266"/>
      <c r="F192" s="267"/>
      <c r="G192" s="268">
        <f>SUM(G180:G191)</f>
        <v>0</v>
      </c>
      <c r="H192" s="269"/>
      <c r="I192" s="270">
        <f>SUM(I180:I191)</f>
        <v>0</v>
      </c>
      <c r="J192" s="269"/>
      <c r="K192" s="270">
        <f>SUM(K180:K191)</f>
        <v>0</v>
      </c>
      <c r="O192" s="243">
        <v>4</v>
      </c>
      <c r="BA192" s="271">
        <f>SUM(BA180:BA191)</f>
        <v>0</v>
      </c>
      <c r="BB192" s="271">
        <f>SUM(BB180:BB191)</f>
        <v>0</v>
      </c>
      <c r="BC192" s="271">
        <f>SUM(BC180:BC191)</f>
        <v>0</v>
      </c>
      <c r="BD192" s="271">
        <f>SUM(BD180:BD191)</f>
        <v>0</v>
      </c>
      <c r="BE192" s="271">
        <f>SUM(BE180:BE191)</f>
        <v>0</v>
      </c>
    </row>
    <row r="193" spans="1:80">
      <c r="A193" s="233" t="s">
        <v>89</v>
      </c>
      <c r="B193" s="234" t="s">
        <v>1834</v>
      </c>
      <c r="C193" s="235" t="s">
        <v>1835</v>
      </c>
      <c r="D193" s="236"/>
      <c r="E193" s="237"/>
      <c r="F193" s="237"/>
      <c r="G193" s="238"/>
      <c r="H193" s="239"/>
      <c r="I193" s="240"/>
      <c r="J193" s="241"/>
      <c r="K193" s="242"/>
      <c r="O193" s="243">
        <v>1</v>
      </c>
    </row>
    <row r="194" spans="1:80" ht="22.5">
      <c r="A194" s="244">
        <v>165</v>
      </c>
      <c r="B194" s="245" t="s">
        <v>1837</v>
      </c>
      <c r="C194" s="246" t="s">
        <v>1802</v>
      </c>
      <c r="D194" s="247" t="s">
        <v>92</v>
      </c>
      <c r="E194" s="248">
        <v>2</v>
      </c>
      <c r="F194" s="248">
        <v>0</v>
      </c>
      <c r="G194" s="249">
        <f t="shared" ref="G194:G210" si="64">E194*F194</f>
        <v>0</v>
      </c>
      <c r="H194" s="250">
        <v>0</v>
      </c>
      <c r="I194" s="251">
        <f t="shared" ref="I194:I210" si="65">E194*H194</f>
        <v>0</v>
      </c>
      <c r="J194" s="250"/>
      <c r="K194" s="251">
        <f t="shared" ref="K194:K210" si="66">E194*J194</f>
        <v>0</v>
      </c>
      <c r="O194" s="243">
        <v>2</v>
      </c>
      <c r="AA194" s="216">
        <v>12</v>
      </c>
      <c r="AB194" s="216">
        <v>0</v>
      </c>
      <c r="AC194" s="216">
        <v>167</v>
      </c>
      <c r="AZ194" s="216">
        <v>1</v>
      </c>
      <c r="BA194" s="216">
        <f t="shared" ref="BA194:BA210" si="67">IF(AZ194=1,G194,0)</f>
        <v>0</v>
      </c>
      <c r="BB194" s="216">
        <f t="shared" ref="BB194:BB210" si="68">IF(AZ194=2,G194,0)</f>
        <v>0</v>
      </c>
      <c r="BC194" s="216">
        <f t="shared" ref="BC194:BC210" si="69">IF(AZ194=3,G194,0)</f>
        <v>0</v>
      </c>
      <c r="BD194" s="216">
        <f t="shared" ref="BD194:BD210" si="70">IF(AZ194=4,G194,0)</f>
        <v>0</v>
      </c>
      <c r="BE194" s="216">
        <f t="shared" ref="BE194:BE210" si="71">IF(AZ194=5,G194,0)</f>
        <v>0</v>
      </c>
      <c r="CA194" s="243">
        <v>12</v>
      </c>
      <c r="CB194" s="243">
        <v>0</v>
      </c>
    </row>
    <row r="195" spans="1:80">
      <c r="A195" s="244">
        <v>166</v>
      </c>
      <c r="B195" s="245" t="s">
        <v>1838</v>
      </c>
      <c r="C195" s="246" t="s">
        <v>1804</v>
      </c>
      <c r="D195" s="247" t="s">
        <v>92</v>
      </c>
      <c r="E195" s="248">
        <v>2</v>
      </c>
      <c r="F195" s="248">
        <v>0</v>
      </c>
      <c r="G195" s="249">
        <f t="shared" si="64"/>
        <v>0</v>
      </c>
      <c r="H195" s="250">
        <v>0</v>
      </c>
      <c r="I195" s="251">
        <f t="shared" si="65"/>
        <v>0</v>
      </c>
      <c r="J195" s="250"/>
      <c r="K195" s="251">
        <f t="shared" si="66"/>
        <v>0</v>
      </c>
      <c r="O195" s="243">
        <v>2</v>
      </c>
      <c r="AA195" s="216">
        <v>12</v>
      </c>
      <c r="AB195" s="216">
        <v>0</v>
      </c>
      <c r="AC195" s="216">
        <v>168</v>
      </c>
      <c r="AZ195" s="216">
        <v>1</v>
      </c>
      <c r="BA195" s="216">
        <f t="shared" si="67"/>
        <v>0</v>
      </c>
      <c r="BB195" s="216">
        <f t="shared" si="68"/>
        <v>0</v>
      </c>
      <c r="BC195" s="216">
        <f t="shared" si="69"/>
        <v>0</v>
      </c>
      <c r="BD195" s="216">
        <f t="shared" si="70"/>
        <v>0</v>
      </c>
      <c r="BE195" s="216">
        <f t="shared" si="71"/>
        <v>0</v>
      </c>
      <c r="CA195" s="243">
        <v>12</v>
      </c>
      <c r="CB195" s="243">
        <v>0</v>
      </c>
    </row>
    <row r="196" spans="1:80">
      <c r="A196" s="244">
        <v>167</v>
      </c>
      <c r="B196" s="245" t="s">
        <v>1839</v>
      </c>
      <c r="C196" s="246" t="s">
        <v>1607</v>
      </c>
      <c r="D196" s="247" t="s">
        <v>92</v>
      </c>
      <c r="E196" s="248">
        <v>9</v>
      </c>
      <c r="F196" s="248">
        <v>0</v>
      </c>
      <c r="G196" s="249">
        <f t="shared" si="64"/>
        <v>0</v>
      </c>
      <c r="H196" s="250">
        <v>0</v>
      </c>
      <c r="I196" s="251">
        <f t="shared" si="65"/>
        <v>0</v>
      </c>
      <c r="J196" s="250"/>
      <c r="K196" s="251">
        <f t="shared" si="66"/>
        <v>0</v>
      </c>
      <c r="O196" s="243">
        <v>2</v>
      </c>
      <c r="AA196" s="216">
        <v>12</v>
      </c>
      <c r="AB196" s="216">
        <v>0</v>
      </c>
      <c r="AC196" s="216">
        <v>169</v>
      </c>
      <c r="AZ196" s="216">
        <v>1</v>
      </c>
      <c r="BA196" s="216">
        <f t="shared" si="67"/>
        <v>0</v>
      </c>
      <c r="BB196" s="216">
        <f t="shared" si="68"/>
        <v>0</v>
      </c>
      <c r="BC196" s="216">
        <f t="shared" si="69"/>
        <v>0</v>
      </c>
      <c r="BD196" s="216">
        <f t="shared" si="70"/>
        <v>0</v>
      </c>
      <c r="BE196" s="216">
        <f t="shared" si="71"/>
        <v>0</v>
      </c>
      <c r="CA196" s="243">
        <v>12</v>
      </c>
      <c r="CB196" s="243">
        <v>0</v>
      </c>
    </row>
    <row r="197" spans="1:80">
      <c r="A197" s="244">
        <v>168</v>
      </c>
      <c r="B197" s="245" t="s">
        <v>1840</v>
      </c>
      <c r="C197" s="246" t="s">
        <v>1841</v>
      </c>
      <c r="D197" s="247" t="s">
        <v>92</v>
      </c>
      <c r="E197" s="248">
        <v>1</v>
      </c>
      <c r="F197" s="248">
        <v>0</v>
      </c>
      <c r="G197" s="249">
        <f t="shared" si="64"/>
        <v>0</v>
      </c>
      <c r="H197" s="250">
        <v>0</v>
      </c>
      <c r="I197" s="251">
        <f t="shared" si="65"/>
        <v>0</v>
      </c>
      <c r="J197" s="250"/>
      <c r="K197" s="251">
        <f t="shared" si="66"/>
        <v>0</v>
      </c>
      <c r="O197" s="243">
        <v>2</v>
      </c>
      <c r="AA197" s="216">
        <v>12</v>
      </c>
      <c r="AB197" s="216">
        <v>0</v>
      </c>
      <c r="AC197" s="216">
        <v>170</v>
      </c>
      <c r="AZ197" s="216">
        <v>1</v>
      </c>
      <c r="BA197" s="216">
        <f t="shared" si="67"/>
        <v>0</v>
      </c>
      <c r="BB197" s="216">
        <f t="shared" si="68"/>
        <v>0</v>
      </c>
      <c r="BC197" s="216">
        <f t="shared" si="69"/>
        <v>0</v>
      </c>
      <c r="BD197" s="216">
        <f t="shared" si="70"/>
        <v>0</v>
      </c>
      <c r="BE197" s="216">
        <f t="shared" si="71"/>
        <v>0</v>
      </c>
      <c r="CA197" s="243">
        <v>12</v>
      </c>
      <c r="CB197" s="243">
        <v>0</v>
      </c>
    </row>
    <row r="198" spans="1:80">
      <c r="A198" s="244">
        <v>169</v>
      </c>
      <c r="B198" s="245" t="s">
        <v>1842</v>
      </c>
      <c r="C198" s="246" t="s">
        <v>1613</v>
      </c>
      <c r="D198" s="247" t="s">
        <v>1579</v>
      </c>
      <c r="E198" s="248">
        <v>13</v>
      </c>
      <c r="F198" s="248">
        <v>0</v>
      </c>
      <c r="G198" s="249">
        <f t="shared" si="64"/>
        <v>0</v>
      </c>
      <c r="H198" s="250">
        <v>0</v>
      </c>
      <c r="I198" s="251">
        <f t="shared" si="65"/>
        <v>0</v>
      </c>
      <c r="J198" s="250"/>
      <c r="K198" s="251">
        <f t="shared" si="66"/>
        <v>0</v>
      </c>
      <c r="O198" s="243">
        <v>2</v>
      </c>
      <c r="AA198" s="216">
        <v>12</v>
      </c>
      <c r="AB198" s="216">
        <v>0</v>
      </c>
      <c r="AC198" s="216">
        <v>171</v>
      </c>
      <c r="AZ198" s="216">
        <v>1</v>
      </c>
      <c r="BA198" s="216">
        <f t="shared" si="67"/>
        <v>0</v>
      </c>
      <c r="BB198" s="216">
        <f t="shared" si="68"/>
        <v>0</v>
      </c>
      <c r="BC198" s="216">
        <f t="shared" si="69"/>
        <v>0</v>
      </c>
      <c r="BD198" s="216">
        <f t="shared" si="70"/>
        <v>0</v>
      </c>
      <c r="BE198" s="216">
        <f t="shared" si="71"/>
        <v>0</v>
      </c>
      <c r="CA198" s="243">
        <v>12</v>
      </c>
      <c r="CB198" s="243">
        <v>0</v>
      </c>
    </row>
    <row r="199" spans="1:80">
      <c r="A199" s="244">
        <v>170</v>
      </c>
      <c r="B199" s="245" t="s">
        <v>1843</v>
      </c>
      <c r="C199" s="246" t="s">
        <v>1812</v>
      </c>
      <c r="D199" s="247" t="s">
        <v>1579</v>
      </c>
      <c r="E199" s="248">
        <v>17</v>
      </c>
      <c r="F199" s="248">
        <v>0</v>
      </c>
      <c r="G199" s="249">
        <f t="shared" si="64"/>
        <v>0</v>
      </c>
      <c r="H199" s="250">
        <v>0</v>
      </c>
      <c r="I199" s="251">
        <f t="shared" si="65"/>
        <v>0</v>
      </c>
      <c r="J199" s="250"/>
      <c r="K199" s="251">
        <f t="shared" si="66"/>
        <v>0</v>
      </c>
      <c r="O199" s="243">
        <v>2</v>
      </c>
      <c r="AA199" s="216">
        <v>12</v>
      </c>
      <c r="AB199" s="216">
        <v>0</v>
      </c>
      <c r="AC199" s="216">
        <v>172</v>
      </c>
      <c r="AZ199" s="216">
        <v>1</v>
      </c>
      <c r="BA199" s="216">
        <f t="shared" si="67"/>
        <v>0</v>
      </c>
      <c r="BB199" s="216">
        <f t="shared" si="68"/>
        <v>0</v>
      </c>
      <c r="BC199" s="216">
        <f t="shared" si="69"/>
        <v>0</v>
      </c>
      <c r="BD199" s="216">
        <f t="shared" si="70"/>
        <v>0</v>
      </c>
      <c r="BE199" s="216">
        <f t="shared" si="71"/>
        <v>0</v>
      </c>
      <c r="CA199" s="243">
        <v>12</v>
      </c>
      <c r="CB199" s="243">
        <v>0</v>
      </c>
    </row>
    <row r="200" spans="1:80">
      <c r="A200" s="244">
        <v>171</v>
      </c>
      <c r="B200" s="245" t="s">
        <v>1844</v>
      </c>
      <c r="C200" s="246" t="s">
        <v>1615</v>
      </c>
      <c r="D200" s="247" t="s">
        <v>1579</v>
      </c>
      <c r="E200" s="248">
        <v>3</v>
      </c>
      <c r="F200" s="248">
        <v>0</v>
      </c>
      <c r="G200" s="249">
        <f t="shared" si="64"/>
        <v>0</v>
      </c>
      <c r="H200" s="250">
        <v>0</v>
      </c>
      <c r="I200" s="251">
        <f t="shared" si="65"/>
        <v>0</v>
      </c>
      <c r="J200" s="250"/>
      <c r="K200" s="251">
        <f t="shared" si="66"/>
        <v>0</v>
      </c>
      <c r="O200" s="243">
        <v>2</v>
      </c>
      <c r="AA200" s="216">
        <v>12</v>
      </c>
      <c r="AB200" s="216">
        <v>0</v>
      </c>
      <c r="AC200" s="216">
        <v>173</v>
      </c>
      <c r="AZ200" s="216">
        <v>1</v>
      </c>
      <c r="BA200" s="216">
        <f t="shared" si="67"/>
        <v>0</v>
      </c>
      <c r="BB200" s="216">
        <f t="shared" si="68"/>
        <v>0</v>
      </c>
      <c r="BC200" s="216">
        <f t="shared" si="69"/>
        <v>0</v>
      </c>
      <c r="BD200" s="216">
        <f t="shared" si="70"/>
        <v>0</v>
      </c>
      <c r="BE200" s="216">
        <f t="shared" si="71"/>
        <v>0</v>
      </c>
      <c r="CA200" s="243">
        <v>12</v>
      </c>
      <c r="CB200" s="243">
        <v>0</v>
      </c>
    </row>
    <row r="201" spans="1:80">
      <c r="A201" s="244">
        <v>172</v>
      </c>
      <c r="B201" s="245" t="s">
        <v>1845</v>
      </c>
      <c r="C201" s="246" t="s">
        <v>1814</v>
      </c>
      <c r="D201" s="247" t="s">
        <v>92</v>
      </c>
      <c r="E201" s="248">
        <v>2</v>
      </c>
      <c r="F201" s="248">
        <v>0</v>
      </c>
      <c r="G201" s="249">
        <f t="shared" si="64"/>
        <v>0</v>
      </c>
      <c r="H201" s="250">
        <v>0</v>
      </c>
      <c r="I201" s="251">
        <f t="shared" si="65"/>
        <v>0</v>
      </c>
      <c r="J201" s="250"/>
      <c r="K201" s="251">
        <f t="shared" si="66"/>
        <v>0</v>
      </c>
      <c r="O201" s="243">
        <v>2</v>
      </c>
      <c r="AA201" s="216">
        <v>12</v>
      </c>
      <c r="AB201" s="216">
        <v>0</v>
      </c>
      <c r="AC201" s="216">
        <v>174</v>
      </c>
      <c r="AZ201" s="216">
        <v>1</v>
      </c>
      <c r="BA201" s="216">
        <f t="shared" si="67"/>
        <v>0</v>
      </c>
      <c r="BB201" s="216">
        <f t="shared" si="68"/>
        <v>0</v>
      </c>
      <c r="BC201" s="216">
        <f t="shared" si="69"/>
        <v>0</v>
      </c>
      <c r="BD201" s="216">
        <f t="shared" si="70"/>
        <v>0</v>
      </c>
      <c r="BE201" s="216">
        <f t="shared" si="71"/>
        <v>0</v>
      </c>
      <c r="CA201" s="243">
        <v>12</v>
      </c>
      <c r="CB201" s="243">
        <v>0</v>
      </c>
    </row>
    <row r="202" spans="1:80">
      <c r="A202" s="244">
        <v>173</v>
      </c>
      <c r="B202" s="245" t="s">
        <v>1846</v>
      </c>
      <c r="C202" s="246" t="s">
        <v>1847</v>
      </c>
      <c r="D202" s="247" t="s">
        <v>92</v>
      </c>
      <c r="E202" s="248">
        <v>1</v>
      </c>
      <c r="F202" s="248">
        <v>0</v>
      </c>
      <c r="G202" s="249">
        <f t="shared" si="64"/>
        <v>0</v>
      </c>
      <c r="H202" s="250">
        <v>0</v>
      </c>
      <c r="I202" s="251">
        <f t="shared" si="65"/>
        <v>0</v>
      </c>
      <c r="J202" s="250"/>
      <c r="K202" s="251">
        <f t="shared" si="66"/>
        <v>0</v>
      </c>
      <c r="O202" s="243">
        <v>2</v>
      </c>
      <c r="AA202" s="216">
        <v>12</v>
      </c>
      <c r="AB202" s="216">
        <v>0</v>
      </c>
      <c r="AC202" s="216">
        <v>175</v>
      </c>
      <c r="AZ202" s="216">
        <v>1</v>
      </c>
      <c r="BA202" s="216">
        <f t="shared" si="67"/>
        <v>0</v>
      </c>
      <c r="BB202" s="216">
        <f t="shared" si="68"/>
        <v>0</v>
      </c>
      <c r="BC202" s="216">
        <f t="shared" si="69"/>
        <v>0</v>
      </c>
      <c r="BD202" s="216">
        <f t="shared" si="70"/>
        <v>0</v>
      </c>
      <c r="BE202" s="216">
        <f t="shared" si="71"/>
        <v>0</v>
      </c>
      <c r="CA202" s="243">
        <v>12</v>
      </c>
      <c r="CB202" s="243">
        <v>0</v>
      </c>
    </row>
    <row r="203" spans="1:80">
      <c r="A203" s="244">
        <v>174</v>
      </c>
      <c r="B203" s="245" t="s">
        <v>1848</v>
      </c>
      <c r="C203" s="246" t="s">
        <v>1631</v>
      </c>
      <c r="D203" s="247" t="s">
        <v>92</v>
      </c>
      <c r="E203" s="248">
        <v>1</v>
      </c>
      <c r="F203" s="248">
        <v>0</v>
      </c>
      <c r="G203" s="249">
        <f t="shared" si="64"/>
        <v>0</v>
      </c>
      <c r="H203" s="250">
        <v>0</v>
      </c>
      <c r="I203" s="251">
        <f t="shared" si="65"/>
        <v>0</v>
      </c>
      <c r="J203" s="250"/>
      <c r="K203" s="251">
        <f t="shared" si="66"/>
        <v>0</v>
      </c>
      <c r="O203" s="243">
        <v>2</v>
      </c>
      <c r="AA203" s="216">
        <v>12</v>
      </c>
      <c r="AB203" s="216">
        <v>0</v>
      </c>
      <c r="AC203" s="216">
        <v>176</v>
      </c>
      <c r="AZ203" s="216">
        <v>1</v>
      </c>
      <c r="BA203" s="216">
        <f t="shared" si="67"/>
        <v>0</v>
      </c>
      <c r="BB203" s="216">
        <f t="shared" si="68"/>
        <v>0</v>
      </c>
      <c r="BC203" s="216">
        <f t="shared" si="69"/>
        <v>0</v>
      </c>
      <c r="BD203" s="216">
        <f t="shared" si="70"/>
        <v>0</v>
      </c>
      <c r="BE203" s="216">
        <f t="shared" si="71"/>
        <v>0</v>
      </c>
      <c r="CA203" s="243">
        <v>12</v>
      </c>
      <c r="CB203" s="243">
        <v>0</v>
      </c>
    </row>
    <row r="204" spans="1:80">
      <c r="A204" s="244">
        <v>175</v>
      </c>
      <c r="B204" s="245" t="s">
        <v>1849</v>
      </c>
      <c r="C204" s="246" t="s">
        <v>1816</v>
      </c>
      <c r="D204" s="247" t="s">
        <v>92</v>
      </c>
      <c r="E204" s="248">
        <v>6</v>
      </c>
      <c r="F204" s="248">
        <v>0</v>
      </c>
      <c r="G204" s="249">
        <f t="shared" si="64"/>
        <v>0</v>
      </c>
      <c r="H204" s="250">
        <v>0</v>
      </c>
      <c r="I204" s="251">
        <f t="shared" si="65"/>
        <v>0</v>
      </c>
      <c r="J204" s="250"/>
      <c r="K204" s="251">
        <f t="shared" si="66"/>
        <v>0</v>
      </c>
      <c r="O204" s="243">
        <v>2</v>
      </c>
      <c r="AA204" s="216">
        <v>12</v>
      </c>
      <c r="AB204" s="216">
        <v>0</v>
      </c>
      <c r="AC204" s="216">
        <v>177</v>
      </c>
      <c r="AZ204" s="216">
        <v>1</v>
      </c>
      <c r="BA204" s="216">
        <f t="shared" si="67"/>
        <v>0</v>
      </c>
      <c r="BB204" s="216">
        <f t="shared" si="68"/>
        <v>0</v>
      </c>
      <c r="BC204" s="216">
        <f t="shared" si="69"/>
        <v>0</v>
      </c>
      <c r="BD204" s="216">
        <f t="shared" si="70"/>
        <v>0</v>
      </c>
      <c r="BE204" s="216">
        <f t="shared" si="71"/>
        <v>0</v>
      </c>
      <c r="CA204" s="243">
        <v>12</v>
      </c>
      <c r="CB204" s="243">
        <v>0</v>
      </c>
    </row>
    <row r="205" spans="1:80">
      <c r="A205" s="244">
        <v>176</v>
      </c>
      <c r="B205" s="245" t="s">
        <v>1850</v>
      </c>
      <c r="C205" s="246" t="s">
        <v>1851</v>
      </c>
      <c r="D205" s="247" t="s">
        <v>92</v>
      </c>
      <c r="E205" s="248">
        <v>2</v>
      </c>
      <c r="F205" s="248">
        <v>0</v>
      </c>
      <c r="G205" s="249">
        <f t="shared" si="64"/>
        <v>0</v>
      </c>
      <c r="H205" s="250">
        <v>0</v>
      </c>
      <c r="I205" s="251">
        <f t="shared" si="65"/>
        <v>0</v>
      </c>
      <c r="J205" s="250"/>
      <c r="K205" s="251">
        <f t="shared" si="66"/>
        <v>0</v>
      </c>
      <c r="O205" s="243">
        <v>2</v>
      </c>
      <c r="AA205" s="216">
        <v>12</v>
      </c>
      <c r="AB205" s="216">
        <v>0</v>
      </c>
      <c r="AC205" s="216">
        <v>178</v>
      </c>
      <c r="AZ205" s="216">
        <v>1</v>
      </c>
      <c r="BA205" s="216">
        <f t="shared" si="67"/>
        <v>0</v>
      </c>
      <c r="BB205" s="216">
        <f t="shared" si="68"/>
        <v>0</v>
      </c>
      <c r="BC205" s="216">
        <f t="shared" si="69"/>
        <v>0</v>
      </c>
      <c r="BD205" s="216">
        <f t="shared" si="70"/>
        <v>0</v>
      </c>
      <c r="BE205" s="216">
        <f t="shared" si="71"/>
        <v>0</v>
      </c>
      <c r="CA205" s="243">
        <v>12</v>
      </c>
      <c r="CB205" s="243">
        <v>0</v>
      </c>
    </row>
    <row r="206" spans="1:80">
      <c r="A206" s="244">
        <v>177</v>
      </c>
      <c r="B206" s="245" t="s">
        <v>1852</v>
      </c>
      <c r="C206" s="246" t="s">
        <v>1770</v>
      </c>
      <c r="D206" s="247" t="s">
        <v>92</v>
      </c>
      <c r="E206" s="248">
        <v>1</v>
      </c>
      <c r="F206" s="248">
        <v>0</v>
      </c>
      <c r="G206" s="249">
        <f t="shared" si="64"/>
        <v>0</v>
      </c>
      <c r="H206" s="250">
        <v>0</v>
      </c>
      <c r="I206" s="251">
        <f t="shared" si="65"/>
        <v>0</v>
      </c>
      <c r="J206" s="250"/>
      <c r="K206" s="251">
        <f t="shared" si="66"/>
        <v>0</v>
      </c>
      <c r="O206" s="243">
        <v>2</v>
      </c>
      <c r="AA206" s="216">
        <v>12</v>
      </c>
      <c r="AB206" s="216">
        <v>0</v>
      </c>
      <c r="AC206" s="216">
        <v>179</v>
      </c>
      <c r="AZ206" s="216">
        <v>1</v>
      </c>
      <c r="BA206" s="216">
        <f t="shared" si="67"/>
        <v>0</v>
      </c>
      <c r="BB206" s="216">
        <f t="shared" si="68"/>
        <v>0</v>
      </c>
      <c r="BC206" s="216">
        <f t="shared" si="69"/>
        <v>0</v>
      </c>
      <c r="BD206" s="216">
        <f t="shared" si="70"/>
        <v>0</v>
      </c>
      <c r="BE206" s="216">
        <f t="shared" si="71"/>
        <v>0</v>
      </c>
      <c r="CA206" s="243">
        <v>12</v>
      </c>
      <c r="CB206" s="243">
        <v>0</v>
      </c>
    </row>
    <row r="207" spans="1:80">
      <c r="A207" s="244">
        <v>178</v>
      </c>
      <c r="B207" s="245" t="s">
        <v>1853</v>
      </c>
      <c r="C207" s="246" t="s">
        <v>1854</v>
      </c>
      <c r="D207" s="247" t="s">
        <v>92</v>
      </c>
      <c r="E207" s="248">
        <v>1</v>
      </c>
      <c r="F207" s="248">
        <v>0</v>
      </c>
      <c r="G207" s="249">
        <f t="shared" si="64"/>
        <v>0</v>
      </c>
      <c r="H207" s="250">
        <v>0</v>
      </c>
      <c r="I207" s="251">
        <f t="shared" si="65"/>
        <v>0</v>
      </c>
      <c r="J207" s="250"/>
      <c r="K207" s="251">
        <f t="shared" si="66"/>
        <v>0</v>
      </c>
      <c r="O207" s="243">
        <v>2</v>
      </c>
      <c r="AA207" s="216">
        <v>12</v>
      </c>
      <c r="AB207" s="216">
        <v>0</v>
      </c>
      <c r="AC207" s="216">
        <v>180</v>
      </c>
      <c r="AZ207" s="216">
        <v>1</v>
      </c>
      <c r="BA207" s="216">
        <f t="shared" si="67"/>
        <v>0</v>
      </c>
      <c r="BB207" s="216">
        <f t="shared" si="68"/>
        <v>0</v>
      </c>
      <c r="BC207" s="216">
        <f t="shared" si="69"/>
        <v>0</v>
      </c>
      <c r="BD207" s="216">
        <f t="shared" si="70"/>
        <v>0</v>
      </c>
      <c r="BE207" s="216">
        <f t="shared" si="71"/>
        <v>0</v>
      </c>
      <c r="CA207" s="243">
        <v>12</v>
      </c>
      <c r="CB207" s="243">
        <v>0</v>
      </c>
    </row>
    <row r="208" spans="1:80">
      <c r="A208" s="244">
        <v>179</v>
      </c>
      <c r="B208" s="245" t="s">
        <v>1855</v>
      </c>
      <c r="C208" s="246" t="s">
        <v>1856</v>
      </c>
      <c r="D208" s="247" t="s">
        <v>92</v>
      </c>
      <c r="E208" s="248">
        <v>2</v>
      </c>
      <c r="F208" s="248">
        <v>0</v>
      </c>
      <c r="G208" s="249">
        <f t="shared" si="64"/>
        <v>0</v>
      </c>
      <c r="H208" s="250">
        <v>0</v>
      </c>
      <c r="I208" s="251">
        <f t="shared" si="65"/>
        <v>0</v>
      </c>
      <c r="J208" s="250"/>
      <c r="K208" s="251">
        <f t="shared" si="66"/>
        <v>0</v>
      </c>
      <c r="O208" s="243">
        <v>2</v>
      </c>
      <c r="AA208" s="216">
        <v>12</v>
      </c>
      <c r="AB208" s="216">
        <v>0</v>
      </c>
      <c r="AC208" s="216">
        <v>181</v>
      </c>
      <c r="AZ208" s="216">
        <v>1</v>
      </c>
      <c r="BA208" s="216">
        <f t="shared" si="67"/>
        <v>0</v>
      </c>
      <c r="BB208" s="216">
        <f t="shared" si="68"/>
        <v>0</v>
      </c>
      <c r="BC208" s="216">
        <f t="shared" si="69"/>
        <v>0</v>
      </c>
      <c r="BD208" s="216">
        <f t="shared" si="70"/>
        <v>0</v>
      </c>
      <c r="BE208" s="216">
        <f t="shared" si="71"/>
        <v>0</v>
      </c>
      <c r="CA208" s="243">
        <v>12</v>
      </c>
      <c r="CB208" s="243">
        <v>0</v>
      </c>
    </row>
    <row r="209" spans="1:80">
      <c r="A209" s="244">
        <v>180</v>
      </c>
      <c r="B209" s="245" t="s">
        <v>1857</v>
      </c>
      <c r="C209" s="246" t="s">
        <v>1858</v>
      </c>
      <c r="D209" s="247" t="s">
        <v>92</v>
      </c>
      <c r="E209" s="248">
        <v>1</v>
      </c>
      <c r="F209" s="248">
        <v>0</v>
      </c>
      <c r="G209" s="249">
        <f t="shared" si="64"/>
        <v>0</v>
      </c>
      <c r="H209" s="250">
        <v>0</v>
      </c>
      <c r="I209" s="251">
        <f t="shared" si="65"/>
        <v>0</v>
      </c>
      <c r="J209" s="250"/>
      <c r="K209" s="251">
        <f t="shared" si="66"/>
        <v>0</v>
      </c>
      <c r="O209" s="243">
        <v>2</v>
      </c>
      <c r="AA209" s="216">
        <v>12</v>
      </c>
      <c r="AB209" s="216">
        <v>0</v>
      </c>
      <c r="AC209" s="216">
        <v>182</v>
      </c>
      <c r="AZ209" s="216">
        <v>1</v>
      </c>
      <c r="BA209" s="216">
        <f t="shared" si="67"/>
        <v>0</v>
      </c>
      <c r="BB209" s="216">
        <f t="shared" si="68"/>
        <v>0</v>
      </c>
      <c r="BC209" s="216">
        <f t="shared" si="69"/>
        <v>0</v>
      </c>
      <c r="BD209" s="216">
        <f t="shared" si="70"/>
        <v>0</v>
      </c>
      <c r="BE209" s="216">
        <f t="shared" si="71"/>
        <v>0</v>
      </c>
      <c r="CA209" s="243">
        <v>12</v>
      </c>
      <c r="CB209" s="243">
        <v>0</v>
      </c>
    </row>
    <row r="210" spans="1:80">
      <c r="A210" s="244">
        <v>181</v>
      </c>
      <c r="B210" s="245" t="s">
        <v>1859</v>
      </c>
      <c r="C210" s="246" t="s">
        <v>1723</v>
      </c>
      <c r="D210" s="247" t="s">
        <v>149</v>
      </c>
      <c r="E210" s="248">
        <v>2</v>
      </c>
      <c r="F210" s="248">
        <v>0</v>
      </c>
      <c r="G210" s="249">
        <f t="shared" si="64"/>
        <v>0</v>
      </c>
      <c r="H210" s="250">
        <v>0</v>
      </c>
      <c r="I210" s="251">
        <f t="shared" si="65"/>
        <v>0</v>
      </c>
      <c r="J210" s="250"/>
      <c r="K210" s="251">
        <f t="shared" si="66"/>
        <v>0</v>
      </c>
      <c r="O210" s="243">
        <v>2</v>
      </c>
      <c r="AA210" s="216">
        <v>12</v>
      </c>
      <c r="AB210" s="216">
        <v>0</v>
      </c>
      <c r="AC210" s="216">
        <v>183</v>
      </c>
      <c r="AZ210" s="216">
        <v>1</v>
      </c>
      <c r="BA210" s="216">
        <f t="shared" si="67"/>
        <v>0</v>
      </c>
      <c r="BB210" s="216">
        <f t="shared" si="68"/>
        <v>0</v>
      </c>
      <c r="BC210" s="216">
        <f t="shared" si="69"/>
        <v>0</v>
      </c>
      <c r="BD210" s="216">
        <f t="shared" si="70"/>
        <v>0</v>
      </c>
      <c r="BE210" s="216">
        <f t="shared" si="71"/>
        <v>0</v>
      </c>
      <c r="CA210" s="243">
        <v>12</v>
      </c>
      <c r="CB210" s="243">
        <v>0</v>
      </c>
    </row>
    <row r="211" spans="1:80">
      <c r="A211" s="262"/>
      <c r="B211" s="263" t="s">
        <v>93</v>
      </c>
      <c r="C211" s="264" t="s">
        <v>1836</v>
      </c>
      <c r="D211" s="265"/>
      <c r="E211" s="266"/>
      <c r="F211" s="267"/>
      <c r="G211" s="268">
        <f>SUM(G193:G210)</f>
        <v>0</v>
      </c>
      <c r="H211" s="269"/>
      <c r="I211" s="270">
        <f>SUM(I193:I210)</f>
        <v>0</v>
      </c>
      <c r="J211" s="269"/>
      <c r="K211" s="270">
        <f>SUM(K193:K210)</f>
        <v>0</v>
      </c>
      <c r="O211" s="243">
        <v>4</v>
      </c>
      <c r="BA211" s="271">
        <f>SUM(BA193:BA210)</f>
        <v>0</v>
      </c>
      <c r="BB211" s="271">
        <f>SUM(BB193:BB210)</f>
        <v>0</v>
      </c>
      <c r="BC211" s="271">
        <f>SUM(BC193:BC210)</f>
        <v>0</v>
      </c>
      <c r="BD211" s="271">
        <f>SUM(BD193:BD210)</f>
        <v>0</v>
      </c>
      <c r="BE211" s="271">
        <f>SUM(BE193:BE210)</f>
        <v>0</v>
      </c>
    </row>
    <row r="212" spans="1:80">
      <c r="A212" s="233" t="s">
        <v>89</v>
      </c>
      <c r="B212" s="234" t="s">
        <v>1860</v>
      </c>
      <c r="C212" s="235" t="s">
        <v>1861</v>
      </c>
      <c r="D212" s="236"/>
      <c r="E212" s="237"/>
      <c r="F212" s="237"/>
      <c r="G212" s="238"/>
      <c r="H212" s="239"/>
      <c r="I212" s="240"/>
      <c r="J212" s="241"/>
      <c r="K212" s="242"/>
      <c r="O212" s="243">
        <v>1</v>
      </c>
    </row>
    <row r="213" spans="1:80" ht="22.5">
      <c r="A213" s="244">
        <v>182</v>
      </c>
      <c r="B213" s="245" t="s">
        <v>1863</v>
      </c>
      <c r="C213" s="246" t="s">
        <v>1802</v>
      </c>
      <c r="D213" s="247" t="s">
        <v>92</v>
      </c>
      <c r="E213" s="248">
        <v>2</v>
      </c>
      <c r="F213" s="248">
        <v>0</v>
      </c>
      <c r="G213" s="249">
        <f t="shared" ref="G213:G229" si="72">E213*F213</f>
        <v>0</v>
      </c>
      <c r="H213" s="250">
        <v>0</v>
      </c>
      <c r="I213" s="251">
        <f t="shared" ref="I213:I229" si="73">E213*H213</f>
        <v>0</v>
      </c>
      <c r="J213" s="250"/>
      <c r="K213" s="251">
        <f t="shared" ref="K213:K229" si="74">E213*J213</f>
        <v>0</v>
      </c>
      <c r="O213" s="243">
        <v>2</v>
      </c>
      <c r="AA213" s="216">
        <v>12</v>
      </c>
      <c r="AB213" s="216">
        <v>0</v>
      </c>
      <c r="AC213" s="216">
        <v>184</v>
      </c>
      <c r="AZ213" s="216">
        <v>1</v>
      </c>
      <c r="BA213" s="216">
        <f t="shared" ref="BA213:BA229" si="75">IF(AZ213=1,G213,0)</f>
        <v>0</v>
      </c>
      <c r="BB213" s="216">
        <f t="shared" ref="BB213:BB229" si="76">IF(AZ213=2,G213,0)</f>
        <v>0</v>
      </c>
      <c r="BC213" s="216">
        <f t="shared" ref="BC213:BC229" si="77">IF(AZ213=3,G213,0)</f>
        <v>0</v>
      </c>
      <c r="BD213" s="216">
        <f t="shared" ref="BD213:BD229" si="78">IF(AZ213=4,G213,0)</f>
        <v>0</v>
      </c>
      <c r="BE213" s="216">
        <f t="shared" ref="BE213:BE229" si="79">IF(AZ213=5,G213,0)</f>
        <v>0</v>
      </c>
      <c r="CA213" s="243">
        <v>12</v>
      </c>
      <c r="CB213" s="243">
        <v>0</v>
      </c>
    </row>
    <row r="214" spans="1:80">
      <c r="A214" s="244">
        <v>183</v>
      </c>
      <c r="B214" s="245" t="s">
        <v>1864</v>
      </c>
      <c r="C214" s="246" t="s">
        <v>1804</v>
      </c>
      <c r="D214" s="247" t="s">
        <v>92</v>
      </c>
      <c r="E214" s="248">
        <v>2</v>
      </c>
      <c r="F214" s="248">
        <v>0</v>
      </c>
      <c r="G214" s="249">
        <f t="shared" si="72"/>
        <v>0</v>
      </c>
      <c r="H214" s="250">
        <v>0</v>
      </c>
      <c r="I214" s="251">
        <f t="shared" si="73"/>
        <v>0</v>
      </c>
      <c r="J214" s="250"/>
      <c r="K214" s="251">
        <f t="shared" si="74"/>
        <v>0</v>
      </c>
      <c r="O214" s="243">
        <v>2</v>
      </c>
      <c r="AA214" s="216">
        <v>12</v>
      </c>
      <c r="AB214" s="216">
        <v>0</v>
      </c>
      <c r="AC214" s="216">
        <v>185</v>
      </c>
      <c r="AZ214" s="216">
        <v>1</v>
      </c>
      <c r="BA214" s="216">
        <f t="shared" si="75"/>
        <v>0</v>
      </c>
      <c r="BB214" s="216">
        <f t="shared" si="76"/>
        <v>0</v>
      </c>
      <c r="BC214" s="216">
        <f t="shared" si="77"/>
        <v>0</v>
      </c>
      <c r="BD214" s="216">
        <f t="shared" si="78"/>
        <v>0</v>
      </c>
      <c r="BE214" s="216">
        <f t="shared" si="79"/>
        <v>0</v>
      </c>
      <c r="CA214" s="243">
        <v>12</v>
      </c>
      <c r="CB214" s="243">
        <v>0</v>
      </c>
    </row>
    <row r="215" spans="1:80">
      <c r="A215" s="244">
        <v>184</v>
      </c>
      <c r="B215" s="245" t="s">
        <v>1865</v>
      </c>
      <c r="C215" s="246" t="s">
        <v>1607</v>
      </c>
      <c r="D215" s="247" t="s">
        <v>92</v>
      </c>
      <c r="E215" s="248">
        <v>9</v>
      </c>
      <c r="F215" s="248">
        <v>0</v>
      </c>
      <c r="G215" s="249">
        <f t="shared" si="72"/>
        <v>0</v>
      </c>
      <c r="H215" s="250">
        <v>0</v>
      </c>
      <c r="I215" s="251">
        <f t="shared" si="73"/>
        <v>0</v>
      </c>
      <c r="J215" s="250"/>
      <c r="K215" s="251">
        <f t="shared" si="74"/>
        <v>0</v>
      </c>
      <c r="O215" s="243">
        <v>2</v>
      </c>
      <c r="AA215" s="216">
        <v>12</v>
      </c>
      <c r="AB215" s="216">
        <v>0</v>
      </c>
      <c r="AC215" s="216">
        <v>186</v>
      </c>
      <c r="AZ215" s="216">
        <v>1</v>
      </c>
      <c r="BA215" s="216">
        <f t="shared" si="75"/>
        <v>0</v>
      </c>
      <c r="BB215" s="216">
        <f t="shared" si="76"/>
        <v>0</v>
      </c>
      <c r="BC215" s="216">
        <f t="shared" si="77"/>
        <v>0</v>
      </c>
      <c r="BD215" s="216">
        <f t="shared" si="78"/>
        <v>0</v>
      </c>
      <c r="BE215" s="216">
        <f t="shared" si="79"/>
        <v>0</v>
      </c>
      <c r="CA215" s="243">
        <v>12</v>
      </c>
      <c r="CB215" s="243">
        <v>0</v>
      </c>
    </row>
    <row r="216" spans="1:80">
      <c r="A216" s="244">
        <v>185</v>
      </c>
      <c r="B216" s="245" t="s">
        <v>1866</v>
      </c>
      <c r="C216" s="246" t="s">
        <v>1841</v>
      </c>
      <c r="D216" s="247" t="s">
        <v>92</v>
      </c>
      <c r="E216" s="248">
        <v>1</v>
      </c>
      <c r="F216" s="248">
        <v>0</v>
      </c>
      <c r="G216" s="249">
        <f t="shared" si="72"/>
        <v>0</v>
      </c>
      <c r="H216" s="250">
        <v>0</v>
      </c>
      <c r="I216" s="251">
        <f t="shared" si="73"/>
        <v>0</v>
      </c>
      <c r="J216" s="250"/>
      <c r="K216" s="251">
        <f t="shared" si="74"/>
        <v>0</v>
      </c>
      <c r="O216" s="243">
        <v>2</v>
      </c>
      <c r="AA216" s="216">
        <v>12</v>
      </c>
      <c r="AB216" s="216">
        <v>0</v>
      </c>
      <c r="AC216" s="216">
        <v>187</v>
      </c>
      <c r="AZ216" s="216">
        <v>1</v>
      </c>
      <c r="BA216" s="216">
        <f t="shared" si="75"/>
        <v>0</v>
      </c>
      <c r="BB216" s="216">
        <f t="shared" si="76"/>
        <v>0</v>
      </c>
      <c r="BC216" s="216">
        <f t="shared" si="77"/>
        <v>0</v>
      </c>
      <c r="BD216" s="216">
        <f t="shared" si="78"/>
        <v>0</v>
      </c>
      <c r="BE216" s="216">
        <f t="shared" si="79"/>
        <v>0</v>
      </c>
      <c r="CA216" s="243">
        <v>12</v>
      </c>
      <c r="CB216" s="243">
        <v>0</v>
      </c>
    </row>
    <row r="217" spans="1:80">
      <c r="A217" s="244">
        <v>186</v>
      </c>
      <c r="B217" s="245" t="s">
        <v>1867</v>
      </c>
      <c r="C217" s="246" t="s">
        <v>1613</v>
      </c>
      <c r="D217" s="247" t="s">
        <v>1579</v>
      </c>
      <c r="E217" s="248">
        <v>13</v>
      </c>
      <c r="F217" s="248">
        <v>0</v>
      </c>
      <c r="G217" s="249">
        <f t="shared" si="72"/>
        <v>0</v>
      </c>
      <c r="H217" s="250">
        <v>0</v>
      </c>
      <c r="I217" s="251">
        <f t="shared" si="73"/>
        <v>0</v>
      </c>
      <c r="J217" s="250"/>
      <c r="K217" s="251">
        <f t="shared" si="74"/>
        <v>0</v>
      </c>
      <c r="O217" s="243">
        <v>2</v>
      </c>
      <c r="AA217" s="216">
        <v>12</v>
      </c>
      <c r="AB217" s="216">
        <v>0</v>
      </c>
      <c r="AC217" s="216">
        <v>188</v>
      </c>
      <c r="AZ217" s="216">
        <v>1</v>
      </c>
      <c r="BA217" s="216">
        <f t="shared" si="75"/>
        <v>0</v>
      </c>
      <c r="BB217" s="216">
        <f t="shared" si="76"/>
        <v>0</v>
      </c>
      <c r="BC217" s="216">
        <f t="shared" si="77"/>
        <v>0</v>
      </c>
      <c r="BD217" s="216">
        <f t="shared" si="78"/>
        <v>0</v>
      </c>
      <c r="BE217" s="216">
        <f t="shared" si="79"/>
        <v>0</v>
      </c>
      <c r="CA217" s="243">
        <v>12</v>
      </c>
      <c r="CB217" s="243">
        <v>0</v>
      </c>
    </row>
    <row r="218" spans="1:80">
      <c r="A218" s="244">
        <v>187</v>
      </c>
      <c r="B218" s="245" t="s">
        <v>1868</v>
      </c>
      <c r="C218" s="246" t="s">
        <v>1812</v>
      </c>
      <c r="D218" s="247" t="s">
        <v>1579</v>
      </c>
      <c r="E218" s="248">
        <v>17</v>
      </c>
      <c r="F218" s="248">
        <v>0</v>
      </c>
      <c r="G218" s="249">
        <f t="shared" si="72"/>
        <v>0</v>
      </c>
      <c r="H218" s="250">
        <v>0</v>
      </c>
      <c r="I218" s="251">
        <f t="shared" si="73"/>
        <v>0</v>
      </c>
      <c r="J218" s="250"/>
      <c r="K218" s="251">
        <f t="shared" si="74"/>
        <v>0</v>
      </c>
      <c r="O218" s="243">
        <v>2</v>
      </c>
      <c r="AA218" s="216">
        <v>12</v>
      </c>
      <c r="AB218" s="216">
        <v>0</v>
      </c>
      <c r="AC218" s="216">
        <v>189</v>
      </c>
      <c r="AZ218" s="216">
        <v>1</v>
      </c>
      <c r="BA218" s="216">
        <f t="shared" si="75"/>
        <v>0</v>
      </c>
      <c r="BB218" s="216">
        <f t="shared" si="76"/>
        <v>0</v>
      </c>
      <c r="BC218" s="216">
        <f t="shared" si="77"/>
        <v>0</v>
      </c>
      <c r="BD218" s="216">
        <f t="shared" si="78"/>
        <v>0</v>
      </c>
      <c r="BE218" s="216">
        <f t="shared" si="79"/>
        <v>0</v>
      </c>
      <c r="CA218" s="243">
        <v>12</v>
      </c>
      <c r="CB218" s="243">
        <v>0</v>
      </c>
    </row>
    <row r="219" spans="1:80">
      <c r="A219" s="244">
        <v>188</v>
      </c>
      <c r="B219" s="245" t="s">
        <v>1869</v>
      </c>
      <c r="C219" s="246" t="s">
        <v>1615</v>
      </c>
      <c r="D219" s="247" t="s">
        <v>1579</v>
      </c>
      <c r="E219" s="248">
        <v>3</v>
      </c>
      <c r="F219" s="248">
        <v>0</v>
      </c>
      <c r="G219" s="249">
        <f t="shared" si="72"/>
        <v>0</v>
      </c>
      <c r="H219" s="250">
        <v>0</v>
      </c>
      <c r="I219" s="251">
        <f t="shared" si="73"/>
        <v>0</v>
      </c>
      <c r="J219" s="250"/>
      <c r="K219" s="251">
        <f t="shared" si="74"/>
        <v>0</v>
      </c>
      <c r="O219" s="243">
        <v>2</v>
      </c>
      <c r="AA219" s="216">
        <v>12</v>
      </c>
      <c r="AB219" s="216">
        <v>0</v>
      </c>
      <c r="AC219" s="216">
        <v>190</v>
      </c>
      <c r="AZ219" s="216">
        <v>1</v>
      </c>
      <c r="BA219" s="216">
        <f t="shared" si="75"/>
        <v>0</v>
      </c>
      <c r="BB219" s="216">
        <f t="shared" si="76"/>
        <v>0</v>
      </c>
      <c r="BC219" s="216">
        <f t="shared" si="77"/>
        <v>0</v>
      </c>
      <c r="BD219" s="216">
        <f t="shared" si="78"/>
        <v>0</v>
      </c>
      <c r="BE219" s="216">
        <f t="shared" si="79"/>
        <v>0</v>
      </c>
      <c r="CA219" s="243">
        <v>12</v>
      </c>
      <c r="CB219" s="243">
        <v>0</v>
      </c>
    </row>
    <row r="220" spans="1:80">
      <c r="A220" s="244">
        <v>189</v>
      </c>
      <c r="B220" s="245" t="s">
        <v>1870</v>
      </c>
      <c r="C220" s="246" t="s">
        <v>1814</v>
      </c>
      <c r="D220" s="247" t="s">
        <v>92</v>
      </c>
      <c r="E220" s="248">
        <v>2</v>
      </c>
      <c r="F220" s="248">
        <v>0</v>
      </c>
      <c r="G220" s="249">
        <f t="shared" si="72"/>
        <v>0</v>
      </c>
      <c r="H220" s="250">
        <v>0</v>
      </c>
      <c r="I220" s="251">
        <f t="shared" si="73"/>
        <v>0</v>
      </c>
      <c r="J220" s="250"/>
      <c r="K220" s="251">
        <f t="shared" si="74"/>
        <v>0</v>
      </c>
      <c r="O220" s="243">
        <v>2</v>
      </c>
      <c r="AA220" s="216">
        <v>12</v>
      </c>
      <c r="AB220" s="216">
        <v>0</v>
      </c>
      <c r="AC220" s="216">
        <v>191</v>
      </c>
      <c r="AZ220" s="216">
        <v>1</v>
      </c>
      <c r="BA220" s="216">
        <f t="shared" si="75"/>
        <v>0</v>
      </c>
      <c r="BB220" s="216">
        <f t="shared" si="76"/>
        <v>0</v>
      </c>
      <c r="BC220" s="216">
        <f t="shared" si="77"/>
        <v>0</v>
      </c>
      <c r="BD220" s="216">
        <f t="shared" si="78"/>
        <v>0</v>
      </c>
      <c r="BE220" s="216">
        <f t="shared" si="79"/>
        <v>0</v>
      </c>
      <c r="CA220" s="243">
        <v>12</v>
      </c>
      <c r="CB220" s="243">
        <v>0</v>
      </c>
    </row>
    <row r="221" spans="1:80">
      <c r="A221" s="244">
        <v>190</v>
      </c>
      <c r="B221" s="245" t="s">
        <v>1871</v>
      </c>
      <c r="C221" s="246" t="s">
        <v>1847</v>
      </c>
      <c r="D221" s="247" t="s">
        <v>92</v>
      </c>
      <c r="E221" s="248">
        <v>1</v>
      </c>
      <c r="F221" s="248">
        <v>0</v>
      </c>
      <c r="G221" s="249">
        <f t="shared" si="72"/>
        <v>0</v>
      </c>
      <c r="H221" s="250">
        <v>0</v>
      </c>
      <c r="I221" s="251">
        <f t="shared" si="73"/>
        <v>0</v>
      </c>
      <c r="J221" s="250"/>
      <c r="K221" s="251">
        <f t="shared" si="74"/>
        <v>0</v>
      </c>
      <c r="O221" s="243">
        <v>2</v>
      </c>
      <c r="AA221" s="216">
        <v>12</v>
      </c>
      <c r="AB221" s="216">
        <v>0</v>
      </c>
      <c r="AC221" s="216">
        <v>192</v>
      </c>
      <c r="AZ221" s="216">
        <v>1</v>
      </c>
      <c r="BA221" s="216">
        <f t="shared" si="75"/>
        <v>0</v>
      </c>
      <c r="BB221" s="216">
        <f t="shared" si="76"/>
        <v>0</v>
      </c>
      <c r="BC221" s="216">
        <f t="shared" si="77"/>
        <v>0</v>
      </c>
      <c r="BD221" s="216">
        <f t="shared" si="78"/>
        <v>0</v>
      </c>
      <c r="BE221" s="216">
        <f t="shared" si="79"/>
        <v>0</v>
      </c>
      <c r="CA221" s="243">
        <v>12</v>
      </c>
      <c r="CB221" s="243">
        <v>0</v>
      </c>
    </row>
    <row r="222" spans="1:80">
      <c r="A222" s="244">
        <v>191</v>
      </c>
      <c r="B222" s="245" t="s">
        <v>1872</v>
      </c>
      <c r="C222" s="246" t="s">
        <v>1631</v>
      </c>
      <c r="D222" s="247" t="s">
        <v>92</v>
      </c>
      <c r="E222" s="248">
        <v>1</v>
      </c>
      <c r="F222" s="248">
        <v>0</v>
      </c>
      <c r="G222" s="249">
        <f t="shared" si="72"/>
        <v>0</v>
      </c>
      <c r="H222" s="250">
        <v>0</v>
      </c>
      <c r="I222" s="251">
        <f t="shared" si="73"/>
        <v>0</v>
      </c>
      <c r="J222" s="250"/>
      <c r="K222" s="251">
        <f t="shared" si="74"/>
        <v>0</v>
      </c>
      <c r="O222" s="243">
        <v>2</v>
      </c>
      <c r="AA222" s="216">
        <v>12</v>
      </c>
      <c r="AB222" s="216">
        <v>0</v>
      </c>
      <c r="AC222" s="216">
        <v>193</v>
      </c>
      <c r="AZ222" s="216">
        <v>1</v>
      </c>
      <c r="BA222" s="216">
        <f t="shared" si="75"/>
        <v>0</v>
      </c>
      <c r="BB222" s="216">
        <f t="shared" si="76"/>
        <v>0</v>
      </c>
      <c r="BC222" s="216">
        <f t="shared" si="77"/>
        <v>0</v>
      </c>
      <c r="BD222" s="216">
        <f t="shared" si="78"/>
        <v>0</v>
      </c>
      <c r="BE222" s="216">
        <f t="shared" si="79"/>
        <v>0</v>
      </c>
      <c r="CA222" s="243">
        <v>12</v>
      </c>
      <c r="CB222" s="243">
        <v>0</v>
      </c>
    </row>
    <row r="223" spans="1:80">
      <c r="A223" s="244">
        <v>192</v>
      </c>
      <c r="B223" s="245" t="s">
        <v>1873</v>
      </c>
      <c r="C223" s="246" t="s">
        <v>1816</v>
      </c>
      <c r="D223" s="247" t="s">
        <v>92</v>
      </c>
      <c r="E223" s="248">
        <v>6</v>
      </c>
      <c r="F223" s="248">
        <v>0</v>
      </c>
      <c r="G223" s="249">
        <f t="shared" si="72"/>
        <v>0</v>
      </c>
      <c r="H223" s="250">
        <v>0</v>
      </c>
      <c r="I223" s="251">
        <f t="shared" si="73"/>
        <v>0</v>
      </c>
      <c r="J223" s="250"/>
      <c r="K223" s="251">
        <f t="shared" si="74"/>
        <v>0</v>
      </c>
      <c r="O223" s="243">
        <v>2</v>
      </c>
      <c r="AA223" s="216">
        <v>12</v>
      </c>
      <c r="AB223" s="216">
        <v>0</v>
      </c>
      <c r="AC223" s="216">
        <v>194</v>
      </c>
      <c r="AZ223" s="216">
        <v>1</v>
      </c>
      <c r="BA223" s="216">
        <f t="shared" si="75"/>
        <v>0</v>
      </c>
      <c r="BB223" s="216">
        <f t="shared" si="76"/>
        <v>0</v>
      </c>
      <c r="BC223" s="216">
        <f t="shared" si="77"/>
        <v>0</v>
      </c>
      <c r="BD223" s="216">
        <f t="shared" si="78"/>
        <v>0</v>
      </c>
      <c r="BE223" s="216">
        <f t="shared" si="79"/>
        <v>0</v>
      </c>
      <c r="CA223" s="243">
        <v>12</v>
      </c>
      <c r="CB223" s="243">
        <v>0</v>
      </c>
    </row>
    <row r="224" spans="1:80">
      <c r="A224" s="244">
        <v>193</v>
      </c>
      <c r="B224" s="245" t="s">
        <v>1874</v>
      </c>
      <c r="C224" s="246" t="s">
        <v>1851</v>
      </c>
      <c r="D224" s="247" t="s">
        <v>92</v>
      </c>
      <c r="E224" s="248">
        <v>2</v>
      </c>
      <c r="F224" s="248">
        <v>0</v>
      </c>
      <c r="G224" s="249">
        <f t="shared" si="72"/>
        <v>0</v>
      </c>
      <c r="H224" s="250">
        <v>0</v>
      </c>
      <c r="I224" s="251">
        <f t="shared" si="73"/>
        <v>0</v>
      </c>
      <c r="J224" s="250"/>
      <c r="K224" s="251">
        <f t="shared" si="74"/>
        <v>0</v>
      </c>
      <c r="O224" s="243">
        <v>2</v>
      </c>
      <c r="AA224" s="216">
        <v>12</v>
      </c>
      <c r="AB224" s="216">
        <v>0</v>
      </c>
      <c r="AC224" s="216">
        <v>195</v>
      </c>
      <c r="AZ224" s="216">
        <v>1</v>
      </c>
      <c r="BA224" s="216">
        <f t="shared" si="75"/>
        <v>0</v>
      </c>
      <c r="BB224" s="216">
        <f t="shared" si="76"/>
        <v>0</v>
      </c>
      <c r="BC224" s="216">
        <f t="shared" si="77"/>
        <v>0</v>
      </c>
      <c r="BD224" s="216">
        <f t="shared" si="78"/>
        <v>0</v>
      </c>
      <c r="BE224" s="216">
        <f t="shared" si="79"/>
        <v>0</v>
      </c>
      <c r="CA224" s="243">
        <v>12</v>
      </c>
      <c r="CB224" s="243">
        <v>0</v>
      </c>
    </row>
    <row r="225" spans="1:80">
      <c r="A225" s="244">
        <v>194</v>
      </c>
      <c r="B225" s="245" t="s">
        <v>1875</v>
      </c>
      <c r="C225" s="246" t="s">
        <v>1770</v>
      </c>
      <c r="D225" s="247" t="s">
        <v>92</v>
      </c>
      <c r="E225" s="248">
        <v>1</v>
      </c>
      <c r="F225" s="248">
        <v>0</v>
      </c>
      <c r="G225" s="249">
        <f t="shared" si="72"/>
        <v>0</v>
      </c>
      <c r="H225" s="250">
        <v>0</v>
      </c>
      <c r="I225" s="251">
        <f t="shared" si="73"/>
        <v>0</v>
      </c>
      <c r="J225" s="250"/>
      <c r="K225" s="251">
        <f t="shared" si="74"/>
        <v>0</v>
      </c>
      <c r="O225" s="243">
        <v>2</v>
      </c>
      <c r="AA225" s="216">
        <v>12</v>
      </c>
      <c r="AB225" s="216">
        <v>0</v>
      </c>
      <c r="AC225" s="216">
        <v>196</v>
      </c>
      <c r="AZ225" s="216">
        <v>1</v>
      </c>
      <c r="BA225" s="216">
        <f t="shared" si="75"/>
        <v>0</v>
      </c>
      <c r="BB225" s="216">
        <f t="shared" si="76"/>
        <v>0</v>
      </c>
      <c r="BC225" s="216">
        <f t="shared" si="77"/>
        <v>0</v>
      </c>
      <c r="BD225" s="216">
        <f t="shared" si="78"/>
        <v>0</v>
      </c>
      <c r="BE225" s="216">
        <f t="shared" si="79"/>
        <v>0</v>
      </c>
      <c r="CA225" s="243">
        <v>12</v>
      </c>
      <c r="CB225" s="243">
        <v>0</v>
      </c>
    </row>
    <row r="226" spans="1:80">
      <c r="A226" s="244">
        <v>195</v>
      </c>
      <c r="B226" s="245" t="s">
        <v>1876</v>
      </c>
      <c r="C226" s="246" t="s">
        <v>1854</v>
      </c>
      <c r="D226" s="247" t="s">
        <v>92</v>
      </c>
      <c r="E226" s="248">
        <v>1</v>
      </c>
      <c r="F226" s="248">
        <v>0</v>
      </c>
      <c r="G226" s="249">
        <f t="shared" si="72"/>
        <v>0</v>
      </c>
      <c r="H226" s="250">
        <v>0</v>
      </c>
      <c r="I226" s="251">
        <f t="shared" si="73"/>
        <v>0</v>
      </c>
      <c r="J226" s="250"/>
      <c r="K226" s="251">
        <f t="shared" si="74"/>
        <v>0</v>
      </c>
      <c r="O226" s="243">
        <v>2</v>
      </c>
      <c r="AA226" s="216">
        <v>12</v>
      </c>
      <c r="AB226" s="216">
        <v>0</v>
      </c>
      <c r="AC226" s="216">
        <v>197</v>
      </c>
      <c r="AZ226" s="216">
        <v>1</v>
      </c>
      <c r="BA226" s="216">
        <f t="shared" si="75"/>
        <v>0</v>
      </c>
      <c r="BB226" s="216">
        <f t="shared" si="76"/>
        <v>0</v>
      </c>
      <c r="BC226" s="216">
        <f t="shared" si="77"/>
        <v>0</v>
      </c>
      <c r="BD226" s="216">
        <f t="shared" si="78"/>
        <v>0</v>
      </c>
      <c r="BE226" s="216">
        <f t="shared" si="79"/>
        <v>0</v>
      </c>
      <c r="CA226" s="243">
        <v>12</v>
      </c>
      <c r="CB226" s="243">
        <v>0</v>
      </c>
    </row>
    <row r="227" spans="1:80">
      <c r="A227" s="244">
        <v>196</v>
      </c>
      <c r="B227" s="245" t="s">
        <v>1877</v>
      </c>
      <c r="C227" s="246" t="s">
        <v>1856</v>
      </c>
      <c r="D227" s="247" t="s">
        <v>92</v>
      </c>
      <c r="E227" s="248">
        <v>2</v>
      </c>
      <c r="F227" s="248">
        <v>0</v>
      </c>
      <c r="G227" s="249">
        <f t="shared" si="72"/>
        <v>0</v>
      </c>
      <c r="H227" s="250">
        <v>0</v>
      </c>
      <c r="I227" s="251">
        <f t="shared" si="73"/>
        <v>0</v>
      </c>
      <c r="J227" s="250"/>
      <c r="K227" s="251">
        <f t="shared" si="74"/>
        <v>0</v>
      </c>
      <c r="O227" s="243">
        <v>2</v>
      </c>
      <c r="AA227" s="216">
        <v>12</v>
      </c>
      <c r="AB227" s="216">
        <v>0</v>
      </c>
      <c r="AC227" s="216">
        <v>198</v>
      </c>
      <c r="AZ227" s="216">
        <v>1</v>
      </c>
      <c r="BA227" s="216">
        <f t="shared" si="75"/>
        <v>0</v>
      </c>
      <c r="BB227" s="216">
        <f t="shared" si="76"/>
        <v>0</v>
      </c>
      <c r="BC227" s="216">
        <f t="shared" si="77"/>
        <v>0</v>
      </c>
      <c r="BD227" s="216">
        <f t="shared" si="78"/>
        <v>0</v>
      </c>
      <c r="BE227" s="216">
        <f t="shared" si="79"/>
        <v>0</v>
      </c>
      <c r="CA227" s="243">
        <v>12</v>
      </c>
      <c r="CB227" s="243">
        <v>0</v>
      </c>
    </row>
    <row r="228" spans="1:80">
      <c r="A228" s="244">
        <v>197</v>
      </c>
      <c r="B228" s="245" t="s">
        <v>1878</v>
      </c>
      <c r="C228" s="246" t="s">
        <v>1858</v>
      </c>
      <c r="D228" s="247" t="s">
        <v>92</v>
      </c>
      <c r="E228" s="248">
        <v>1</v>
      </c>
      <c r="F228" s="248">
        <v>0</v>
      </c>
      <c r="G228" s="249">
        <f t="shared" si="72"/>
        <v>0</v>
      </c>
      <c r="H228" s="250">
        <v>0</v>
      </c>
      <c r="I228" s="251">
        <f t="shared" si="73"/>
        <v>0</v>
      </c>
      <c r="J228" s="250"/>
      <c r="K228" s="251">
        <f t="shared" si="74"/>
        <v>0</v>
      </c>
      <c r="O228" s="243">
        <v>2</v>
      </c>
      <c r="AA228" s="216">
        <v>12</v>
      </c>
      <c r="AB228" s="216">
        <v>0</v>
      </c>
      <c r="AC228" s="216">
        <v>199</v>
      </c>
      <c r="AZ228" s="216">
        <v>1</v>
      </c>
      <c r="BA228" s="216">
        <f t="shared" si="75"/>
        <v>0</v>
      </c>
      <c r="BB228" s="216">
        <f t="shared" si="76"/>
        <v>0</v>
      </c>
      <c r="BC228" s="216">
        <f t="shared" si="77"/>
        <v>0</v>
      </c>
      <c r="BD228" s="216">
        <f t="shared" si="78"/>
        <v>0</v>
      </c>
      <c r="BE228" s="216">
        <f t="shared" si="79"/>
        <v>0</v>
      </c>
      <c r="CA228" s="243">
        <v>12</v>
      </c>
      <c r="CB228" s="243">
        <v>0</v>
      </c>
    </row>
    <row r="229" spans="1:80">
      <c r="A229" s="244">
        <v>198</v>
      </c>
      <c r="B229" s="245" t="s">
        <v>1879</v>
      </c>
      <c r="C229" s="246" t="s">
        <v>1723</v>
      </c>
      <c r="D229" s="247" t="s">
        <v>149</v>
      </c>
      <c r="E229" s="248">
        <v>2</v>
      </c>
      <c r="F229" s="248">
        <v>0</v>
      </c>
      <c r="G229" s="249">
        <f t="shared" si="72"/>
        <v>0</v>
      </c>
      <c r="H229" s="250">
        <v>0</v>
      </c>
      <c r="I229" s="251">
        <f t="shared" si="73"/>
        <v>0</v>
      </c>
      <c r="J229" s="250"/>
      <c r="K229" s="251">
        <f t="shared" si="74"/>
        <v>0</v>
      </c>
      <c r="O229" s="243">
        <v>2</v>
      </c>
      <c r="AA229" s="216">
        <v>12</v>
      </c>
      <c r="AB229" s="216">
        <v>0</v>
      </c>
      <c r="AC229" s="216">
        <v>200</v>
      </c>
      <c r="AZ229" s="216">
        <v>1</v>
      </c>
      <c r="BA229" s="216">
        <f t="shared" si="75"/>
        <v>0</v>
      </c>
      <c r="BB229" s="216">
        <f t="shared" si="76"/>
        <v>0</v>
      </c>
      <c r="BC229" s="216">
        <f t="shared" si="77"/>
        <v>0</v>
      </c>
      <c r="BD229" s="216">
        <f t="shared" si="78"/>
        <v>0</v>
      </c>
      <c r="BE229" s="216">
        <f t="shared" si="79"/>
        <v>0</v>
      </c>
      <c r="CA229" s="243">
        <v>12</v>
      </c>
      <c r="CB229" s="243">
        <v>0</v>
      </c>
    </row>
    <row r="230" spans="1:80">
      <c r="A230" s="262"/>
      <c r="B230" s="263" t="s">
        <v>93</v>
      </c>
      <c r="C230" s="264" t="s">
        <v>1862</v>
      </c>
      <c r="D230" s="265"/>
      <c r="E230" s="266"/>
      <c r="F230" s="267"/>
      <c r="G230" s="268">
        <f>SUM(G212:G229)</f>
        <v>0</v>
      </c>
      <c r="H230" s="269"/>
      <c r="I230" s="270">
        <f>SUM(I212:I229)</f>
        <v>0</v>
      </c>
      <c r="J230" s="269"/>
      <c r="K230" s="270">
        <f>SUM(K212:K229)</f>
        <v>0</v>
      </c>
      <c r="O230" s="243">
        <v>4</v>
      </c>
      <c r="BA230" s="271">
        <f>SUM(BA212:BA229)</f>
        <v>0</v>
      </c>
      <c r="BB230" s="271">
        <f>SUM(BB212:BB229)</f>
        <v>0</v>
      </c>
      <c r="BC230" s="271">
        <f>SUM(BC212:BC229)</f>
        <v>0</v>
      </c>
      <c r="BD230" s="271">
        <f>SUM(BD212:BD229)</f>
        <v>0</v>
      </c>
      <c r="BE230" s="271">
        <f>SUM(BE212:BE229)</f>
        <v>0</v>
      </c>
    </row>
    <row r="231" spans="1:80">
      <c r="A231" s="233" t="s">
        <v>89</v>
      </c>
      <c r="B231" s="234" t="s">
        <v>1880</v>
      </c>
      <c r="C231" s="235" t="s">
        <v>1881</v>
      </c>
      <c r="D231" s="236"/>
      <c r="E231" s="237"/>
      <c r="F231" s="237"/>
      <c r="G231" s="238"/>
      <c r="H231" s="239"/>
      <c r="I231" s="240"/>
      <c r="J231" s="241"/>
      <c r="K231" s="242"/>
      <c r="O231" s="243">
        <v>1</v>
      </c>
    </row>
    <row r="232" spans="1:80" ht="22.5">
      <c r="A232" s="244">
        <v>199</v>
      </c>
      <c r="B232" s="245" t="s">
        <v>1883</v>
      </c>
      <c r="C232" s="246" t="s">
        <v>1802</v>
      </c>
      <c r="D232" s="247" t="s">
        <v>92</v>
      </c>
      <c r="E232" s="248">
        <v>2</v>
      </c>
      <c r="F232" s="248">
        <v>0</v>
      </c>
      <c r="G232" s="249">
        <f t="shared" ref="G232:G248" si="80">E232*F232</f>
        <v>0</v>
      </c>
      <c r="H232" s="250">
        <v>0</v>
      </c>
      <c r="I232" s="251">
        <f t="shared" ref="I232:I248" si="81">E232*H232</f>
        <v>0</v>
      </c>
      <c r="J232" s="250"/>
      <c r="K232" s="251">
        <f t="shared" ref="K232:K248" si="82">E232*J232</f>
        <v>0</v>
      </c>
      <c r="O232" s="243">
        <v>2</v>
      </c>
      <c r="AA232" s="216">
        <v>12</v>
      </c>
      <c r="AB232" s="216">
        <v>0</v>
      </c>
      <c r="AC232" s="216">
        <v>201</v>
      </c>
      <c r="AZ232" s="216">
        <v>2</v>
      </c>
      <c r="BA232" s="216">
        <f t="shared" ref="BA232:BA248" si="83">IF(AZ232=1,G232,0)</f>
        <v>0</v>
      </c>
      <c r="BB232" s="216">
        <f t="shared" ref="BB232:BB248" si="84">IF(AZ232=2,G232,0)</f>
        <v>0</v>
      </c>
      <c r="BC232" s="216">
        <f t="shared" ref="BC232:BC248" si="85">IF(AZ232=3,G232,0)</f>
        <v>0</v>
      </c>
      <c r="BD232" s="216">
        <f t="shared" ref="BD232:BD248" si="86">IF(AZ232=4,G232,0)</f>
        <v>0</v>
      </c>
      <c r="BE232" s="216">
        <f t="shared" ref="BE232:BE248" si="87">IF(AZ232=5,G232,0)</f>
        <v>0</v>
      </c>
      <c r="CA232" s="243">
        <v>12</v>
      </c>
      <c r="CB232" s="243">
        <v>0</v>
      </c>
    </row>
    <row r="233" spans="1:80">
      <c r="A233" s="244">
        <v>200</v>
      </c>
      <c r="B233" s="245" t="s">
        <v>1884</v>
      </c>
      <c r="C233" s="246" t="s">
        <v>1804</v>
      </c>
      <c r="D233" s="247" t="s">
        <v>92</v>
      </c>
      <c r="E233" s="248">
        <v>2</v>
      </c>
      <c r="F233" s="248">
        <v>0</v>
      </c>
      <c r="G233" s="249">
        <f t="shared" si="80"/>
        <v>0</v>
      </c>
      <c r="H233" s="250">
        <v>0</v>
      </c>
      <c r="I233" s="251">
        <f t="shared" si="81"/>
        <v>0</v>
      </c>
      <c r="J233" s="250"/>
      <c r="K233" s="251">
        <f t="shared" si="82"/>
        <v>0</v>
      </c>
      <c r="O233" s="243">
        <v>2</v>
      </c>
      <c r="AA233" s="216">
        <v>12</v>
      </c>
      <c r="AB233" s="216">
        <v>0</v>
      </c>
      <c r="AC233" s="216">
        <v>202</v>
      </c>
      <c r="AZ233" s="216">
        <v>2</v>
      </c>
      <c r="BA233" s="216">
        <f t="shared" si="83"/>
        <v>0</v>
      </c>
      <c r="BB233" s="216">
        <f t="shared" si="84"/>
        <v>0</v>
      </c>
      <c r="BC233" s="216">
        <f t="shared" si="85"/>
        <v>0</v>
      </c>
      <c r="BD233" s="216">
        <f t="shared" si="86"/>
        <v>0</v>
      </c>
      <c r="BE233" s="216">
        <f t="shared" si="87"/>
        <v>0</v>
      </c>
      <c r="CA233" s="243">
        <v>12</v>
      </c>
      <c r="CB233" s="243">
        <v>0</v>
      </c>
    </row>
    <row r="234" spans="1:80">
      <c r="A234" s="244">
        <v>201</v>
      </c>
      <c r="B234" s="245" t="s">
        <v>1885</v>
      </c>
      <c r="C234" s="246" t="s">
        <v>1607</v>
      </c>
      <c r="D234" s="247" t="s">
        <v>92</v>
      </c>
      <c r="E234" s="248">
        <v>2</v>
      </c>
      <c r="F234" s="248">
        <v>0</v>
      </c>
      <c r="G234" s="249">
        <f t="shared" si="80"/>
        <v>0</v>
      </c>
      <c r="H234" s="250">
        <v>0</v>
      </c>
      <c r="I234" s="251">
        <f t="shared" si="81"/>
        <v>0</v>
      </c>
      <c r="J234" s="250"/>
      <c r="K234" s="251">
        <f t="shared" si="82"/>
        <v>0</v>
      </c>
      <c r="O234" s="243">
        <v>2</v>
      </c>
      <c r="AA234" s="216">
        <v>12</v>
      </c>
      <c r="AB234" s="216">
        <v>0</v>
      </c>
      <c r="AC234" s="216">
        <v>203</v>
      </c>
      <c r="AZ234" s="216">
        <v>2</v>
      </c>
      <c r="BA234" s="216">
        <f t="shared" si="83"/>
        <v>0</v>
      </c>
      <c r="BB234" s="216">
        <f t="shared" si="84"/>
        <v>0</v>
      </c>
      <c r="BC234" s="216">
        <f t="shared" si="85"/>
        <v>0</v>
      </c>
      <c r="BD234" s="216">
        <f t="shared" si="86"/>
        <v>0</v>
      </c>
      <c r="BE234" s="216">
        <f t="shared" si="87"/>
        <v>0</v>
      </c>
      <c r="CA234" s="243">
        <v>12</v>
      </c>
      <c r="CB234" s="243">
        <v>0</v>
      </c>
    </row>
    <row r="235" spans="1:80">
      <c r="A235" s="244">
        <v>202</v>
      </c>
      <c r="B235" s="245" t="s">
        <v>1886</v>
      </c>
      <c r="C235" s="246" t="s">
        <v>1807</v>
      </c>
      <c r="D235" s="247" t="s">
        <v>92</v>
      </c>
      <c r="E235" s="248">
        <v>4</v>
      </c>
      <c r="F235" s="248">
        <v>0</v>
      </c>
      <c r="G235" s="249">
        <f t="shared" si="80"/>
        <v>0</v>
      </c>
      <c r="H235" s="250">
        <v>0</v>
      </c>
      <c r="I235" s="251">
        <f t="shared" si="81"/>
        <v>0</v>
      </c>
      <c r="J235" s="250"/>
      <c r="K235" s="251">
        <f t="shared" si="82"/>
        <v>0</v>
      </c>
      <c r="O235" s="243">
        <v>2</v>
      </c>
      <c r="AA235" s="216">
        <v>12</v>
      </c>
      <c r="AB235" s="216">
        <v>0</v>
      </c>
      <c r="AC235" s="216">
        <v>204</v>
      </c>
      <c r="AZ235" s="216">
        <v>2</v>
      </c>
      <c r="BA235" s="216">
        <f t="shared" si="83"/>
        <v>0</v>
      </c>
      <c r="BB235" s="216">
        <f t="shared" si="84"/>
        <v>0</v>
      </c>
      <c r="BC235" s="216">
        <f t="shared" si="85"/>
        <v>0</v>
      </c>
      <c r="BD235" s="216">
        <f t="shared" si="86"/>
        <v>0</v>
      </c>
      <c r="BE235" s="216">
        <f t="shared" si="87"/>
        <v>0</v>
      </c>
      <c r="CA235" s="243">
        <v>12</v>
      </c>
      <c r="CB235" s="243">
        <v>0</v>
      </c>
    </row>
    <row r="236" spans="1:80">
      <c r="A236" s="244">
        <v>203</v>
      </c>
      <c r="B236" s="245" t="s">
        <v>1887</v>
      </c>
      <c r="C236" s="246" t="s">
        <v>1841</v>
      </c>
      <c r="D236" s="247" t="s">
        <v>92</v>
      </c>
      <c r="E236" s="248">
        <v>1</v>
      </c>
      <c r="F236" s="248">
        <v>0</v>
      </c>
      <c r="G236" s="249">
        <f t="shared" si="80"/>
        <v>0</v>
      </c>
      <c r="H236" s="250">
        <v>0</v>
      </c>
      <c r="I236" s="251">
        <f t="shared" si="81"/>
        <v>0</v>
      </c>
      <c r="J236" s="250"/>
      <c r="K236" s="251">
        <f t="shared" si="82"/>
        <v>0</v>
      </c>
      <c r="O236" s="243">
        <v>2</v>
      </c>
      <c r="AA236" s="216">
        <v>12</v>
      </c>
      <c r="AB236" s="216">
        <v>0</v>
      </c>
      <c r="AC236" s="216">
        <v>205</v>
      </c>
      <c r="AZ236" s="216">
        <v>2</v>
      </c>
      <c r="BA236" s="216">
        <f t="shared" si="83"/>
        <v>0</v>
      </c>
      <c r="BB236" s="216">
        <f t="shared" si="84"/>
        <v>0</v>
      </c>
      <c r="BC236" s="216">
        <f t="shared" si="85"/>
        <v>0</v>
      </c>
      <c r="BD236" s="216">
        <f t="shared" si="86"/>
        <v>0</v>
      </c>
      <c r="BE236" s="216">
        <f t="shared" si="87"/>
        <v>0</v>
      </c>
      <c r="CA236" s="243">
        <v>12</v>
      </c>
      <c r="CB236" s="243">
        <v>0</v>
      </c>
    </row>
    <row r="237" spans="1:80">
      <c r="A237" s="244">
        <v>204</v>
      </c>
      <c r="B237" s="245" t="s">
        <v>1888</v>
      </c>
      <c r="C237" s="246" t="s">
        <v>1613</v>
      </c>
      <c r="D237" s="247" t="s">
        <v>1579</v>
      </c>
      <c r="E237" s="248">
        <v>6</v>
      </c>
      <c r="F237" s="248">
        <v>0</v>
      </c>
      <c r="G237" s="249">
        <f t="shared" si="80"/>
        <v>0</v>
      </c>
      <c r="H237" s="250">
        <v>0</v>
      </c>
      <c r="I237" s="251">
        <f t="shared" si="81"/>
        <v>0</v>
      </c>
      <c r="J237" s="250"/>
      <c r="K237" s="251">
        <f t="shared" si="82"/>
        <v>0</v>
      </c>
      <c r="O237" s="243">
        <v>2</v>
      </c>
      <c r="AA237" s="216">
        <v>12</v>
      </c>
      <c r="AB237" s="216">
        <v>0</v>
      </c>
      <c r="AC237" s="216">
        <v>206</v>
      </c>
      <c r="AZ237" s="216">
        <v>2</v>
      </c>
      <c r="BA237" s="216">
        <f t="shared" si="83"/>
        <v>0</v>
      </c>
      <c r="BB237" s="216">
        <f t="shared" si="84"/>
        <v>0</v>
      </c>
      <c r="BC237" s="216">
        <f t="shared" si="85"/>
        <v>0</v>
      </c>
      <c r="BD237" s="216">
        <f t="shared" si="86"/>
        <v>0</v>
      </c>
      <c r="BE237" s="216">
        <f t="shared" si="87"/>
        <v>0</v>
      </c>
      <c r="CA237" s="243">
        <v>12</v>
      </c>
      <c r="CB237" s="243">
        <v>0</v>
      </c>
    </row>
    <row r="238" spans="1:80">
      <c r="A238" s="244">
        <v>205</v>
      </c>
      <c r="B238" s="245" t="s">
        <v>1889</v>
      </c>
      <c r="C238" s="246" t="s">
        <v>1812</v>
      </c>
      <c r="D238" s="247" t="s">
        <v>1579</v>
      </c>
      <c r="E238" s="248">
        <v>13</v>
      </c>
      <c r="F238" s="248">
        <v>0</v>
      </c>
      <c r="G238" s="249">
        <f t="shared" si="80"/>
        <v>0</v>
      </c>
      <c r="H238" s="250">
        <v>0</v>
      </c>
      <c r="I238" s="251">
        <f t="shared" si="81"/>
        <v>0</v>
      </c>
      <c r="J238" s="250"/>
      <c r="K238" s="251">
        <f t="shared" si="82"/>
        <v>0</v>
      </c>
      <c r="O238" s="243">
        <v>2</v>
      </c>
      <c r="AA238" s="216">
        <v>12</v>
      </c>
      <c r="AB238" s="216">
        <v>0</v>
      </c>
      <c r="AC238" s="216">
        <v>207</v>
      </c>
      <c r="AZ238" s="216">
        <v>2</v>
      </c>
      <c r="BA238" s="216">
        <f t="shared" si="83"/>
        <v>0</v>
      </c>
      <c r="BB238" s="216">
        <f t="shared" si="84"/>
        <v>0</v>
      </c>
      <c r="BC238" s="216">
        <f t="shared" si="85"/>
        <v>0</v>
      </c>
      <c r="BD238" s="216">
        <f t="shared" si="86"/>
        <v>0</v>
      </c>
      <c r="BE238" s="216">
        <f t="shared" si="87"/>
        <v>0</v>
      </c>
      <c r="CA238" s="243">
        <v>12</v>
      </c>
      <c r="CB238" s="243">
        <v>0</v>
      </c>
    </row>
    <row r="239" spans="1:80">
      <c r="A239" s="244">
        <v>206</v>
      </c>
      <c r="B239" s="245" t="s">
        <v>1890</v>
      </c>
      <c r="C239" s="246" t="s">
        <v>1615</v>
      </c>
      <c r="D239" s="247" t="s">
        <v>1579</v>
      </c>
      <c r="E239" s="248">
        <v>2</v>
      </c>
      <c r="F239" s="248">
        <v>0</v>
      </c>
      <c r="G239" s="249">
        <f t="shared" si="80"/>
        <v>0</v>
      </c>
      <c r="H239" s="250">
        <v>0</v>
      </c>
      <c r="I239" s="251">
        <f t="shared" si="81"/>
        <v>0</v>
      </c>
      <c r="J239" s="250"/>
      <c r="K239" s="251">
        <f t="shared" si="82"/>
        <v>0</v>
      </c>
      <c r="O239" s="243">
        <v>2</v>
      </c>
      <c r="AA239" s="216">
        <v>12</v>
      </c>
      <c r="AB239" s="216">
        <v>0</v>
      </c>
      <c r="AC239" s="216">
        <v>208</v>
      </c>
      <c r="AZ239" s="216">
        <v>2</v>
      </c>
      <c r="BA239" s="216">
        <f t="shared" si="83"/>
        <v>0</v>
      </c>
      <c r="BB239" s="216">
        <f t="shared" si="84"/>
        <v>0</v>
      </c>
      <c r="BC239" s="216">
        <f t="shared" si="85"/>
        <v>0</v>
      </c>
      <c r="BD239" s="216">
        <f t="shared" si="86"/>
        <v>0</v>
      </c>
      <c r="BE239" s="216">
        <f t="shared" si="87"/>
        <v>0</v>
      </c>
      <c r="CA239" s="243">
        <v>12</v>
      </c>
      <c r="CB239" s="243">
        <v>0</v>
      </c>
    </row>
    <row r="240" spans="1:80">
      <c r="A240" s="244">
        <v>207</v>
      </c>
      <c r="B240" s="245" t="s">
        <v>1891</v>
      </c>
      <c r="C240" s="246" t="s">
        <v>1621</v>
      </c>
      <c r="D240" s="247" t="s">
        <v>92</v>
      </c>
      <c r="E240" s="248">
        <v>1</v>
      </c>
      <c r="F240" s="248">
        <v>0</v>
      </c>
      <c r="G240" s="249">
        <f t="shared" si="80"/>
        <v>0</v>
      </c>
      <c r="H240" s="250">
        <v>0</v>
      </c>
      <c r="I240" s="251">
        <f t="shared" si="81"/>
        <v>0</v>
      </c>
      <c r="J240" s="250"/>
      <c r="K240" s="251">
        <f t="shared" si="82"/>
        <v>0</v>
      </c>
      <c r="O240" s="243">
        <v>2</v>
      </c>
      <c r="AA240" s="216">
        <v>12</v>
      </c>
      <c r="AB240" s="216">
        <v>0</v>
      </c>
      <c r="AC240" s="216">
        <v>209</v>
      </c>
      <c r="AZ240" s="216">
        <v>2</v>
      </c>
      <c r="BA240" s="216">
        <f t="shared" si="83"/>
        <v>0</v>
      </c>
      <c r="BB240" s="216">
        <f t="shared" si="84"/>
        <v>0</v>
      </c>
      <c r="BC240" s="216">
        <f t="shared" si="85"/>
        <v>0</v>
      </c>
      <c r="BD240" s="216">
        <f t="shared" si="86"/>
        <v>0</v>
      </c>
      <c r="BE240" s="216">
        <f t="shared" si="87"/>
        <v>0</v>
      </c>
      <c r="CA240" s="243">
        <v>12</v>
      </c>
      <c r="CB240" s="243">
        <v>0</v>
      </c>
    </row>
    <row r="241" spans="1:80">
      <c r="A241" s="244">
        <v>208</v>
      </c>
      <c r="B241" s="245" t="s">
        <v>1892</v>
      </c>
      <c r="C241" s="246" t="s">
        <v>1814</v>
      </c>
      <c r="D241" s="247" t="s">
        <v>92</v>
      </c>
      <c r="E241" s="248">
        <v>4</v>
      </c>
      <c r="F241" s="248">
        <v>0</v>
      </c>
      <c r="G241" s="249">
        <f t="shared" si="80"/>
        <v>0</v>
      </c>
      <c r="H241" s="250">
        <v>0</v>
      </c>
      <c r="I241" s="251">
        <f t="shared" si="81"/>
        <v>0</v>
      </c>
      <c r="J241" s="250"/>
      <c r="K241" s="251">
        <f t="shared" si="82"/>
        <v>0</v>
      </c>
      <c r="O241" s="243">
        <v>2</v>
      </c>
      <c r="AA241" s="216">
        <v>12</v>
      </c>
      <c r="AB241" s="216">
        <v>0</v>
      </c>
      <c r="AC241" s="216">
        <v>210</v>
      </c>
      <c r="AZ241" s="216">
        <v>2</v>
      </c>
      <c r="BA241" s="216">
        <f t="shared" si="83"/>
        <v>0</v>
      </c>
      <c r="BB241" s="216">
        <f t="shared" si="84"/>
        <v>0</v>
      </c>
      <c r="BC241" s="216">
        <f t="shared" si="85"/>
        <v>0</v>
      </c>
      <c r="BD241" s="216">
        <f t="shared" si="86"/>
        <v>0</v>
      </c>
      <c r="BE241" s="216">
        <f t="shared" si="87"/>
        <v>0</v>
      </c>
      <c r="CA241" s="243">
        <v>12</v>
      </c>
      <c r="CB241" s="243">
        <v>0</v>
      </c>
    </row>
    <row r="242" spans="1:80">
      <c r="A242" s="244">
        <v>209</v>
      </c>
      <c r="B242" s="245" t="s">
        <v>1893</v>
      </c>
      <c r="C242" s="246" t="s">
        <v>1623</v>
      </c>
      <c r="D242" s="247" t="s">
        <v>92</v>
      </c>
      <c r="E242" s="248">
        <v>2</v>
      </c>
      <c r="F242" s="248">
        <v>0</v>
      </c>
      <c r="G242" s="249">
        <f t="shared" si="80"/>
        <v>0</v>
      </c>
      <c r="H242" s="250">
        <v>0</v>
      </c>
      <c r="I242" s="251">
        <f t="shared" si="81"/>
        <v>0</v>
      </c>
      <c r="J242" s="250"/>
      <c r="K242" s="251">
        <f t="shared" si="82"/>
        <v>0</v>
      </c>
      <c r="O242" s="243">
        <v>2</v>
      </c>
      <c r="AA242" s="216">
        <v>12</v>
      </c>
      <c r="AB242" s="216">
        <v>0</v>
      </c>
      <c r="AC242" s="216">
        <v>211</v>
      </c>
      <c r="AZ242" s="216">
        <v>2</v>
      </c>
      <c r="BA242" s="216">
        <f t="shared" si="83"/>
        <v>0</v>
      </c>
      <c r="BB242" s="216">
        <f t="shared" si="84"/>
        <v>0</v>
      </c>
      <c r="BC242" s="216">
        <f t="shared" si="85"/>
        <v>0</v>
      </c>
      <c r="BD242" s="216">
        <f t="shared" si="86"/>
        <v>0</v>
      </c>
      <c r="BE242" s="216">
        <f t="shared" si="87"/>
        <v>0</v>
      </c>
      <c r="CA242" s="243">
        <v>12</v>
      </c>
      <c r="CB242" s="243">
        <v>0</v>
      </c>
    </row>
    <row r="243" spans="1:80">
      <c r="A243" s="244">
        <v>210</v>
      </c>
      <c r="B243" s="245" t="s">
        <v>1894</v>
      </c>
      <c r="C243" s="246" t="s">
        <v>1847</v>
      </c>
      <c r="D243" s="247" t="s">
        <v>92</v>
      </c>
      <c r="E243" s="248">
        <v>1</v>
      </c>
      <c r="F243" s="248">
        <v>0</v>
      </c>
      <c r="G243" s="249">
        <f t="shared" si="80"/>
        <v>0</v>
      </c>
      <c r="H243" s="250">
        <v>0</v>
      </c>
      <c r="I243" s="251">
        <f t="shared" si="81"/>
        <v>0</v>
      </c>
      <c r="J243" s="250"/>
      <c r="K243" s="251">
        <f t="shared" si="82"/>
        <v>0</v>
      </c>
      <c r="O243" s="243">
        <v>2</v>
      </c>
      <c r="AA243" s="216">
        <v>12</v>
      </c>
      <c r="AB243" s="216">
        <v>0</v>
      </c>
      <c r="AC243" s="216">
        <v>212</v>
      </c>
      <c r="AZ243" s="216">
        <v>2</v>
      </c>
      <c r="BA243" s="216">
        <f t="shared" si="83"/>
        <v>0</v>
      </c>
      <c r="BB243" s="216">
        <f t="shared" si="84"/>
        <v>0</v>
      </c>
      <c r="BC243" s="216">
        <f t="shared" si="85"/>
        <v>0</v>
      </c>
      <c r="BD243" s="216">
        <f t="shared" si="86"/>
        <v>0</v>
      </c>
      <c r="BE243" s="216">
        <f t="shared" si="87"/>
        <v>0</v>
      </c>
      <c r="CA243" s="243">
        <v>12</v>
      </c>
      <c r="CB243" s="243">
        <v>0</v>
      </c>
    </row>
    <row r="244" spans="1:80">
      <c r="A244" s="244">
        <v>211</v>
      </c>
      <c r="B244" s="245" t="s">
        <v>1895</v>
      </c>
      <c r="C244" s="246" t="s">
        <v>1816</v>
      </c>
      <c r="D244" s="247" t="s">
        <v>92</v>
      </c>
      <c r="E244" s="248">
        <v>2</v>
      </c>
      <c r="F244" s="248">
        <v>0</v>
      </c>
      <c r="G244" s="249">
        <f t="shared" si="80"/>
        <v>0</v>
      </c>
      <c r="H244" s="250">
        <v>0</v>
      </c>
      <c r="I244" s="251">
        <f t="shared" si="81"/>
        <v>0</v>
      </c>
      <c r="J244" s="250"/>
      <c r="K244" s="251">
        <f t="shared" si="82"/>
        <v>0</v>
      </c>
      <c r="O244" s="243">
        <v>2</v>
      </c>
      <c r="AA244" s="216">
        <v>12</v>
      </c>
      <c r="AB244" s="216">
        <v>0</v>
      </c>
      <c r="AC244" s="216">
        <v>213</v>
      </c>
      <c r="AZ244" s="216">
        <v>2</v>
      </c>
      <c r="BA244" s="216">
        <f t="shared" si="83"/>
        <v>0</v>
      </c>
      <c r="BB244" s="216">
        <f t="shared" si="84"/>
        <v>0</v>
      </c>
      <c r="BC244" s="216">
        <f t="shared" si="85"/>
        <v>0</v>
      </c>
      <c r="BD244" s="216">
        <f t="shared" si="86"/>
        <v>0</v>
      </c>
      <c r="BE244" s="216">
        <f t="shared" si="87"/>
        <v>0</v>
      </c>
      <c r="CA244" s="243">
        <v>12</v>
      </c>
      <c r="CB244" s="243">
        <v>0</v>
      </c>
    </row>
    <row r="245" spans="1:80">
      <c r="A245" s="244">
        <v>212</v>
      </c>
      <c r="B245" s="245" t="s">
        <v>1896</v>
      </c>
      <c r="C245" s="246" t="s">
        <v>1851</v>
      </c>
      <c r="D245" s="247" t="s">
        <v>92</v>
      </c>
      <c r="E245" s="248">
        <v>2</v>
      </c>
      <c r="F245" s="248">
        <v>0</v>
      </c>
      <c r="G245" s="249">
        <f t="shared" si="80"/>
        <v>0</v>
      </c>
      <c r="H245" s="250">
        <v>0</v>
      </c>
      <c r="I245" s="251">
        <f t="shared" si="81"/>
        <v>0</v>
      </c>
      <c r="J245" s="250"/>
      <c r="K245" s="251">
        <f t="shared" si="82"/>
        <v>0</v>
      </c>
      <c r="O245" s="243">
        <v>2</v>
      </c>
      <c r="AA245" s="216">
        <v>12</v>
      </c>
      <c r="AB245" s="216">
        <v>0</v>
      </c>
      <c r="AC245" s="216">
        <v>214</v>
      </c>
      <c r="AZ245" s="216">
        <v>2</v>
      </c>
      <c r="BA245" s="216">
        <f t="shared" si="83"/>
        <v>0</v>
      </c>
      <c r="BB245" s="216">
        <f t="shared" si="84"/>
        <v>0</v>
      </c>
      <c r="BC245" s="216">
        <f t="shared" si="85"/>
        <v>0</v>
      </c>
      <c r="BD245" s="216">
        <f t="shared" si="86"/>
        <v>0</v>
      </c>
      <c r="BE245" s="216">
        <f t="shared" si="87"/>
        <v>0</v>
      </c>
      <c r="CA245" s="243">
        <v>12</v>
      </c>
      <c r="CB245" s="243">
        <v>0</v>
      </c>
    </row>
    <row r="246" spans="1:80">
      <c r="A246" s="244">
        <v>213</v>
      </c>
      <c r="B246" s="245" t="s">
        <v>1897</v>
      </c>
      <c r="C246" s="246" t="s">
        <v>1898</v>
      </c>
      <c r="D246" s="247" t="s">
        <v>92</v>
      </c>
      <c r="E246" s="248">
        <v>1</v>
      </c>
      <c r="F246" s="248">
        <v>0</v>
      </c>
      <c r="G246" s="249">
        <f t="shared" si="80"/>
        <v>0</v>
      </c>
      <c r="H246" s="250">
        <v>0</v>
      </c>
      <c r="I246" s="251">
        <f t="shared" si="81"/>
        <v>0</v>
      </c>
      <c r="J246" s="250"/>
      <c r="K246" s="251">
        <f t="shared" si="82"/>
        <v>0</v>
      </c>
      <c r="O246" s="243">
        <v>2</v>
      </c>
      <c r="AA246" s="216">
        <v>12</v>
      </c>
      <c r="AB246" s="216">
        <v>0</v>
      </c>
      <c r="AC246" s="216">
        <v>215</v>
      </c>
      <c r="AZ246" s="216">
        <v>2</v>
      </c>
      <c r="BA246" s="216">
        <f t="shared" si="83"/>
        <v>0</v>
      </c>
      <c r="BB246" s="216">
        <f t="shared" si="84"/>
        <v>0</v>
      </c>
      <c r="BC246" s="216">
        <f t="shared" si="85"/>
        <v>0</v>
      </c>
      <c r="BD246" s="216">
        <f t="shared" si="86"/>
        <v>0</v>
      </c>
      <c r="BE246" s="216">
        <f t="shared" si="87"/>
        <v>0</v>
      </c>
      <c r="CA246" s="243">
        <v>12</v>
      </c>
      <c r="CB246" s="243">
        <v>0</v>
      </c>
    </row>
    <row r="247" spans="1:80">
      <c r="A247" s="244">
        <v>214</v>
      </c>
      <c r="B247" s="245" t="s">
        <v>1899</v>
      </c>
      <c r="C247" s="246" t="s">
        <v>1858</v>
      </c>
      <c r="D247" s="247" t="s">
        <v>92</v>
      </c>
      <c r="E247" s="248">
        <v>1</v>
      </c>
      <c r="F247" s="248">
        <v>0</v>
      </c>
      <c r="G247" s="249">
        <f t="shared" si="80"/>
        <v>0</v>
      </c>
      <c r="H247" s="250">
        <v>0</v>
      </c>
      <c r="I247" s="251">
        <f t="shared" si="81"/>
        <v>0</v>
      </c>
      <c r="J247" s="250"/>
      <c r="K247" s="251">
        <f t="shared" si="82"/>
        <v>0</v>
      </c>
      <c r="O247" s="243">
        <v>2</v>
      </c>
      <c r="AA247" s="216">
        <v>12</v>
      </c>
      <c r="AB247" s="216">
        <v>0</v>
      </c>
      <c r="AC247" s="216">
        <v>216</v>
      </c>
      <c r="AZ247" s="216">
        <v>2</v>
      </c>
      <c r="BA247" s="216">
        <f t="shared" si="83"/>
        <v>0</v>
      </c>
      <c r="BB247" s="216">
        <f t="shared" si="84"/>
        <v>0</v>
      </c>
      <c r="BC247" s="216">
        <f t="shared" si="85"/>
        <v>0</v>
      </c>
      <c r="BD247" s="216">
        <f t="shared" si="86"/>
        <v>0</v>
      </c>
      <c r="BE247" s="216">
        <f t="shared" si="87"/>
        <v>0</v>
      </c>
      <c r="CA247" s="243">
        <v>12</v>
      </c>
      <c r="CB247" s="243">
        <v>0</v>
      </c>
    </row>
    <row r="248" spans="1:80">
      <c r="A248" s="244">
        <v>215</v>
      </c>
      <c r="B248" s="245" t="s">
        <v>1900</v>
      </c>
      <c r="C248" s="246" t="s">
        <v>1723</v>
      </c>
      <c r="D248" s="247" t="s">
        <v>149</v>
      </c>
      <c r="E248" s="248">
        <v>2</v>
      </c>
      <c r="F248" s="248">
        <v>0</v>
      </c>
      <c r="G248" s="249">
        <f t="shared" si="80"/>
        <v>0</v>
      </c>
      <c r="H248" s="250">
        <v>0</v>
      </c>
      <c r="I248" s="251">
        <f t="shared" si="81"/>
        <v>0</v>
      </c>
      <c r="J248" s="250"/>
      <c r="K248" s="251">
        <f t="shared" si="82"/>
        <v>0</v>
      </c>
      <c r="O248" s="243">
        <v>2</v>
      </c>
      <c r="AA248" s="216">
        <v>12</v>
      </c>
      <c r="AB248" s="216">
        <v>0</v>
      </c>
      <c r="AC248" s="216">
        <v>217</v>
      </c>
      <c r="AZ248" s="216">
        <v>2</v>
      </c>
      <c r="BA248" s="216">
        <f t="shared" si="83"/>
        <v>0</v>
      </c>
      <c r="BB248" s="216">
        <f t="shared" si="84"/>
        <v>0</v>
      </c>
      <c r="BC248" s="216">
        <f t="shared" si="85"/>
        <v>0</v>
      </c>
      <c r="BD248" s="216">
        <f t="shared" si="86"/>
        <v>0</v>
      </c>
      <c r="BE248" s="216">
        <f t="shared" si="87"/>
        <v>0</v>
      </c>
      <c r="CA248" s="243">
        <v>12</v>
      </c>
      <c r="CB248" s="243">
        <v>0</v>
      </c>
    </row>
    <row r="249" spans="1:80">
      <c r="A249" s="262"/>
      <c r="B249" s="263" t="s">
        <v>93</v>
      </c>
      <c r="C249" s="264" t="s">
        <v>1882</v>
      </c>
      <c r="D249" s="265"/>
      <c r="E249" s="266"/>
      <c r="F249" s="267"/>
      <c r="G249" s="268">
        <f>SUM(G231:G248)</f>
        <v>0</v>
      </c>
      <c r="H249" s="269"/>
      <c r="I249" s="270">
        <f>SUM(I231:I248)</f>
        <v>0</v>
      </c>
      <c r="J249" s="269"/>
      <c r="K249" s="270">
        <f>SUM(K231:K248)</f>
        <v>0</v>
      </c>
      <c r="O249" s="243">
        <v>4</v>
      </c>
      <c r="BA249" s="271">
        <f>SUM(BA231:BA248)</f>
        <v>0</v>
      </c>
      <c r="BB249" s="271">
        <f>SUM(BB231:BB248)</f>
        <v>0</v>
      </c>
      <c r="BC249" s="271">
        <f>SUM(BC231:BC248)</f>
        <v>0</v>
      </c>
      <c r="BD249" s="271">
        <f>SUM(BD231:BD248)</f>
        <v>0</v>
      </c>
      <c r="BE249" s="271">
        <f>SUM(BE231:BE248)</f>
        <v>0</v>
      </c>
    </row>
    <row r="250" spans="1:80">
      <c r="A250" s="233" t="s">
        <v>89</v>
      </c>
      <c r="B250" s="234" t="s">
        <v>1901</v>
      </c>
      <c r="C250" s="235" t="s">
        <v>1902</v>
      </c>
      <c r="D250" s="236"/>
      <c r="E250" s="237"/>
      <c r="F250" s="237"/>
      <c r="G250" s="238"/>
      <c r="H250" s="239"/>
      <c r="I250" s="240"/>
      <c r="J250" s="241"/>
      <c r="K250" s="242"/>
      <c r="O250" s="243">
        <v>1</v>
      </c>
    </row>
    <row r="251" spans="1:80" ht="22.5">
      <c r="A251" s="244">
        <v>216</v>
      </c>
      <c r="B251" s="245" t="s">
        <v>1904</v>
      </c>
      <c r="C251" s="246" t="s">
        <v>1802</v>
      </c>
      <c r="D251" s="247" t="s">
        <v>92</v>
      </c>
      <c r="E251" s="248">
        <v>2</v>
      </c>
      <c r="F251" s="248">
        <v>0</v>
      </c>
      <c r="G251" s="249">
        <f t="shared" ref="G251:G267" si="88">E251*F251</f>
        <v>0</v>
      </c>
      <c r="H251" s="250">
        <v>0</v>
      </c>
      <c r="I251" s="251">
        <f t="shared" ref="I251:I267" si="89">E251*H251</f>
        <v>0</v>
      </c>
      <c r="J251" s="250"/>
      <c r="K251" s="251">
        <f t="shared" ref="K251:K267" si="90">E251*J251</f>
        <v>0</v>
      </c>
      <c r="O251" s="243">
        <v>2</v>
      </c>
      <c r="AA251" s="216">
        <v>12</v>
      </c>
      <c r="AB251" s="216">
        <v>0</v>
      </c>
      <c r="AC251" s="216">
        <v>218</v>
      </c>
      <c r="AZ251" s="216">
        <v>2</v>
      </c>
      <c r="BA251" s="216">
        <f t="shared" ref="BA251:BA267" si="91">IF(AZ251=1,G251,0)</f>
        <v>0</v>
      </c>
      <c r="BB251" s="216">
        <f t="shared" ref="BB251:BB267" si="92">IF(AZ251=2,G251,0)</f>
        <v>0</v>
      </c>
      <c r="BC251" s="216">
        <f t="shared" ref="BC251:BC267" si="93">IF(AZ251=3,G251,0)</f>
        <v>0</v>
      </c>
      <c r="BD251" s="216">
        <f t="shared" ref="BD251:BD267" si="94">IF(AZ251=4,G251,0)</f>
        <v>0</v>
      </c>
      <c r="BE251" s="216">
        <f t="shared" ref="BE251:BE267" si="95">IF(AZ251=5,G251,0)</f>
        <v>0</v>
      </c>
      <c r="CA251" s="243">
        <v>12</v>
      </c>
      <c r="CB251" s="243">
        <v>0</v>
      </c>
    </row>
    <row r="252" spans="1:80">
      <c r="A252" s="244">
        <v>217</v>
      </c>
      <c r="B252" s="245" t="s">
        <v>1905</v>
      </c>
      <c r="C252" s="246" t="s">
        <v>1804</v>
      </c>
      <c r="D252" s="247" t="s">
        <v>92</v>
      </c>
      <c r="E252" s="248">
        <v>2</v>
      </c>
      <c r="F252" s="248">
        <v>0</v>
      </c>
      <c r="G252" s="249">
        <f t="shared" si="88"/>
        <v>0</v>
      </c>
      <c r="H252" s="250">
        <v>0</v>
      </c>
      <c r="I252" s="251">
        <f t="shared" si="89"/>
        <v>0</v>
      </c>
      <c r="J252" s="250"/>
      <c r="K252" s="251">
        <f t="shared" si="90"/>
        <v>0</v>
      </c>
      <c r="O252" s="243">
        <v>2</v>
      </c>
      <c r="AA252" s="216">
        <v>12</v>
      </c>
      <c r="AB252" s="216">
        <v>0</v>
      </c>
      <c r="AC252" s="216">
        <v>219</v>
      </c>
      <c r="AZ252" s="216">
        <v>2</v>
      </c>
      <c r="BA252" s="216">
        <f t="shared" si="91"/>
        <v>0</v>
      </c>
      <c r="BB252" s="216">
        <f t="shared" si="92"/>
        <v>0</v>
      </c>
      <c r="BC252" s="216">
        <f t="shared" si="93"/>
        <v>0</v>
      </c>
      <c r="BD252" s="216">
        <f t="shared" si="94"/>
        <v>0</v>
      </c>
      <c r="BE252" s="216">
        <f t="shared" si="95"/>
        <v>0</v>
      </c>
      <c r="CA252" s="243">
        <v>12</v>
      </c>
      <c r="CB252" s="243">
        <v>0</v>
      </c>
    </row>
    <row r="253" spans="1:80">
      <c r="A253" s="244">
        <v>218</v>
      </c>
      <c r="B253" s="245" t="s">
        <v>1906</v>
      </c>
      <c r="C253" s="246" t="s">
        <v>1607</v>
      </c>
      <c r="D253" s="247" t="s">
        <v>92</v>
      </c>
      <c r="E253" s="248">
        <v>2</v>
      </c>
      <c r="F253" s="248">
        <v>0</v>
      </c>
      <c r="G253" s="249">
        <f t="shared" si="88"/>
        <v>0</v>
      </c>
      <c r="H253" s="250">
        <v>0</v>
      </c>
      <c r="I253" s="251">
        <f t="shared" si="89"/>
        <v>0</v>
      </c>
      <c r="J253" s="250"/>
      <c r="K253" s="251">
        <f t="shared" si="90"/>
        <v>0</v>
      </c>
      <c r="O253" s="243">
        <v>2</v>
      </c>
      <c r="AA253" s="216">
        <v>12</v>
      </c>
      <c r="AB253" s="216">
        <v>0</v>
      </c>
      <c r="AC253" s="216">
        <v>220</v>
      </c>
      <c r="AZ253" s="216">
        <v>2</v>
      </c>
      <c r="BA253" s="216">
        <f t="shared" si="91"/>
        <v>0</v>
      </c>
      <c r="BB253" s="216">
        <f t="shared" si="92"/>
        <v>0</v>
      </c>
      <c r="BC253" s="216">
        <f t="shared" si="93"/>
        <v>0</v>
      </c>
      <c r="BD253" s="216">
        <f t="shared" si="94"/>
        <v>0</v>
      </c>
      <c r="BE253" s="216">
        <f t="shared" si="95"/>
        <v>0</v>
      </c>
      <c r="CA253" s="243">
        <v>12</v>
      </c>
      <c r="CB253" s="243">
        <v>0</v>
      </c>
    </row>
    <row r="254" spans="1:80">
      <c r="A254" s="244">
        <v>219</v>
      </c>
      <c r="B254" s="245" t="s">
        <v>1907</v>
      </c>
      <c r="C254" s="246" t="s">
        <v>1807</v>
      </c>
      <c r="D254" s="247" t="s">
        <v>92</v>
      </c>
      <c r="E254" s="248">
        <v>4</v>
      </c>
      <c r="F254" s="248">
        <v>0</v>
      </c>
      <c r="G254" s="249">
        <f t="shared" si="88"/>
        <v>0</v>
      </c>
      <c r="H254" s="250">
        <v>0</v>
      </c>
      <c r="I254" s="251">
        <f t="shared" si="89"/>
        <v>0</v>
      </c>
      <c r="J254" s="250"/>
      <c r="K254" s="251">
        <f t="shared" si="90"/>
        <v>0</v>
      </c>
      <c r="O254" s="243">
        <v>2</v>
      </c>
      <c r="AA254" s="216">
        <v>12</v>
      </c>
      <c r="AB254" s="216">
        <v>0</v>
      </c>
      <c r="AC254" s="216">
        <v>221</v>
      </c>
      <c r="AZ254" s="216">
        <v>2</v>
      </c>
      <c r="BA254" s="216">
        <f t="shared" si="91"/>
        <v>0</v>
      </c>
      <c r="BB254" s="216">
        <f t="shared" si="92"/>
        <v>0</v>
      </c>
      <c r="BC254" s="216">
        <f t="shared" si="93"/>
        <v>0</v>
      </c>
      <c r="BD254" s="216">
        <f t="shared" si="94"/>
        <v>0</v>
      </c>
      <c r="BE254" s="216">
        <f t="shared" si="95"/>
        <v>0</v>
      </c>
      <c r="CA254" s="243">
        <v>12</v>
      </c>
      <c r="CB254" s="243">
        <v>0</v>
      </c>
    </row>
    <row r="255" spans="1:80">
      <c r="A255" s="244">
        <v>220</v>
      </c>
      <c r="B255" s="245" t="s">
        <v>1908</v>
      </c>
      <c r="C255" s="246" t="s">
        <v>1841</v>
      </c>
      <c r="D255" s="247" t="s">
        <v>92</v>
      </c>
      <c r="E255" s="248">
        <v>1</v>
      </c>
      <c r="F255" s="248">
        <v>0</v>
      </c>
      <c r="G255" s="249">
        <f t="shared" si="88"/>
        <v>0</v>
      </c>
      <c r="H255" s="250">
        <v>0</v>
      </c>
      <c r="I255" s="251">
        <f t="shared" si="89"/>
        <v>0</v>
      </c>
      <c r="J255" s="250"/>
      <c r="K255" s="251">
        <f t="shared" si="90"/>
        <v>0</v>
      </c>
      <c r="O255" s="243">
        <v>2</v>
      </c>
      <c r="AA255" s="216">
        <v>12</v>
      </c>
      <c r="AB255" s="216">
        <v>0</v>
      </c>
      <c r="AC255" s="216">
        <v>222</v>
      </c>
      <c r="AZ255" s="216">
        <v>2</v>
      </c>
      <c r="BA255" s="216">
        <f t="shared" si="91"/>
        <v>0</v>
      </c>
      <c r="BB255" s="216">
        <f t="shared" si="92"/>
        <v>0</v>
      </c>
      <c r="BC255" s="216">
        <f t="shared" si="93"/>
        <v>0</v>
      </c>
      <c r="BD255" s="216">
        <f t="shared" si="94"/>
        <v>0</v>
      </c>
      <c r="BE255" s="216">
        <f t="shared" si="95"/>
        <v>0</v>
      </c>
      <c r="CA255" s="243">
        <v>12</v>
      </c>
      <c r="CB255" s="243">
        <v>0</v>
      </c>
    </row>
    <row r="256" spans="1:80">
      <c r="A256" s="244">
        <v>221</v>
      </c>
      <c r="B256" s="245" t="s">
        <v>1909</v>
      </c>
      <c r="C256" s="246" t="s">
        <v>1613</v>
      </c>
      <c r="D256" s="247" t="s">
        <v>1579</v>
      </c>
      <c r="E256" s="248">
        <v>6</v>
      </c>
      <c r="F256" s="248">
        <v>0</v>
      </c>
      <c r="G256" s="249">
        <f t="shared" si="88"/>
        <v>0</v>
      </c>
      <c r="H256" s="250">
        <v>0</v>
      </c>
      <c r="I256" s="251">
        <f t="shared" si="89"/>
        <v>0</v>
      </c>
      <c r="J256" s="250"/>
      <c r="K256" s="251">
        <f t="shared" si="90"/>
        <v>0</v>
      </c>
      <c r="O256" s="243">
        <v>2</v>
      </c>
      <c r="AA256" s="216">
        <v>12</v>
      </c>
      <c r="AB256" s="216">
        <v>0</v>
      </c>
      <c r="AC256" s="216">
        <v>223</v>
      </c>
      <c r="AZ256" s="216">
        <v>2</v>
      </c>
      <c r="BA256" s="216">
        <f t="shared" si="91"/>
        <v>0</v>
      </c>
      <c r="BB256" s="216">
        <f t="shared" si="92"/>
        <v>0</v>
      </c>
      <c r="BC256" s="216">
        <f t="shared" si="93"/>
        <v>0</v>
      </c>
      <c r="BD256" s="216">
        <f t="shared" si="94"/>
        <v>0</v>
      </c>
      <c r="BE256" s="216">
        <f t="shared" si="95"/>
        <v>0</v>
      </c>
      <c r="CA256" s="243">
        <v>12</v>
      </c>
      <c r="CB256" s="243">
        <v>0</v>
      </c>
    </row>
    <row r="257" spans="1:80">
      <c r="A257" s="244">
        <v>222</v>
      </c>
      <c r="B257" s="245" t="s">
        <v>1910</v>
      </c>
      <c r="C257" s="246" t="s">
        <v>1812</v>
      </c>
      <c r="D257" s="247" t="s">
        <v>1579</v>
      </c>
      <c r="E257" s="248">
        <v>13</v>
      </c>
      <c r="F257" s="248">
        <v>0</v>
      </c>
      <c r="G257" s="249">
        <f t="shared" si="88"/>
        <v>0</v>
      </c>
      <c r="H257" s="250">
        <v>0</v>
      </c>
      <c r="I257" s="251">
        <f t="shared" si="89"/>
        <v>0</v>
      </c>
      <c r="J257" s="250"/>
      <c r="K257" s="251">
        <f t="shared" si="90"/>
        <v>0</v>
      </c>
      <c r="O257" s="243">
        <v>2</v>
      </c>
      <c r="AA257" s="216">
        <v>12</v>
      </c>
      <c r="AB257" s="216">
        <v>0</v>
      </c>
      <c r="AC257" s="216">
        <v>224</v>
      </c>
      <c r="AZ257" s="216">
        <v>2</v>
      </c>
      <c r="BA257" s="216">
        <f t="shared" si="91"/>
        <v>0</v>
      </c>
      <c r="BB257" s="216">
        <f t="shared" si="92"/>
        <v>0</v>
      </c>
      <c r="BC257" s="216">
        <f t="shared" si="93"/>
        <v>0</v>
      </c>
      <c r="BD257" s="216">
        <f t="shared" si="94"/>
        <v>0</v>
      </c>
      <c r="BE257" s="216">
        <f t="shared" si="95"/>
        <v>0</v>
      </c>
      <c r="CA257" s="243">
        <v>12</v>
      </c>
      <c r="CB257" s="243">
        <v>0</v>
      </c>
    </row>
    <row r="258" spans="1:80">
      <c r="A258" s="244">
        <v>223</v>
      </c>
      <c r="B258" s="245" t="s">
        <v>1911</v>
      </c>
      <c r="C258" s="246" t="s">
        <v>1615</v>
      </c>
      <c r="D258" s="247" t="s">
        <v>1579</v>
      </c>
      <c r="E258" s="248">
        <v>2</v>
      </c>
      <c r="F258" s="248">
        <v>0</v>
      </c>
      <c r="G258" s="249">
        <f t="shared" si="88"/>
        <v>0</v>
      </c>
      <c r="H258" s="250">
        <v>0</v>
      </c>
      <c r="I258" s="251">
        <f t="shared" si="89"/>
        <v>0</v>
      </c>
      <c r="J258" s="250"/>
      <c r="K258" s="251">
        <f t="shared" si="90"/>
        <v>0</v>
      </c>
      <c r="O258" s="243">
        <v>2</v>
      </c>
      <c r="AA258" s="216">
        <v>12</v>
      </c>
      <c r="AB258" s="216">
        <v>0</v>
      </c>
      <c r="AC258" s="216">
        <v>225</v>
      </c>
      <c r="AZ258" s="216">
        <v>2</v>
      </c>
      <c r="BA258" s="216">
        <f t="shared" si="91"/>
        <v>0</v>
      </c>
      <c r="BB258" s="216">
        <f t="shared" si="92"/>
        <v>0</v>
      </c>
      <c r="BC258" s="216">
        <f t="shared" si="93"/>
        <v>0</v>
      </c>
      <c r="BD258" s="216">
        <f t="shared" si="94"/>
        <v>0</v>
      </c>
      <c r="BE258" s="216">
        <f t="shared" si="95"/>
        <v>0</v>
      </c>
      <c r="CA258" s="243">
        <v>12</v>
      </c>
      <c r="CB258" s="243">
        <v>0</v>
      </c>
    </row>
    <row r="259" spans="1:80">
      <c r="A259" s="244">
        <v>224</v>
      </c>
      <c r="B259" s="245" t="s">
        <v>1912</v>
      </c>
      <c r="C259" s="246" t="s">
        <v>1621</v>
      </c>
      <c r="D259" s="247" t="s">
        <v>92</v>
      </c>
      <c r="E259" s="248">
        <v>1</v>
      </c>
      <c r="F259" s="248">
        <v>0</v>
      </c>
      <c r="G259" s="249">
        <f t="shared" si="88"/>
        <v>0</v>
      </c>
      <c r="H259" s="250">
        <v>0</v>
      </c>
      <c r="I259" s="251">
        <f t="shared" si="89"/>
        <v>0</v>
      </c>
      <c r="J259" s="250"/>
      <c r="K259" s="251">
        <f t="shared" si="90"/>
        <v>0</v>
      </c>
      <c r="O259" s="243">
        <v>2</v>
      </c>
      <c r="AA259" s="216">
        <v>12</v>
      </c>
      <c r="AB259" s="216">
        <v>0</v>
      </c>
      <c r="AC259" s="216">
        <v>226</v>
      </c>
      <c r="AZ259" s="216">
        <v>2</v>
      </c>
      <c r="BA259" s="216">
        <f t="shared" si="91"/>
        <v>0</v>
      </c>
      <c r="BB259" s="216">
        <f t="shared" si="92"/>
        <v>0</v>
      </c>
      <c r="BC259" s="216">
        <f t="shared" si="93"/>
        <v>0</v>
      </c>
      <c r="BD259" s="216">
        <f t="shared" si="94"/>
        <v>0</v>
      </c>
      <c r="BE259" s="216">
        <f t="shared" si="95"/>
        <v>0</v>
      </c>
      <c r="CA259" s="243">
        <v>12</v>
      </c>
      <c r="CB259" s="243">
        <v>0</v>
      </c>
    </row>
    <row r="260" spans="1:80">
      <c r="A260" s="244">
        <v>225</v>
      </c>
      <c r="B260" s="245" t="s">
        <v>1913</v>
      </c>
      <c r="C260" s="246" t="s">
        <v>1814</v>
      </c>
      <c r="D260" s="247" t="s">
        <v>92</v>
      </c>
      <c r="E260" s="248">
        <v>4</v>
      </c>
      <c r="F260" s="248">
        <v>0</v>
      </c>
      <c r="G260" s="249">
        <f t="shared" si="88"/>
        <v>0</v>
      </c>
      <c r="H260" s="250">
        <v>0</v>
      </c>
      <c r="I260" s="251">
        <f t="shared" si="89"/>
        <v>0</v>
      </c>
      <c r="J260" s="250"/>
      <c r="K260" s="251">
        <f t="shared" si="90"/>
        <v>0</v>
      </c>
      <c r="O260" s="243">
        <v>2</v>
      </c>
      <c r="AA260" s="216">
        <v>12</v>
      </c>
      <c r="AB260" s="216">
        <v>0</v>
      </c>
      <c r="AC260" s="216">
        <v>227</v>
      </c>
      <c r="AZ260" s="216">
        <v>2</v>
      </c>
      <c r="BA260" s="216">
        <f t="shared" si="91"/>
        <v>0</v>
      </c>
      <c r="BB260" s="216">
        <f t="shared" si="92"/>
        <v>0</v>
      </c>
      <c r="BC260" s="216">
        <f t="shared" si="93"/>
        <v>0</v>
      </c>
      <c r="BD260" s="216">
        <f t="shared" si="94"/>
        <v>0</v>
      </c>
      <c r="BE260" s="216">
        <f t="shared" si="95"/>
        <v>0</v>
      </c>
      <c r="CA260" s="243">
        <v>12</v>
      </c>
      <c r="CB260" s="243">
        <v>0</v>
      </c>
    </row>
    <row r="261" spans="1:80">
      <c r="A261" s="244">
        <v>226</v>
      </c>
      <c r="B261" s="245" t="s">
        <v>1914</v>
      </c>
      <c r="C261" s="246" t="s">
        <v>1623</v>
      </c>
      <c r="D261" s="247" t="s">
        <v>92</v>
      </c>
      <c r="E261" s="248">
        <v>2</v>
      </c>
      <c r="F261" s="248">
        <v>0</v>
      </c>
      <c r="G261" s="249">
        <f t="shared" si="88"/>
        <v>0</v>
      </c>
      <c r="H261" s="250">
        <v>0</v>
      </c>
      <c r="I261" s="251">
        <f t="shared" si="89"/>
        <v>0</v>
      </c>
      <c r="J261" s="250"/>
      <c r="K261" s="251">
        <f t="shared" si="90"/>
        <v>0</v>
      </c>
      <c r="O261" s="243">
        <v>2</v>
      </c>
      <c r="AA261" s="216">
        <v>12</v>
      </c>
      <c r="AB261" s="216">
        <v>0</v>
      </c>
      <c r="AC261" s="216">
        <v>228</v>
      </c>
      <c r="AZ261" s="216">
        <v>2</v>
      </c>
      <c r="BA261" s="216">
        <f t="shared" si="91"/>
        <v>0</v>
      </c>
      <c r="BB261" s="216">
        <f t="shared" si="92"/>
        <v>0</v>
      </c>
      <c r="BC261" s="216">
        <f t="shared" si="93"/>
        <v>0</v>
      </c>
      <c r="BD261" s="216">
        <f t="shared" si="94"/>
        <v>0</v>
      </c>
      <c r="BE261" s="216">
        <f t="shared" si="95"/>
        <v>0</v>
      </c>
      <c r="CA261" s="243">
        <v>12</v>
      </c>
      <c r="CB261" s="243">
        <v>0</v>
      </c>
    </row>
    <row r="262" spans="1:80">
      <c r="A262" s="244">
        <v>227</v>
      </c>
      <c r="B262" s="245" t="s">
        <v>1915</v>
      </c>
      <c r="C262" s="246" t="s">
        <v>1847</v>
      </c>
      <c r="D262" s="247" t="s">
        <v>92</v>
      </c>
      <c r="E262" s="248">
        <v>1</v>
      </c>
      <c r="F262" s="248">
        <v>0</v>
      </c>
      <c r="G262" s="249">
        <f t="shared" si="88"/>
        <v>0</v>
      </c>
      <c r="H262" s="250">
        <v>0</v>
      </c>
      <c r="I262" s="251">
        <f t="shared" si="89"/>
        <v>0</v>
      </c>
      <c r="J262" s="250"/>
      <c r="K262" s="251">
        <f t="shared" si="90"/>
        <v>0</v>
      </c>
      <c r="O262" s="243">
        <v>2</v>
      </c>
      <c r="AA262" s="216">
        <v>12</v>
      </c>
      <c r="AB262" s="216">
        <v>0</v>
      </c>
      <c r="AC262" s="216">
        <v>229</v>
      </c>
      <c r="AZ262" s="216">
        <v>2</v>
      </c>
      <c r="BA262" s="216">
        <f t="shared" si="91"/>
        <v>0</v>
      </c>
      <c r="BB262" s="216">
        <f t="shared" si="92"/>
        <v>0</v>
      </c>
      <c r="BC262" s="216">
        <f t="shared" si="93"/>
        <v>0</v>
      </c>
      <c r="BD262" s="216">
        <f t="shared" si="94"/>
        <v>0</v>
      </c>
      <c r="BE262" s="216">
        <f t="shared" si="95"/>
        <v>0</v>
      </c>
      <c r="CA262" s="243">
        <v>12</v>
      </c>
      <c r="CB262" s="243">
        <v>0</v>
      </c>
    </row>
    <row r="263" spans="1:80">
      <c r="A263" s="244">
        <v>228</v>
      </c>
      <c r="B263" s="245" t="s">
        <v>1916</v>
      </c>
      <c r="C263" s="246" t="s">
        <v>1816</v>
      </c>
      <c r="D263" s="247" t="s">
        <v>92</v>
      </c>
      <c r="E263" s="248">
        <v>2</v>
      </c>
      <c r="F263" s="248">
        <v>0</v>
      </c>
      <c r="G263" s="249">
        <f t="shared" si="88"/>
        <v>0</v>
      </c>
      <c r="H263" s="250">
        <v>0</v>
      </c>
      <c r="I263" s="251">
        <f t="shared" si="89"/>
        <v>0</v>
      </c>
      <c r="J263" s="250"/>
      <c r="K263" s="251">
        <f t="shared" si="90"/>
        <v>0</v>
      </c>
      <c r="O263" s="243">
        <v>2</v>
      </c>
      <c r="AA263" s="216">
        <v>12</v>
      </c>
      <c r="AB263" s="216">
        <v>0</v>
      </c>
      <c r="AC263" s="216">
        <v>230</v>
      </c>
      <c r="AZ263" s="216">
        <v>2</v>
      </c>
      <c r="BA263" s="216">
        <f t="shared" si="91"/>
        <v>0</v>
      </c>
      <c r="BB263" s="216">
        <f t="shared" si="92"/>
        <v>0</v>
      </c>
      <c r="BC263" s="216">
        <f t="shared" si="93"/>
        <v>0</v>
      </c>
      <c r="BD263" s="216">
        <f t="shared" si="94"/>
        <v>0</v>
      </c>
      <c r="BE263" s="216">
        <f t="shared" si="95"/>
        <v>0</v>
      </c>
      <c r="CA263" s="243">
        <v>12</v>
      </c>
      <c r="CB263" s="243">
        <v>0</v>
      </c>
    </row>
    <row r="264" spans="1:80">
      <c r="A264" s="244">
        <v>229</v>
      </c>
      <c r="B264" s="245" t="s">
        <v>1917</v>
      </c>
      <c r="C264" s="246" t="s">
        <v>1851</v>
      </c>
      <c r="D264" s="247" t="s">
        <v>92</v>
      </c>
      <c r="E264" s="248">
        <v>2</v>
      </c>
      <c r="F264" s="248">
        <v>0</v>
      </c>
      <c r="G264" s="249">
        <f t="shared" si="88"/>
        <v>0</v>
      </c>
      <c r="H264" s="250">
        <v>0</v>
      </c>
      <c r="I264" s="251">
        <f t="shared" si="89"/>
        <v>0</v>
      </c>
      <c r="J264" s="250"/>
      <c r="K264" s="251">
        <f t="shared" si="90"/>
        <v>0</v>
      </c>
      <c r="O264" s="243">
        <v>2</v>
      </c>
      <c r="AA264" s="216">
        <v>12</v>
      </c>
      <c r="AB264" s="216">
        <v>0</v>
      </c>
      <c r="AC264" s="216">
        <v>231</v>
      </c>
      <c r="AZ264" s="216">
        <v>2</v>
      </c>
      <c r="BA264" s="216">
        <f t="shared" si="91"/>
        <v>0</v>
      </c>
      <c r="BB264" s="216">
        <f t="shared" si="92"/>
        <v>0</v>
      </c>
      <c r="BC264" s="216">
        <f t="shared" si="93"/>
        <v>0</v>
      </c>
      <c r="BD264" s="216">
        <f t="shared" si="94"/>
        <v>0</v>
      </c>
      <c r="BE264" s="216">
        <f t="shared" si="95"/>
        <v>0</v>
      </c>
      <c r="CA264" s="243">
        <v>12</v>
      </c>
      <c r="CB264" s="243">
        <v>0</v>
      </c>
    </row>
    <row r="265" spans="1:80">
      <c r="A265" s="244">
        <v>230</v>
      </c>
      <c r="B265" s="245" t="s">
        <v>1918</v>
      </c>
      <c r="C265" s="246" t="s">
        <v>1898</v>
      </c>
      <c r="D265" s="247" t="s">
        <v>92</v>
      </c>
      <c r="E265" s="248">
        <v>1</v>
      </c>
      <c r="F265" s="248">
        <v>0</v>
      </c>
      <c r="G265" s="249">
        <f t="shared" si="88"/>
        <v>0</v>
      </c>
      <c r="H265" s="250">
        <v>0</v>
      </c>
      <c r="I265" s="251">
        <f t="shared" si="89"/>
        <v>0</v>
      </c>
      <c r="J265" s="250"/>
      <c r="K265" s="251">
        <f t="shared" si="90"/>
        <v>0</v>
      </c>
      <c r="O265" s="243">
        <v>2</v>
      </c>
      <c r="AA265" s="216">
        <v>12</v>
      </c>
      <c r="AB265" s="216">
        <v>0</v>
      </c>
      <c r="AC265" s="216">
        <v>232</v>
      </c>
      <c r="AZ265" s="216">
        <v>2</v>
      </c>
      <c r="BA265" s="216">
        <f t="shared" si="91"/>
        <v>0</v>
      </c>
      <c r="BB265" s="216">
        <f t="shared" si="92"/>
        <v>0</v>
      </c>
      <c r="BC265" s="216">
        <f t="shared" si="93"/>
        <v>0</v>
      </c>
      <c r="BD265" s="216">
        <f t="shared" si="94"/>
        <v>0</v>
      </c>
      <c r="BE265" s="216">
        <f t="shared" si="95"/>
        <v>0</v>
      </c>
      <c r="CA265" s="243">
        <v>12</v>
      </c>
      <c r="CB265" s="243">
        <v>0</v>
      </c>
    </row>
    <row r="266" spans="1:80">
      <c r="A266" s="244">
        <v>231</v>
      </c>
      <c r="B266" s="245" t="s">
        <v>1919</v>
      </c>
      <c r="C266" s="246" t="s">
        <v>1858</v>
      </c>
      <c r="D266" s="247" t="s">
        <v>92</v>
      </c>
      <c r="E266" s="248">
        <v>1</v>
      </c>
      <c r="F266" s="248">
        <v>0</v>
      </c>
      <c r="G266" s="249">
        <f t="shared" si="88"/>
        <v>0</v>
      </c>
      <c r="H266" s="250">
        <v>0</v>
      </c>
      <c r="I266" s="251">
        <f t="shared" si="89"/>
        <v>0</v>
      </c>
      <c r="J266" s="250"/>
      <c r="K266" s="251">
        <f t="shared" si="90"/>
        <v>0</v>
      </c>
      <c r="O266" s="243">
        <v>2</v>
      </c>
      <c r="AA266" s="216">
        <v>12</v>
      </c>
      <c r="AB266" s="216">
        <v>0</v>
      </c>
      <c r="AC266" s="216">
        <v>233</v>
      </c>
      <c r="AZ266" s="216">
        <v>2</v>
      </c>
      <c r="BA266" s="216">
        <f t="shared" si="91"/>
        <v>0</v>
      </c>
      <c r="BB266" s="216">
        <f t="shared" si="92"/>
        <v>0</v>
      </c>
      <c r="BC266" s="216">
        <f t="shared" si="93"/>
        <v>0</v>
      </c>
      <c r="BD266" s="216">
        <f t="shared" si="94"/>
        <v>0</v>
      </c>
      <c r="BE266" s="216">
        <f t="shared" si="95"/>
        <v>0</v>
      </c>
      <c r="CA266" s="243">
        <v>12</v>
      </c>
      <c r="CB266" s="243">
        <v>0</v>
      </c>
    </row>
    <row r="267" spans="1:80">
      <c r="A267" s="244">
        <v>232</v>
      </c>
      <c r="B267" s="245" t="s">
        <v>1920</v>
      </c>
      <c r="C267" s="246" t="s">
        <v>1723</v>
      </c>
      <c r="D267" s="247" t="s">
        <v>149</v>
      </c>
      <c r="E267" s="248">
        <v>2</v>
      </c>
      <c r="F267" s="248">
        <v>0</v>
      </c>
      <c r="G267" s="249">
        <f t="shared" si="88"/>
        <v>0</v>
      </c>
      <c r="H267" s="250">
        <v>0</v>
      </c>
      <c r="I267" s="251">
        <f t="shared" si="89"/>
        <v>0</v>
      </c>
      <c r="J267" s="250"/>
      <c r="K267" s="251">
        <f t="shared" si="90"/>
        <v>0</v>
      </c>
      <c r="O267" s="243">
        <v>2</v>
      </c>
      <c r="AA267" s="216">
        <v>12</v>
      </c>
      <c r="AB267" s="216">
        <v>0</v>
      </c>
      <c r="AC267" s="216">
        <v>234</v>
      </c>
      <c r="AZ267" s="216">
        <v>2</v>
      </c>
      <c r="BA267" s="216">
        <f t="shared" si="91"/>
        <v>0</v>
      </c>
      <c r="BB267" s="216">
        <f t="shared" si="92"/>
        <v>0</v>
      </c>
      <c r="BC267" s="216">
        <f t="shared" si="93"/>
        <v>0</v>
      </c>
      <c r="BD267" s="216">
        <f t="shared" si="94"/>
        <v>0</v>
      </c>
      <c r="BE267" s="216">
        <f t="shared" si="95"/>
        <v>0</v>
      </c>
      <c r="CA267" s="243">
        <v>12</v>
      </c>
      <c r="CB267" s="243">
        <v>0</v>
      </c>
    </row>
    <row r="268" spans="1:80">
      <c r="A268" s="262"/>
      <c r="B268" s="263" t="s">
        <v>93</v>
      </c>
      <c r="C268" s="264" t="s">
        <v>1903</v>
      </c>
      <c r="D268" s="265"/>
      <c r="E268" s="266"/>
      <c r="F268" s="267"/>
      <c r="G268" s="268">
        <f>SUM(G250:G267)</f>
        <v>0</v>
      </c>
      <c r="H268" s="269"/>
      <c r="I268" s="270">
        <f>SUM(I250:I267)</f>
        <v>0</v>
      </c>
      <c r="J268" s="269"/>
      <c r="K268" s="270">
        <f>SUM(K250:K267)</f>
        <v>0</v>
      </c>
      <c r="O268" s="243">
        <v>4</v>
      </c>
      <c r="BA268" s="271">
        <f>SUM(BA250:BA267)</f>
        <v>0</v>
      </c>
      <c r="BB268" s="271">
        <f>SUM(BB250:BB267)</f>
        <v>0</v>
      </c>
      <c r="BC268" s="271">
        <f>SUM(BC250:BC267)</f>
        <v>0</v>
      </c>
      <c r="BD268" s="271">
        <f>SUM(BD250:BD267)</f>
        <v>0</v>
      </c>
      <c r="BE268" s="271">
        <f>SUM(BE250:BE267)</f>
        <v>0</v>
      </c>
    </row>
    <row r="269" spans="1:80">
      <c r="A269" s="233" t="s">
        <v>89</v>
      </c>
      <c r="B269" s="234" t="s">
        <v>1921</v>
      </c>
      <c r="C269" s="235" t="s">
        <v>1922</v>
      </c>
      <c r="D269" s="236"/>
      <c r="E269" s="237"/>
      <c r="F269" s="237"/>
      <c r="G269" s="238"/>
      <c r="H269" s="239"/>
      <c r="I269" s="240"/>
      <c r="J269" s="241"/>
      <c r="K269" s="242"/>
      <c r="O269" s="243">
        <v>1</v>
      </c>
    </row>
    <row r="270" spans="1:80" ht="22.5">
      <c r="A270" s="244">
        <v>233</v>
      </c>
      <c r="B270" s="245" t="s">
        <v>1924</v>
      </c>
      <c r="C270" s="246" t="s">
        <v>1925</v>
      </c>
      <c r="D270" s="247" t="s">
        <v>92</v>
      </c>
      <c r="E270" s="248">
        <v>1</v>
      </c>
      <c r="F270" s="248">
        <v>0</v>
      </c>
      <c r="G270" s="249">
        <f t="shared" ref="G270:G277" si="96">E270*F270</f>
        <v>0</v>
      </c>
      <c r="H270" s="250">
        <v>0</v>
      </c>
      <c r="I270" s="251">
        <f t="shared" ref="I270:I277" si="97">E270*H270</f>
        <v>0</v>
      </c>
      <c r="J270" s="250"/>
      <c r="K270" s="251">
        <f t="shared" ref="K270:K277" si="98">E270*J270</f>
        <v>0</v>
      </c>
      <c r="O270" s="243">
        <v>2</v>
      </c>
      <c r="AA270" s="216">
        <v>12</v>
      </c>
      <c r="AB270" s="216">
        <v>0</v>
      </c>
      <c r="AC270" s="216">
        <v>235</v>
      </c>
      <c r="AZ270" s="216">
        <v>1</v>
      </c>
      <c r="BA270" s="216">
        <f t="shared" ref="BA270:BA277" si="99">IF(AZ270=1,G270,0)</f>
        <v>0</v>
      </c>
      <c r="BB270" s="216">
        <f t="shared" ref="BB270:BB277" si="100">IF(AZ270=2,G270,0)</f>
        <v>0</v>
      </c>
      <c r="BC270" s="216">
        <f t="shared" ref="BC270:BC277" si="101">IF(AZ270=3,G270,0)</f>
        <v>0</v>
      </c>
      <c r="BD270" s="216">
        <f t="shared" ref="BD270:BD277" si="102">IF(AZ270=4,G270,0)</f>
        <v>0</v>
      </c>
      <c r="BE270" s="216">
        <f t="shared" ref="BE270:BE277" si="103">IF(AZ270=5,G270,0)</f>
        <v>0</v>
      </c>
      <c r="CA270" s="243">
        <v>12</v>
      </c>
      <c r="CB270" s="243">
        <v>0</v>
      </c>
    </row>
    <row r="271" spans="1:80">
      <c r="A271" s="244">
        <v>234</v>
      </c>
      <c r="B271" s="245" t="s">
        <v>1926</v>
      </c>
      <c r="C271" s="246" t="s">
        <v>1927</v>
      </c>
      <c r="D271" s="247" t="s">
        <v>92</v>
      </c>
      <c r="E271" s="248">
        <v>1</v>
      </c>
      <c r="F271" s="248">
        <v>0</v>
      </c>
      <c r="G271" s="249">
        <f t="shared" si="96"/>
        <v>0</v>
      </c>
      <c r="H271" s="250">
        <v>0</v>
      </c>
      <c r="I271" s="251">
        <f t="shared" si="97"/>
        <v>0</v>
      </c>
      <c r="J271" s="250"/>
      <c r="K271" s="251">
        <f t="shared" si="98"/>
        <v>0</v>
      </c>
      <c r="O271" s="243">
        <v>2</v>
      </c>
      <c r="AA271" s="216">
        <v>12</v>
      </c>
      <c r="AB271" s="216">
        <v>0</v>
      </c>
      <c r="AC271" s="216">
        <v>236</v>
      </c>
      <c r="AZ271" s="216">
        <v>1</v>
      </c>
      <c r="BA271" s="216">
        <f t="shared" si="99"/>
        <v>0</v>
      </c>
      <c r="BB271" s="216">
        <f t="shared" si="100"/>
        <v>0</v>
      </c>
      <c r="BC271" s="216">
        <f t="shared" si="101"/>
        <v>0</v>
      </c>
      <c r="BD271" s="216">
        <f t="shared" si="102"/>
        <v>0</v>
      </c>
      <c r="BE271" s="216">
        <f t="shared" si="103"/>
        <v>0</v>
      </c>
      <c r="CA271" s="243">
        <v>12</v>
      </c>
      <c r="CB271" s="243">
        <v>0</v>
      </c>
    </row>
    <row r="272" spans="1:80">
      <c r="A272" s="244">
        <v>235</v>
      </c>
      <c r="B272" s="245" t="s">
        <v>1928</v>
      </c>
      <c r="C272" s="246" t="s">
        <v>1607</v>
      </c>
      <c r="D272" s="247" t="s">
        <v>92</v>
      </c>
      <c r="E272" s="248">
        <v>3</v>
      </c>
      <c r="F272" s="248">
        <v>0</v>
      </c>
      <c r="G272" s="249">
        <f t="shared" si="96"/>
        <v>0</v>
      </c>
      <c r="H272" s="250">
        <v>0</v>
      </c>
      <c r="I272" s="251">
        <f t="shared" si="97"/>
        <v>0</v>
      </c>
      <c r="J272" s="250"/>
      <c r="K272" s="251">
        <f t="shared" si="98"/>
        <v>0</v>
      </c>
      <c r="O272" s="243">
        <v>2</v>
      </c>
      <c r="AA272" s="216">
        <v>12</v>
      </c>
      <c r="AB272" s="216">
        <v>0</v>
      </c>
      <c r="AC272" s="216">
        <v>237</v>
      </c>
      <c r="AZ272" s="216">
        <v>1</v>
      </c>
      <c r="BA272" s="216">
        <f t="shared" si="99"/>
        <v>0</v>
      </c>
      <c r="BB272" s="216">
        <f t="shared" si="100"/>
        <v>0</v>
      </c>
      <c r="BC272" s="216">
        <f t="shared" si="101"/>
        <v>0</v>
      </c>
      <c r="BD272" s="216">
        <f t="shared" si="102"/>
        <v>0</v>
      </c>
      <c r="BE272" s="216">
        <f t="shared" si="103"/>
        <v>0</v>
      </c>
      <c r="CA272" s="243">
        <v>12</v>
      </c>
      <c r="CB272" s="243">
        <v>0</v>
      </c>
    </row>
    <row r="273" spans="1:80">
      <c r="A273" s="244">
        <v>236</v>
      </c>
      <c r="B273" s="245" t="s">
        <v>1929</v>
      </c>
      <c r="C273" s="246" t="s">
        <v>1613</v>
      </c>
      <c r="D273" s="247" t="s">
        <v>1579</v>
      </c>
      <c r="E273" s="248">
        <v>3</v>
      </c>
      <c r="F273" s="248">
        <v>0</v>
      </c>
      <c r="G273" s="249">
        <f t="shared" si="96"/>
        <v>0</v>
      </c>
      <c r="H273" s="250">
        <v>0</v>
      </c>
      <c r="I273" s="251">
        <f t="shared" si="97"/>
        <v>0</v>
      </c>
      <c r="J273" s="250"/>
      <c r="K273" s="251">
        <f t="shared" si="98"/>
        <v>0</v>
      </c>
      <c r="O273" s="243">
        <v>2</v>
      </c>
      <c r="AA273" s="216">
        <v>12</v>
      </c>
      <c r="AB273" s="216">
        <v>0</v>
      </c>
      <c r="AC273" s="216">
        <v>238</v>
      </c>
      <c r="AZ273" s="216">
        <v>1</v>
      </c>
      <c r="BA273" s="216">
        <f t="shared" si="99"/>
        <v>0</v>
      </c>
      <c r="BB273" s="216">
        <f t="shared" si="100"/>
        <v>0</v>
      </c>
      <c r="BC273" s="216">
        <f t="shared" si="101"/>
        <v>0</v>
      </c>
      <c r="BD273" s="216">
        <f t="shared" si="102"/>
        <v>0</v>
      </c>
      <c r="BE273" s="216">
        <f t="shared" si="103"/>
        <v>0</v>
      </c>
      <c r="CA273" s="243">
        <v>12</v>
      </c>
      <c r="CB273" s="243">
        <v>0</v>
      </c>
    </row>
    <row r="274" spans="1:80">
      <c r="A274" s="244">
        <v>237</v>
      </c>
      <c r="B274" s="245" t="s">
        <v>1930</v>
      </c>
      <c r="C274" s="246" t="s">
        <v>1931</v>
      </c>
      <c r="D274" s="247" t="s">
        <v>1579</v>
      </c>
      <c r="E274" s="248">
        <v>5</v>
      </c>
      <c r="F274" s="248">
        <v>0</v>
      </c>
      <c r="G274" s="249">
        <f t="shared" si="96"/>
        <v>0</v>
      </c>
      <c r="H274" s="250">
        <v>0</v>
      </c>
      <c r="I274" s="251">
        <f t="shared" si="97"/>
        <v>0</v>
      </c>
      <c r="J274" s="250"/>
      <c r="K274" s="251">
        <f t="shared" si="98"/>
        <v>0</v>
      </c>
      <c r="O274" s="243">
        <v>2</v>
      </c>
      <c r="AA274" s="216">
        <v>12</v>
      </c>
      <c r="AB274" s="216">
        <v>0</v>
      </c>
      <c r="AC274" s="216">
        <v>239</v>
      </c>
      <c r="AZ274" s="216">
        <v>1</v>
      </c>
      <c r="BA274" s="216">
        <f t="shared" si="99"/>
        <v>0</v>
      </c>
      <c r="BB274" s="216">
        <f t="shared" si="100"/>
        <v>0</v>
      </c>
      <c r="BC274" s="216">
        <f t="shared" si="101"/>
        <v>0</v>
      </c>
      <c r="BD274" s="216">
        <f t="shared" si="102"/>
        <v>0</v>
      </c>
      <c r="BE274" s="216">
        <f t="shared" si="103"/>
        <v>0</v>
      </c>
      <c r="CA274" s="243">
        <v>12</v>
      </c>
      <c r="CB274" s="243">
        <v>0</v>
      </c>
    </row>
    <row r="275" spans="1:80">
      <c r="A275" s="244">
        <v>238</v>
      </c>
      <c r="B275" s="245" t="s">
        <v>1932</v>
      </c>
      <c r="C275" s="246" t="s">
        <v>1933</v>
      </c>
      <c r="D275" s="247" t="s">
        <v>92</v>
      </c>
      <c r="E275" s="248">
        <v>2</v>
      </c>
      <c r="F275" s="248">
        <v>0</v>
      </c>
      <c r="G275" s="249">
        <f t="shared" si="96"/>
        <v>0</v>
      </c>
      <c r="H275" s="250">
        <v>0</v>
      </c>
      <c r="I275" s="251">
        <f t="shared" si="97"/>
        <v>0</v>
      </c>
      <c r="J275" s="250"/>
      <c r="K275" s="251">
        <f t="shared" si="98"/>
        <v>0</v>
      </c>
      <c r="O275" s="243">
        <v>2</v>
      </c>
      <c r="AA275" s="216">
        <v>12</v>
      </c>
      <c r="AB275" s="216">
        <v>0</v>
      </c>
      <c r="AC275" s="216">
        <v>240</v>
      </c>
      <c r="AZ275" s="216">
        <v>1</v>
      </c>
      <c r="BA275" s="216">
        <f t="shared" si="99"/>
        <v>0</v>
      </c>
      <c r="BB275" s="216">
        <f t="shared" si="100"/>
        <v>0</v>
      </c>
      <c r="BC275" s="216">
        <f t="shared" si="101"/>
        <v>0</v>
      </c>
      <c r="BD275" s="216">
        <f t="shared" si="102"/>
        <v>0</v>
      </c>
      <c r="BE275" s="216">
        <f t="shared" si="103"/>
        <v>0</v>
      </c>
      <c r="CA275" s="243">
        <v>12</v>
      </c>
      <c r="CB275" s="243">
        <v>0</v>
      </c>
    </row>
    <row r="276" spans="1:80">
      <c r="A276" s="244">
        <v>239</v>
      </c>
      <c r="B276" s="245" t="s">
        <v>1934</v>
      </c>
      <c r="C276" s="246" t="s">
        <v>1935</v>
      </c>
      <c r="D276" s="247" t="s">
        <v>92</v>
      </c>
      <c r="E276" s="248">
        <v>3</v>
      </c>
      <c r="F276" s="248">
        <v>0</v>
      </c>
      <c r="G276" s="249">
        <f t="shared" si="96"/>
        <v>0</v>
      </c>
      <c r="H276" s="250">
        <v>0</v>
      </c>
      <c r="I276" s="251">
        <f t="shared" si="97"/>
        <v>0</v>
      </c>
      <c r="J276" s="250"/>
      <c r="K276" s="251">
        <f t="shared" si="98"/>
        <v>0</v>
      </c>
      <c r="O276" s="243">
        <v>2</v>
      </c>
      <c r="AA276" s="216">
        <v>12</v>
      </c>
      <c r="AB276" s="216">
        <v>0</v>
      </c>
      <c r="AC276" s="216">
        <v>241</v>
      </c>
      <c r="AZ276" s="216">
        <v>1</v>
      </c>
      <c r="BA276" s="216">
        <f t="shared" si="99"/>
        <v>0</v>
      </c>
      <c r="BB276" s="216">
        <f t="shared" si="100"/>
        <v>0</v>
      </c>
      <c r="BC276" s="216">
        <f t="shared" si="101"/>
        <v>0</v>
      </c>
      <c r="BD276" s="216">
        <f t="shared" si="102"/>
        <v>0</v>
      </c>
      <c r="BE276" s="216">
        <f t="shared" si="103"/>
        <v>0</v>
      </c>
      <c r="CA276" s="243">
        <v>12</v>
      </c>
      <c r="CB276" s="243">
        <v>0</v>
      </c>
    </row>
    <row r="277" spans="1:80">
      <c r="A277" s="244">
        <v>240</v>
      </c>
      <c r="B277" s="245" t="s">
        <v>1936</v>
      </c>
      <c r="C277" s="246" t="s">
        <v>1937</v>
      </c>
      <c r="D277" s="247" t="s">
        <v>92</v>
      </c>
      <c r="E277" s="248">
        <v>1</v>
      </c>
      <c r="F277" s="248">
        <v>0</v>
      </c>
      <c r="G277" s="249">
        <f t="shared" si="96"/>
        <v>0</v>
      </c>
      <c r="H277" s="250">
        <v>0</v>
      </c>
      <c r="I277" s="251">
        <f t="shared" si="97"/>
        <v>0</v>
      </c>
      <c r="J277" s="250"/>
      <c r="K277" s="251">
        <f t="shared" si="98"/>
        <v>0</v>
      </c>
      <c r="O277" s="243">
        <v>2</v>
      </c>
      <c r="AA277" s="216">
        <v>12</v>
      </c>
      <c r="AB277" s="216">
        <v>0</v>
      </c>
      <c r="AC277" s="216">
        <v>242</v>
      </c>
      <c r="AZ277" s="216">
        <v>1</v>
      </c>
      <c r="BA277" s="216">
        <f t="shared" si="99"/>
        <v>0</v>
      </c>
      <c r="BB277" s="216">
        <f t="shared" si="100"/>
        <v>0</v>
      </c>
      <c r="BC277" s="216">
        <f t="shared" si="101"/>
        <v>0</v>
      </c>
      <c r="BD277" s="216">
        <f t="shared" si="102"/>
        <v>0</v>
      </c>
      <c r="BE277" s="216">
        <f t="shared" si="103"/>
        <v>0</v>
      </c>
      <c r="CA277" s="243">
        <v>12</v>
      </c>
      <c r="CB277" s="243">
        <v>0</v>
      </c>
    </row>
    <row r="278" spans="1:80">
      <c r="A278" s="262"/>
      <c r="B278" s="263" t="s">
        <v>93</v>
      </c>
      <c r="C278" s="264" t="s">
        <v>1923</v>
      </c>
      <c r="D278" s="265"/>
      <c r="E278" s="266"/>
      <c r="F278" s="267"/>
      <c r="G278" s="268">
        <f>SUM(G269:G277)</f>
        <v>0</v>
      </c>
      <c r="H278" s="269"/>
      <c r="I278" s="270">
        <f>SUM(I269:I277)</f>
        <v>0</v>
      </c>
      <c r="J278" s="269"/>
      <c r="K278" s="270">
        <f>SUM(K269:K277)</f>
        <v>0</v>
      </c>
      <c r="O278" s="243">
        <v>4</v>
      </c>
      <c r="BA278" s="271">
        <f>SUM(BA269:BA277)</f>
        <v>0</v>
      </c>
      <c r="BB278" s="271">
        <f>SUM(BB269:BB277)</f>
        <v>0</v>
      </c>
      <c r="BC278" s="271">
        <f>SUM(BC269:BC277)</f>
        <v>0</v>
      </c>
      <c r="BD278" s="271">
        <f>SUM(BD269:BD277)</f>
        <v>0</v>
      </c>
      <c r="BE278" s="271">
        <f>SUM(BE269:BE277)</f>
        <v>0</v>
      </c>
    </row>
    <row r="279" spans="1:80">
      <c r="A279" s="233" t="s">
        <v>89</v>
      </c>
      <c r="B279" s="234" t="s">
        <v>1938</v>
      </c>
      <c r="C279" s="235" t="s">
        <v>1939</v>
      </c>
      <c r="D279" s="236"/>
      <c r="E279" s="237"/>
      <c r="F279" s="237"/>
      <c r="G279" s="238"/>
      <c r="H279" s="239"/>
      <c r="I279" s="240"/>
      <c r="J279" s="241"/>
      <c r="K279" s="242"/>
      <c r="O279" s="243">
        <v>1</v>
      </c>
    </row>
    <row r="280" spans="1:80" ht="22.5">
      <c r="A280" s="244">
        <v>241</v>
      </c>
      <c r="B280" s="245" t="s">
        <v>1941</v>
      </c>
      <c r="C280" s="246" t="s">
        <v>1925</v>
      </c>
      <c r="D280" s="247" t="s">
        <v>92</v>
      </c>
      <c r="E280" s="248">
        <v>1</v>
      </c>
      <c r="F280" s="248">
        <v>0</v>
      </c>
      <c r="G280" s="249">
        <f t="shared" ref="G280:G287" si="104">E280*F280</f>
        <v>0</v>
      </c>
      <c r="H280" s="250">
        <v>0</v>
      </c>
      <c r="I280" s="251">
        <f t="shared" ref="I280:I287" si="105">E280*H280</f>
        <v>0</v>
      </c>
      <c r="J280" s="250"/>
      <c r="K280" s="251">
        <f t="shared" ref="K280:K287" si="106">E280*J280</f>
        <v>0</v>
      </c>
      <c r="O280" s="243">
        <v>2</v>
      </c>
      <c r="AA280" s="216">
        <v>12</v>
      </c>
      <c r="AB280" s="216">
        <v>0</v>
      </c>
      <c r="AC280" s="216">
        <v>243</v>
      </c>
      <c r="AZ280" s="216">
        <v>1</v>
      </c>
      <c r="BA280" s="216">
        <f t="shared" ref="BA280:BA287" si="107">IF(AZ280=1,G280,0)</f>
        <v>0</v>
      </c>
      <c r="BB280" s="216">
        <f t="shared" ref="BB280:BB287" si="108">IF(AZ280=2,G280,0)</f>
        <v>0</v>
      </c>
      <c r="BC280" s="216">
        <f t="shared" ref="BC280:BC287" si="109">IF(AZ280=3,G280,0)</f>
        <v>0</v>
      </c>
      <c r="BD280" s="216">
        <f t="shared" ref="BD280:BD287" si="110">IF(AZ280=4,G280,0)</f>
        <v>0</v>
      </c>
      <c r="BE280" s="216">
        <f t="shared" ref="BE280:BE287" si="111">IF(AZ280=5,G280,0)</f>
        <v>0</v>
      </c>
      <c r="CA280" s="243">
        <v>12</v>
      </c>
      <c r="CB280" s="243">
        <v>0</v>
      </c>
    </row>
    <row r="281" spans="1:80">
      <c r="A281" s="244">
        <v>242</v>
      </c>
      <c r="B281" s="245" t="s">
        <v>1942</v>
      </c>
      <c r="C281" s="246" t="s">
        <v>1927</v>
      </c>
      <c r="D281" s="247" t="s">
        <v>92</v>
      </c>
      <c r="E281" s="248">
        <v>1</v>
      </c>
      <c r="F281" s="248">
        <v>0</v>
      </c>
      <c r="G281" s="249">
        <f t="shared" si="104"/>
        <v>0</v>
      </c>
      <c r="H281" s="250">
        <v>0</v>
      </c>
      <c r="I281" s="251">
        <f t="shared" si="105"/>
        <v>0</v>
      </c>
      <c r="J281" s="250"/>
      <c r="K281" s="251">
        <f t="shared" si="106"/>
        <v>0</v>
      </c>
      <c r="O281" s="243">
        <v>2</v>
      </c>
      <c r="AA281" s="216">
        <v>12</v>
      </c>
      <c r="AB281" s="216">
        <v>0</v>
      </c>
      <c r="AC281" s="216">
        <v>244</v>
      </c>
      <c r="AZ281" s="216">
        <v>1</v>
      </c>
      <c r="BA281" s="216">
        <f t="shared" si="107"/>
        <v>0</v>
      </c>
      <c r="BB281" s="216">
        <f t="shared" si="108"/>
        <v>0</v>
      </c>
      <c r="BC281" s="216">
        <f t="shared" si="109"/>
        <v>0</v>
      </c>
      <c r="BD281" s="216">
        <f t="shared" si="110"/>
        <v>0</v>
      </c>
      <c r="BE281" s="216">
        <f t="shared" si="111"/>
        <v>0</v>
      </c>
      <c r="CA281" s="243">
        <v>12</v>
      </c>
      <c r="CB281" s="243">
        <v>0</v>
      </c>
    </row>
    <row r="282" spans="1:80">
      <c r="A282" s="244">
        <v>243</v>
      </c>
      <c r="B282" s="245" t="s">
        <v>1943</v>
      </c>
      <c r="C282" s="246" t="s">
        <v>1607</v>
      </c>
      <c r="D282" s="247" t="s">
        <v>92</v>
      </c>
      <c r="E282" s="248">
        <v>3</v>
      </c>
      <c r="F282" s="248">
        <v>0</v>
      </c>
      <c r="G282" s="249">
        <f t="shared" si="104"/>
        <v>0</v>
      </c>
      <c r="H282" s="250">
        <v>0</v>
      </c>
      <c r="I282" s="251">
        <f t="shared" si="105"/>
        <v>0</v>
      </c>
      <c r="J282" s="250"/>
      <c r="K282" s="251">
        <f t="shared" si="106"/>
        <v>0</v>
      </c>
      <c r="O282" s="243">
        <v>2</v>
      </c>
      <c r="AA282" s="216">
        <v>12</v>
      </c>
      <c r="AB282" s="216">
        <v>0</v>
      </c>
      <c r="AC282" s="216">
        <v>245</v>
      </c>
      <c r="AZ282" s="216">
        <v>1</v>
      </c>
      <c r="BA282" s="216">
        <f t="shared" si="107"/>
        <v>0</v>
      </c>
      <c r="BB282" s="216">
        <f t="shared" si="108"/>
        <v>0</v>
      </c>
      <c r="BC282" s="216">
        <f t="shared" si="109"/>
        <v>0</v>
      </c>
      <c r="BD282" s="216">
        <f t="shared" si="110"/>
        <v>0</v>
      </c>
      <c r="BE282" s="216">
        <f t="shared" si="111"/>
        <v>0</v>
      </c>
      <c r="CA282" s="243">
        <v>12</v>
      </c>
      <c r="CB282" s="243">
        <v>0</v>
      </c>
    </row>
    <row r="283" spans="1:80">
      <c r="A283" s="244">
        <v>244</v>
      </c>
      <c r="B283" s="245" t="s">
        <v>1944</v>
      </c>
      <c r="C283" s="246" t="s">
        <v>1613</v>
      </c>
      <c r="D283" s="247" t="s">
        <v>1579</v>
      </c>
      <c r="E283" s="248">
        <v>3</v>
      </c>
      <c r="F283" s="248">
        <v>0</v>
      </c>
      <c r="G283" s="249">
        <f t="shared" si="104"/>
        <v>0</v>
      </c>
      <c r="H283" s="250">
        <v>0</v>
      </c>
      <c r="I283" s="251">
        <f t="shared" si="105"/>
        <v>0</v>
      </c>
      <c r="J283" s="250"/>
      <c r="K283" s="251">
        <f t="shared" si="106"/>
        <v>0</v>
      </c>
      <c r="O283" s="243">
        <v>2</v>
      </c>
      <c r="AA283" s="216">
        <v>12</v>
      </c>
      <c r="AB283" s="216">
        <v>0</v>
      </c>
      <c r="AC283" s="216">
        <v>246</v>
      </c>
      <c r="AZ283" s="216">
        <v>1</v>
      </c>
      <c r="BA283" s="216">
        <f t="shared" si="107"/>
        <v>0</v>
      </c>
      <c r="BB283" s="216">
        <f t="shared" si="108"/>
        <v>0</v>
      </c>
      <c r="BC283" s="216">
        <f t="shared" si="109"/>
        <v>0</v>
      </c>
      <c r="BD283" s="216">
        <f t="shared" si="110"/>
        <v>0</v>
      </c>
      <c r="BE283" s="216">
        <f t="shared" si="111"/>
        <v>0</v>
      </c>
      <c r="CA283" s="243">
        <v>12</v>
      </c>
      <c r="CB283" s="243">
        <v>0</v>
      </c>
    </row>
    <row r="284" spans="1:80">
      <c r="A284" s="244">
        <v>245</v>
      </c>
      <c r="B284" s="245" t="s">
        <v>1945</v>
      </c>
      <c r="C284" s="246" t="s">
        <v>1931</v>
      </c>
      <c r="D284" s="247" t="s">
        <v>1579</v>
      </c>
      <c r="E284" s="248">
        <v>5</v>
      </c>
      <c r="F284" s="248">
        <v>0</v>
      </c>
      <c r="G284" s="249">
        <f t="shared" si="104"/>
        <v>0</v>
      </c>
      <c r="H284" s="250">
        <v>0</v>
      </c>
      <c r="I284" s="251">
        <f t="shared" si="105"/>
        <v>0</v>
      </c>
      <c r="J284" s="250"/>
      <c r="K284" s="251">
        <f t="shared" si="106"/>
        <v>0</v>
      </c>
      <c r="O284" s="243">
        <v>2</v>
      </c>
      <c r="AA284" s="216">
        <v>12</v>
      </c>
      <c r="AB284" s="216">
        <v>0</v>
      </c>
      <c r="AC284" s="216">
        <v>247</v>
      </c>
      <c r="AZ284" s="216">
        <v>1</v>
      </c>
      <c r="BA284" s="216">
        <f t="shared" si="107"/>
        <v>0</v>
      </c>
      <c r="BB284" s="216">
        <f t="shared" si="108"/>
        <v>0</v>
      </c>
      <c r="BC284" s="216">
        <f t="shared" si="109"/>
        <v>0</v>
      </c>
      <c r="BD284" s="216">
        <f t="shared" si="110"/>
        <v>0</v>
      </c>
      <c r="BE284" s="216">
        <f t="shared" si="111"/>
        <v>0</v>
      </c>
      <c r="CA284" s="243">
        <v>12</v>
      </c>
      <c r="CB284" s="243">
        <v>0</v>
      </c>
    </row>
    <row r="285" spans="1:80">
      <c r="A285" s="244">
        <v>246</v>
      </c>
      <c r="B285" s="245" t="s">
        <v>1946</v>
      </c>
      <c r="C285" s="246" t="s">
        <v>1933</v>
      </c>
      <c r="D285" s="247" t="s">
        <v>92</v>
      </c>
      <c r="E285" s="248">
        <v>2</v>
      </c>
      <c r="F285" s="248">
        <v>0</v>
      </c>
      <c r="G285" s="249">
        <f t="shared" si="104"/>
        <v>0</v>
      </c>
      <c r="H285" s="250">
        <v>0</v>
      </c>
      <c r="I285" s="251">
        <f t="shared" si="105"/>
        <v>0</v>
      </c>
      <c r="J285" s="250"/>
      <c r="K285" s="251">
        <f t="shared" si="106"/>
        <v>0</v>
      </c>
      <c r="O285" s="243">
        <v>2</v>
      </c>
      <c r="AA285" s="216">
        <v>12</v>
      </c>
      <c r="AB285" s="216">
        <v>0</v>
      </c>
      <c r="AC285" s="216">
        <v>248</v>
      </c>
      <c r="AZ285" s="216">
        <v>1</v>
      </c>
      <c r="BA285" s="216">
        <f t="shared" si="107"/>
        <v>0</v>
      </c>
      <c r="BB285" s="216">
        <f t="shared" si="108"/>
        <v>0</v>
      </c>
      <c r="BC285" s="216">
        <f t="shared" si="109"/>
        <v>0</v>
      </c>
      <c r="BD285" s="216">
        <f t="shared" si="110"/>
        <v>0</v>
      </c>
      <c r="BE285" s="216">
        <f t="shared" si="111"/>
        <v>0</v>
      </c>
      <c r="CA285" s="243">
        <v>12</v>
      </c>
      <c r="CB285" s="243">
        <v>0</v>
      </c>
    </row>
    <row r="286" spans="1:80">
      <c r="A286" s="244">
        <v>247</v>
      </c>
      <c r="B286" s="245" t="s">
        <v>1947</v>
      </c>
      <c r="C286" s="246" t="s">
        <v>1935</v>
      </c>
      <c r="D286" s="247" t="s">
        <v>92</v>
      </c>
      <c r="E286" s="248">
        <v>3</v>
      </c>
      <c r="F286" s="248">
        <v>0</v>
      </c>
      <c r="G286" s="249">
        <f t="shared" si="104"/>
        <v>0</v>
      </c>
      <c r="H286" s="250">
        <v>0</v>
      </c>
      <c r="I286" s="251">
        <f t="shared" si="105"/>
        <v>0</v>
      </c>
      <c r="J286" s="250"/>
      <c r="K286" s="251">
        <f t="shared" si="106"/>
        <v>0</v>
      </c>
      <c r="O286" s="243">
        <v>2</v>
      </c>
      <c r="AA286" s="216">
        <v>12</v>
      </c>
      <c r="AB286" s="216">
        <v>0</v>
      </c>
      <c r="AC286" s="216">
        <v>249</v>
      </c>
      <c r="AZ286" s="216">
        <v>1</v>
      </c>
      <c r="BA286" s="216">
        <f t="shared" si="107"/>
        <v>0</v>
      </c>
      <c r="BB286" s="216">
        <f t="shared" si="108"/>
        <v>0</v>
      </c>
      <c r="BC286" s="216">
        <f t="shared" si="109"/>
        <v>0</v>
      </c>
      <c r="BD286" s="216">
        <f t="shared" si="110"/>
        <v>0</v>
      </c>
      <c r="BE286" s="216">
        <f t="shared" si="111"/>
        <v>0</v>
      </c>
      <c r="CA286" s="243">
        <v>12</v>
      </c>
      <c r="CB286" s="243">
        <v>0</v>
      </c>
    </row>
    <row r="287" spans="1:80">
      <c r="A287" s="244">
        <v>248</v>
      </c>
      <c r="B287" s="245" t="s">
        <v>1948</v>
      </c>
      <c r="C287" s="246" t="s">
        <v>1937</v>
      </c>
      <c r="D287" s="247" t="s">
        <v>92</v>
      </c>
      <c r="E287" s="248">
        <v>1</v>
      </c>
      <c r="F287" s="248">
        <v>0</v>
      </c>
      <c r="G287" s="249">
        <f t="shared" si="104"/>
        <v>0</v>
      </c>
      <c r="H287" s="250">
        <v>0</v>
      </c>
      <c r="I287" s="251">
        <f t="shared" si="105"/>
        <v>0</v>
      </c>
      <c r="J287" s="250"/>
      <c r="K287" s="251">
        <f t="shared" si="106"/>
        <v>0</v>
      </c>
      <c r="O287" s="243">
        <v>2</v>
      </c>
      <c r="AA287" s="216">
        <v>12</v>
      </c>
      <c r="AB287" s="216">
        <v>0</v>
      </c>
      <c r="AC287" s="216">
        <v>250</v>
      </c>
      <c r="AZ287" s="216">
        <v>1</v>
      </c>
      <c r="BA287" s="216">
        <f t="shared" si="107"/>
        <v>0</v>
      </c>
      <c r="BB287" s="216">
        <f t="shared" si="108"/>
        <v>0</v>
      </c>
      <c r="BC287" s="216">
        <f t="shared" si="109"/>
        <v>0</v>
      </c>
      <c r="BD287" s="216">
        <f t="shared" si="110"/>
        <v>0</v>
      </c>
      <c r="BE287" s="216">
        <f t="shared" si="111"/>
        <v>0</v>
      </c>
      <c r="CA287" s="243">
        <v>12</v>
      </c>
      <c r="CB287" s="243">
        <v>0</v>
      </c>
    </row>
    <row r="288" spans="1:80">
      <c r="A288" s="262"/>
      <c r="B288" s="263" t="s">
        <v>93</v>
      </c>
      <c r="C288" s="264" t="s">
        <v>1940</v>
      </c>
      <c r="D288" s="265"/>
      <c r="E288" s="266"/>
      <c r="F288" s="267"/>
      <c r="G288" s="268">
        <f>SUM(G279:G287)</f>
        <v>0</v>
      </c>
      <c r="H288" s="269"/>
      <c r="I288" s="270">
        <f>SUM(I279:I287)</f>
        <v>0</v>
      </c>
      <c r="J288" s="269"/>
      <c r="K288" s="270">
        <f>SUM(K279:K287)</f>
        <v>0</v>
      </c>
      <c r="O288" s="243">
        <v>4</v>
      </c>
      <c r="BA288" s="271">
        <f>SUM(BA279:BA287)</f>
        <v>0</v>
      </c>
      <c r="BB288" s="271">
        <f>SUM(BB279:BB287)</f>
        <v>0</v>
      </c>
      <c r="BC288" s="271">
        <f>SUM(BC279:BC287)</f>
        <v>0</v>
      </c>
      <c r="BD288" s="271">
        <f>SUM(BD279:BD287)</f>
        <v>0</v>
      </c>
      <c r="BE288" s="271">
        <f>SUM(BE279:BE287)</f>
        <v>0</v>
      </c>
    </row>
    <row r="289" spans="1:80">
      <c r="A289" s="233" t="s">
        <v>89</v>
      </c>
      <c r="B289" s="234" t="s">
        <v>1949</v>
      </c>
      <c r="C289" s="235" t="s">
        <v>1950</v>
      </c>
      <c r="D289" s="236"/>
      <c r="E289" s="237"/>
      <c r="F289" s="237"/>
      <c r="G289" s="238"/>
      <c r="H289" s="239"/>
      <c r="I289" s="240"/>
      <c r="J289" s="241"/>
      <c r="K289" s="242"/>
      <c r="O289" s="243">
        <v>1</v>
      </c>
    </row>
    <row r="290" spans="1:80" ht="22.5">
      <c r="A290" s="244">
        <v>249</v>
      </c>
      <c r="B290" s="245" t="s">
        <v>1952</v>
      </c>
      <c r="C290" s="246" t="s">
        <v>1925</v>
      </c>
      <c r="D290" s="247" t="s">
        <v>92</v>
      </c>
      <c r="E290" s="248">
        <v>1</v>
      </c>
      <c r="F290" s="248">
        <v>0</v>
      </c>
      <c r="G290" s="249">
        <f t="shared" ref="G290:G297" si="112">E290*F290</f>
        <v>0</v>
      </c>
      <c r="H290" s="250">
        <v>0</v>
      </c>
      <c r="I290" s="251">
        <f t="shared" ref="I290:I297" si="113">E290*H290</f>
        <v>0</v>
      </c>
      <c r="J290" s="250"/>
      <c r="K290" s="251">
        <f t="shared" ref="K290:K297" si="114">E290*J290</f>
        <v>0</v>
      </c>
      <c r="O290" s="243">
        <v>2</v>
      </c>
      <c r="AA290" s="216">
        <v>12</v>
      </c>
      <c r="AB290" s="216">
        <v>0</v>
      </c>
      <c r="AC290" s="216">
        <v>251</v>
      </c>
      <c r="AZ290" s="216">
        <v>1</v>
      </c>
      <c r="BA290" s="216">
        <f t="shared" ref="BA290:BA297" si="115">IF(AZ290=1,G290,0)</f>
        <v>0</v>
      </c>
      <c r="BB290" s="216">
        <f t="shared" ref="BB290:BB297" si="116">IF(AZ290=2,G290,0)</f>
        <v>0</v>
      </c>
      <c r="BC290" s="216">
        <f t="shared" ref="BC290:BC297" si="117">IF(AZ290=3,G290,0)</f>
        <v>0</v>
      </c>
      <c r="BD290" s="216">
        <f t="shared" ref="BD290:BD297" si="118">IF(AZ290=4,G290,0)</f>
        <v>0</v>
      </c>
      <c r="BE290" s="216">
        <f t="shared" ref="BE290:BE297" si="119">IF(AZ290=5,G290,0)</f>
        <v>0</v>
      </c>
      <c r="CA290" s="243">
        <v>12</v>
      </c>
      <c r="CB290" s="243">
        <v>0</v>
      </c>
    </row>
    <row r="291" spans="1:80">
      <c r="A291" s="244">
        <v>250</v>
      </c>
      <c r="B291" s="245" t="s">
        <v>1953</v>
      </c>
      <c r="C291" s="246" t="s">
        <v>1927</v>
      </c>
      <c r="D291" s="247" t="s">
        <v>92</v>
      </c>
      <c r="E291" s="248">
        <v>1</v>
      </c>
      <c r="F291" s="248">
        <v>0</v>
      </c>
      <c r="G291" s="249">
        <f t="shared" si="112"/>
        <v>0</v>
      </c>
      <c r="H291" s="250">
        <v>0</v>
      </c>
      <c r="I291" s="251">
        <f t="shared" si="113"/>
        <v>0</v>
      </c>
      <c r="J291" s="250"/>
      <c r="K291" s="251">
        <f t="shared" si="114"/>
        <v>0</v>
      </c>
      <c r="O291" s="243">
        <v>2</v>
      </c>
      <c r="AA291" s="216">
        <v>12</v>
      </c>
      <c r="AB291" s="216">
        <v>0</v>
      </c>
      <c r="AC291" s="216">
        <v>252</v>
      </c>
      <c r="AZ291" s="216">
        <v>1</v>
      </c>
      <c r="BA291" s="216">
        <f t="shared" si="115"/>
        <v>0</v>
      </c>
      <c r="BB291" s="216">
        <f t="shared" si="116"/>
        <v>0</v>
      </c>
      <c r="BC291" s="216">
        <f t="shared" si="117"/>
        <v>0</v>
      </c>
      <c r="BD291" s="216">
        <f t="shared" si="118"/>
        <v>0</v>
      </c>
      <c r="BE291" s="216">
        <f t="shared" si="119"/>
        <v>0</v>
      </c>
      <c r="CA291" s="243">
        <v>12</v>
      </c>
      <c r="CB291" s="243">
        <v>0</v>
      </c>
    </row>
    <row r="292" spans="1:80">
      <c r="A292" s="244">
        <v>251</v>
      </c>
      <c r="B292" s="245" t="s">
        <v>1954</v>
      </c>
      <c r="C292" s="246" t="s">
        <v>1607</v>
      </c>
      <c r="D292" s="247" t="s">
        <v>92</v>
      </c>
      <c r="E292" s="248">
        <v>3</v>
      </c>
      <c r="F292" s="248">
        <v>0</v>
      </c>
      <c r="G292" s="249">
        <f t="shared" si="112"/>
        <v>0</v>
      </c>
      <c r="H292" s="250">
        <v>0</v>
      </c>
      <c r="I292" s="251">
        <f t="shared" si="113"/>
        <v>0</v>
      </c>
      <c r="J292" s="250"/>
      <c r="K292" s="251">
        <f t="shared" si="114"/>
        <v>0</v>
      </c>
      <c r="O292" s="243">
        <v>2</v>
      </c>
      <c r="AA292" s="216">
        <v>12</v>
      </c>
      <c r="AB292" s="216">
        <v>0</v>
      </c>
      <c r="AC292" s="216">
        <v>253</v>
      </c>
      <c r="AZ292" s="216">
        <v>1</v>
      </c>
      <c r="BA292" s="216">
        <f t="shared" si="115"/>
        <v>0</v>
      </c>
      <c r="BB292" s="216">
        <f t="shared" si="116"/>
        <v>0</v>
      </c>
      <c r="BC292" s="216">
        <f t="shared" si="117"/>
        <v>0</v>
      </c>
      <c r="BD292" s="216">
        <f t="shared" si="118"/>
        <v>0</v>
      </c>
      <c r="BE292" s="216">
        <f t="shared" si="119"/>
        <v>0</v>
      </c>
      <c r="CA292" s="243">
        <v>12</v>
      </c>
      <c r="CB292" s="243">
        <v>0</v>
      </c>
    </row>
    <row r="293" spans="1:80">
      <c r="A293" s="244">
        <v>252</v>
      </c>
      <c r="B293" s="245" t="s">
        <v>1955</v>
      </c>
      <c r="C293" s="246" t="s">
        <v>1613</v>
      </c>
      <c r="D293" s="247" t="s">
        <v>1579</v>
      </c>
      <c r="E293" s="248">
        <v>3</v>
      </c>
      <c r="F293" s="248">
        <v>0</v>
      </c>
      <c r="G293" s="249">
        <f t="shared" si="112"/>
        <v>0</v>
      </c>
      <c r="H293" s="250">
        <v>0</v>
      </c>
      <c r="I293" s="251">
        <f t="shared" si="113"/>
        <v>0</v>
      </c>
      <c r="J293" s="250"/>
      <c r="K293" s="251">
        <f t="shared" si="114"/>
        <v>0</v>
      </c>
      <c r="O293" s="243">
        <v>2</v>
      </c>
      <c r="AA293" s="216">
        <v>12</v>
      </c>
      <c r="AB293" s="216">
        <v>0</v>
      </c>
      <c r="AC293" s="216">
        <v>254</v>
      </c>
      <c r="AZ293" s="216">
        <v>1</v>
      </c>
      <c r="BA293" s="216">
        <f t="shared" si="115"/>
        <v>0</v>
      </c>
      <c r="BB293" s="216">
        <f t="shared" si="116"/>
        <v>0</v>
      </c>
      <c r="BC293" s="216">
        <f t="shared" si="117"/>
        <v>0</v>
      </c>
      <c r="BD293" s="216">
        <f t="shared" si="118"/>
        <v>0</v>
      </c>
      <c r="BE293" s="216">
        <f t="shared" si="119"/>
        <v>0</v>
      </c>
      <c r="CA293" s="243">
        <v>12</v>
      </c>
      <c r="CB293" s="243">
        <v>0</v>
      </c>
    </row>
    <row r="294" spans="1:80">
      <c r="A294" s="244">
        <v>253</v>
      </c>
      <c r="B294" s="245" t="s">
        <v>1956</v>
      </c>
      <c r="C294" s="246" t="s">
        <v>1931</v>
      </c>
      <c r="D294" s="247" t="s">
        <v>1579</v>
      </c>
      <c r="E294" s="248">
        <v>7</v>
      </c>
      <c r="F294" s="248">
        <v>0</v>
      </c>
      <c r="G294" s="249">
        <f t="shared" si="112"/>
        <v>0</v>
      </c>
      <c r="H294" s="250">
        <v>0</v>
      </c>
      <c r="I294" s="251">
        <f t="shared" si="113"/>
        <v>0</v>
      </c>
      <c r="J294" s="250"/>
      <c r="K294" s="251">
        <f t="shared" si="114"/>
        <v>0</v>
      </c>
      <c r="O294" s="243">
        <v>2</v>
      </c>
      <c r="AA294" s="216">
        <v>12</v>
      </c>
      <c r="AB294" s="216">
        <v>0</v>
      </c>
      <c r="AC294" s="216">
        <v>255</v>
      </c>
      <c r="AZ294" s="216">
        <v>1</v>
      </c>
      <c r="BA294" s="216">
        <f t="shared" si="115"/>
        <v>0</v>
      </c>
      <c r="BB294" s="216">
        <f t="shared" si="116"/>
        <v>0</v>
      </c>
      <c r="BC294" s="216">
        <f t="shared" si="117"/>
        <v>0</v>
      </c>
      <c r="BD294" s="216">
        <f t="shared" si="118"/>
        <v>0</v>
      </c>
      <c r="BE294" s="216">
        <f t="shared" si="119"/>
        <v>0</v>
      </c>
      <c r="CA294" s="243">
        <v>12</v>
      </c>
      <c r="CB294" s="243">
        <v>0</v>
      </c>
    </row>
    <row r="295" spans="1:80">
      <c r="A295" s="244">
        <v>254</v>
      </c>
      <c r="B295" s="245" t="s">
        <v>1957</v>
      </c>
      <c r="C295" s="246" t="s">
        <v>1958</v>
      </c>
      <c r="D295" s="247" t="s">
        <v>92</v>
      </c>
      <c r="E295" s="248">
        <v>1</v>
      </c>
      <c r="F295" s="248">
        <v>0</v>
      </c>
      <c r="G295" s="249">
        <f t="shared" si="112"/>
        <v>0</v>
      </c>
      <c r="H295" s="250">
        <v>0</v>
      </c>
      <c r="I295" s="251">
        <f t="shared" si="113"/>
        <v>0</v>
      </c>
      <c r="J295" s="250"/>
      <c r="K295" s="251">
        <f t="shared" si="114"/>
        <v>0</v>
      </c>
      <c r="O295" s="243">
        <v>2</v>
      </c>
      <c r="AA295" s="216">
        <v>12</v>
      </c>
      <c r="AB295" s="216">
        <v>0</v>
      </c>
      <c r="AC295" s="216">
        <v>256</v>
      </c>
      <c r="AZ295" s="216">
        <v>1</v>
      </c>
      <c r="BA295" s="216">
        <f t="shared" si="115"/>
        <v>0</v>
      </c>
      <c r="BB295" s="216">
        <f t="shared" si="116"/>
        <v>0</v>
      </c>
      <c r="BC295" s="216">
        <f t="shared" si="117"/>
        <v>0</v>
      </c>
      <c r="BD295" s="216">
        <f t="shared" si="118"/>
        <v>0</v>
      </c>
      <c r="BE295" s="216">
        <f t="shared" si="119"/>
        <v>0</v>
      </c>
      <c r="CA295" s="243">
        <v>12</v>
      </c>
      <c r="CB295" s="243">
        <v>0</v>
      </c>
    </row>
    <row r="296" spans="1:80">
      <c r="A296" s="244">
        <v>255</v>
      </c>
      <c r="B296" s="245" t="s">
        <v>1959</v>
      </c>
      <c r="C296" s="246" t="s">
        <v>1935</v>
      </c>
      <c r="D296" s="247" t="s">
        <v>92</v>
      </c>
      <c r="E296" s="248">
        <v>3</v>
      </c>
      <c r="F296" s="248">
        <v>0</v>
      </c>
      <c r="G296" s="249">
        <f t="shared" si="112"/>
        <v>0</v>
      </c>
      <c r="H296" s="250">
        <v>0</v>
      </c>
      <c r="I296" s="251">
        <f t="shared" si="113"/>
        <v>0</v>
      </c>
      <c r="J296" s="250"/>
      <c r="K296" s="251">
        <f t="shared" si="114"/>
        <v>0</v>
      </c>
      <c r="O296" s="243">
        <v>2</v>
      </c>
      <c r="AA296" s="216">
        <v>12</v>
      </c>
      <c r="AB296" s="216">
        <v>0</v>
      </c>
      <c r="AC296" s="216">
        <v>257</v>
      </c>
      <c r="AZ296" s="216">
        <v>1</v>
      </c>
      <c r="BA296" s="216">
        <f t="shared" si="115"/>
        <v>0</v>
      </c>
      <c r="BB296" s="216">
        <f t="shared" si="116"/>
        <v>0</v>
      </c>
      <c r="BC296" s="216">
        <f t="shared" si="117"/>
        <v>0</v>
      </c>
      <c r="BD296" s="216">
        <f t="shared" si="118"/>
        <v>0</v>
      </c>
      <c r="BE296" s="216">
        <f t="shared" si="119"/>
        <v>0</v>
      </c>
      <c r="CA296" s="243">
        <v>12</v>
      </c>
      <c r="CB296" s="243">
        <v>0</v>
      </c>
    </row>
    <row r="297" spans="1:80">
      <c r="A297" s="244">
        <v>256</v>
      </c>
      <c r="B297" s="245" t="s">
        <v>1960</v>
      </c>
      <c r="C297" s="246" t="s">
        <v>1961</v>
      </c>
      <c r="D297" s="247" t="s">
        <v>92</v>
      </c>
      <c r="E297" s="248">
        <v>1</v>
      </c>
      <c r="F297" s="248">
        <v>0</v>
      </c>
      <c r="G297" s="249">
        <f t="shared" si="112"/>
        <v>0</v>
      </c>
      <c r="H297" s="250">
        <v>0</v>
      </c>
      <c r="I297" s="251">
        <f t="shared" si="113"/>
        <v>0</v>
      </c>
      <c r="J297" s="250"/>
      <c r="K297" s="251">
        <f t="shared" si="114"/>
        <v>0</v>
      </c>
      <c r="O297" s="243">
        <v>2</v>
      </c>
      <c r="AA297" s="216">
        <v>12</v>
      </c>
      <c r="AB297" s="216">
        <v>0</v>
      </c>
      <c r="AC297" s="216">
        <v>258</v>
      </c>
      <c r="AZ297" s="216">
        <v>1</v>
      </c>
      <c r="BA297" s="216">
        <f t="shared" si="115"/>
        <v>0</v>
      </c>
      <c r="BB297" s="216">
        <f t="shared" si="116"/>
        <v>0</v>
      </c>
      <c r="BC297" s="216">
        <f t="shared" si="117"/>
        <v>0</v>
      </c>
      <c r="BD297" s="216">
        <f t="shared" si="118"/>
        <v>0</v>
      </c>
      <c r="BE297" s="216">
        <f t="shared" si="119"/>
        <v>0</v>
      </c>
      <c r="CA297" s="243">
        <v>12</v>
      </c>
      <c r="CB297" s="243">
        <v>0</v>
      </c>
    </row>
    <row r="298" spans="1:80">
      <c r="A298" s="262"/>
      <c r="B298" s="263" t="s">
        <v>93</v>
      </c>
      <c r="C298" s="264" t="s">
        <v>1951</v>
      </c>
      <c r="D298" s="265"/>
      <c r="E298" s="266"/>
      <c r="F298" s="267"/>
      <c r="G298" s="268">
        <f>SUM(G289:G297)</f>
        <v>0</v>
      </c>
      <c r="H298" s="269"/>
      <c r="I298" s="270">
        <f>SUM(I289:I297)</f>
        <v>0</v>
      </c>
      <c r="J298" s="269"/>
      <c r="K298" s="270">
        <f>SUM(K289:K297)</f>
        <v>0</v>
      </c>
      <c r="O298" s="243">
        <v>4</v>
      </c>
      <c r="BA298" s="271">
        <f>SUM(BA289:BA297)</f>
        <v>0</v>
      </c>
      <c r="BB298" s="271">
        <f>SUM(BB289:BB297)</f>
        <v>0</v>
      </c>
      <c r="BC298" s="271">
        <f>SUM(BC289:BC297)</f>
        <v>0</v>
      </c>
      <c r="BD298" s="271">
        <f>SUM(BD289:BD297)</f>
        <v>0</v>
      </c>
      <c r="BE298" s="271">
        <f>SUM(BE289:BE297)</f>
        <v>0</v>
      </c>
    </row>
    <row r="299" spans="1:80">
      <c r="A299" s="233" t="s">
        <v>89</v>
      </c>
      <c r="B299" s="234" t="s">
        <v>1962</v>
      </c>
      <c r="C299" s="235" t="s">
        <v>1963</v>
      </c>
      <c r="D299" s="236"/>
      <c r="E299" s="237"/>
      <c r="F299" s="237"/>
      <c r="G299" s="238"/>
      <c r="H299" s="239"/>
      <c r="I299" s="240"/>
      <c r="J299" s="241"/>
      <c r="K299" s="242"/>
      <c r="O299" s="243">
        <v>1</v>
      </c>
    </row>
    <row r="300" spans="1:80" ht="22.5">
      <c r="A300" s="244">
        <v>257</v>
      </c>
      <c r="B300" s="245" t="s">
        <v>1965</v>
      </c>
      <c r="C300" s="246" t="s">
        <v>1925</v>
      </c>
      <c r="D300" s="247" t="s">
        <v>92</v>
      </c>
      <c r="E300" s="248">
        <v>1</v>
      </c>
      <c r="F300" s="248">
        <v>0</v>
      </c>
      <c r="G300" s="249">
        <f t="shared" ref="G300:G307" si="120">E300*F300</f>
        <v>0</v>
      </c>
      <c r="H300" s="250">
        <v>0</v>
      </c>
      <c r="I300" s="251">
        <f t="shared" ref="I300:I307" si="121">E300*H300</f>
        <v>0</v>
      </c>
      <c r="J300" s="250"/>
      <c r="K300" s="251">
        <f t="shared" ref="K300:K307" si="122">E300*J300</f>
        <v>0</v>
      </c>
      <c r="O300" s="243">
        <v>2</v>
      </c>
      <c r="AA300" s="216">
        <v>12</v>
      </c>
      <c r="AB300" s="216">
        <v>0</v>
      </c>
      <c r="AC300" s="216">
        <v>259</v>
      </c>
      <c r="AZ300" s="216">
        <v>1</v>
      </c>
      <c r="BA300" s="216">
        <f t="shared" ref="BA300:BA307" si="123">IF(AZ300=1,G300,0)</f>
        <v>0</v>
      </c>
      <c r="BB300" s="216">
        <f t="shared" ref="BB300:BB307" si="124">IF(AZ300=2,G300,0)</f>
        <v>0</v>
      </c>
      <c r="BC300" s="216">
        <f t="shared" ref="BC300:BC307" si="125">IF(AZ300=3,G300,0)</f>
        <v>0</v>
      </c>
      <c r="BD300" s="216">
        <f t="shared" ref="BD300:BD307" si="126">IF(AZ300=4,G300,0)</f>
        <v>0</v>
      </c>
      <c r="BE300" s="216">
        <f t="shared" ref="BE300:BE307" si="127">IF(AZ300=5,G300,0)</f>
        <v>0</v>
      </c>
      <c r="CA300" s="243">
        <v>12</v>
      </c>
      <c r="CB300" s="243">
        <v>0</v>
      </c>
    </row>
    <row r="301" spans="1:80">
      <c r="A301" s="244">
        <v>258</v>
      </c>
      <c r="B301" s="245" t="s">
        <v>1966</v>
      </c>
      <c r="C301" s="246" t="s">
        <v>1927</v>
      </c>
      <c r="D301" s="247" t="s">
        <v>92</v>
      </c>
      <c r="E301" s="248">
        <v>1</v>
      </c>
      <c r="F301" s="248">
        <v>0</v>
      </c>
      <c r="G301" s="249">
        <f t="shared" si="120"/>
        <v>0</v>
      </c>
      <c r="H301" s="250">
        <v>0</v>
      </c>
      <c r="I301" s="251">
        <f t="shared" si="121"/>
        <v>0</v>
      </c>
      <c r="J301" s="250"/>
      <c r="K301" s="251">
        <f t="shared" si="122"/>
        <v>0</v>
      </c>
      <c r="O301" s="243">
        <v>2</v>
      </c>
      <c r="AA301" s="216">
        <v>12</v>
      </c>
      <c r="AB301" s="216">
        <v>0</v>
      </c>
      <c r="AC301" s="216">
        <v>260</v>
      </c>
      <c r="AZ301" s="216">
        <v>1</v>
      </c>
      <c r="BA301" s="216">
        <f t="shared" si="123"/>
        <v>0</v>
      </c>
      <c r="BB301" s="216">
        <f t="shared" si="124"/>
        <v>0</v>
      </c>
      <c r="BC301" s="216">
        <f t="shared" si="125"/>
        <v>0</v>
      </c>
      <c r="BD301" s="216">
        <f t="shared" si="126"/>
        <v>0</v>
      </c>
      <c r="BE301" s="216">
        <f t="shared" si="127"/>
        <v>0</v>
      </c>
      <c r="CA301" s="243">
        <v>12</v>
      </c>
      <c r="CB301" s="243">
        <v>0</v>
      </c>
    </row>
    <row r="302" spans="1:80">
      <c r="A302" s="244">
        <v>259</v>
      </c>
      <c r="B302" s="245" t="s">
        <v>1967</v>
      </c>
      <c r="C302" s="246" t="s">
        <v>1607</v>
      </c>
      <c r="D302" s="247" t="s">
        <v>92</v>
      </c>
      <c r="E302" s="248">
        <v>3</v>
      </c>
      <c r="F302" s="248">
        <v>0</v>
      </c>
      <c r="G302" s="249">
        <f t="shared" si="120"/>
        <v>0</v>
      </c>
      <c r="H302" s="250">
        <v>0</v>
      </c>
      <c r="I302" s="251">
        <f t="shared" si="121"/>
        <v>0</v>
      </c>
      <c r="J302" s="250"/>
      <c r="K302" s="251">
        <f t="shared" si="122"/>
        <v>0</v>
      </c>
      <c r="O302" s="243">
        <v>2</v>
      </c>
      <c r="AA302" s="216">
        <v>12</v>
      </c>
      <c r="AB302" s="216">
        <v>0</v>
      </c>
      <c r="AC302" s="216">
        <v>261</v>
      </c>
      <c r="AZ302" s="216">
        <v>1</v>
      </c>
      <c r="BA302" s="216">
        <f t="shared" si="123"/>
        <v>0</v>
      </c>
      <c r="BB302" s="216">
        <f t="shared" si="124"/>
        <v>0</v>
      </c>
      <c r="BC302" s="216">
        <f t="shared" si="125"/>
        <v>0</v>
      </c>
      <c r="BD302" s="216">
        <f t="shared" si="126"/>
        <v>0</v>
      </c>
      <c r="BE302" s="216">
        <f t="shared" si="127"/>
        <v>0</v>
      </c>
      <c r="CA302" s="243">
        <v>12</v>
      </c>
      <c r="CB302" s="243">
        <v>0</v>
      </c>
    </row>
    <row r="303" spans="1:80">
      <c r="A303" s="244">
        <v>260</v>
      </c>
      <c r="B303" s="245" t="s">
        <v>1968</v>
      </c>
      <c r="C303" s="246" t="s">
        <v>1613</v>
      </c>
      <c r="D303" s="247" t="s">
        <v>1579</v>
      </c>
      <c r="E303" s="248">
        <v>3</v>
      </c>
      <c r="F303" s="248">
        <v>0</v>
      </c>
      <c r="G303" s="249">
        <f t="shared" si="120"/>
        <v>0</v>
      </c>
      <c r="H303" s="250">
        <v>0</v>
      </c>
      <c r="I303" s="251">
        <f t="shared" si="121"/>
        <v>0</v>
      </c>
      <c r="J303" s="250"/>
      <c r="K303" s="251">
        <f t="shared" si="122"/>
        <v>0</v>
      </c>
      <c r="O303" s="243">
        <v>2</v>
      </c>
      <c r="AA303" s="216">
        <v>12</v>
      </c>
      <c r="AB303" s="216">
        <v>0</v>
      </c>
      <c r="AC303" s="216">
        <v>262</v>
      </c>
      <c r="AZ303" s="216">
        <v>1</v>
      </c>
      <c r="BA303" s="216">
        <f t="shared" si="123"/>
        <v>0</v>
      </c>
      <c r="BB303" s="216">
        <f t="shared" si="124"/>
        <v>0</v>
      </c>
      <c r="BC303" s="216">
        <f t="shared" si="125"/>
        <v>0</v>
      </c>
      <c r="BD303" s="216">
        <f t="shared" si="126"/>
        <v>0</v>
      </c>
      <c r="BE303" s="216">
        <f t="shared" si="127"/>
        <v>0</v>
      </c>
      <c r="CA303" s="243">
        <v>12</v>
      </c>
      <c r="CB303" s="243">
        <v>0</v>
      </c>
    </row>
    <row r="304" spans="1:80">
      <c r="A304" s="244">
        <v>261</v>
      </c>
      <c r="B304" s="245" t="s">
        <v>1969</v>
      </c>
      <c r="C304" s="246" t="s">
        <v>1931</v>
      </c>
      <c r="D304" s="247" t="s">
        <v>1579</v>
      </c>
      <c r="E304" s="248">
        <v>7</v>
      </c>
      <c r="F304" s="248">
        <v>0</v>
      </c>
      <c r="G304" s="249">
        <f t="shared" si="120"/>
        <v>0</v>
      </c>
      <c r="H304" s="250">
        <v>0</v>
      </c>
      <c r="I304" s="251">
        <f t="shared" si="121"/>
        <v>0</v>
      </c>
      <c r="J304" s="250"/>
      <c r="K304" s="251">
        <f t="shared" si="122"/>
        <v>0</v>
      </c>
      <c r="O304" s="243">
        <v>2</v>
      </c>
      <c r="AA304" s="216">
        <v>12</v>
      </c>
      <c r="AB304" s="216">
        <v>0</v>
      </c>
      <c r="AC304" s="216">
        <v>263</v>
      </c>
      <c r="AZ304" s="216">
        <v>1</v>
      </c>
      <c r="BA304" s="216">
        <f t="shared" si="123"/>
        <v>0</v>
      </c>
      <c r="BB304" s="216">
        <f t="shared" si="124"/>
        <v>0</v>
      </c>
      <c r="BC304" s="216">
        <f t="shared" si="125"/>
        <v>0</v>
      </c>
      <c r="BD304" s="216">
        <f t="shared" si="126"/>
        <v>0</v>
      </c>
      <c r="BE304" s="216">
        <f t="shared" si="127"/>
        <v>0</v>
      </c>
      <c r="CA304" s="243">
        <v>12</v>
      </c>
      <c r="CB304" s="243">
        <v>0</v>
      </c>
    </row>
    <row r="305" spans="1:80">
      <c r="A305" s="244">
        <v>262</v>
      </c>
      <c r="B305" s="245" t="s">
        <v>1970</v>
      </c>
      <c r="C305" s="246" t="s">
        <v>1958</v>
      </c>
      <c r="D305" s="247" t="s">
        <v>92</v>
      </c>
      <c r="E305" s="248">
        <v>1</v>
      </c>
      <c r="F305" s="248">
        <v>0</v>
      </c>
      <c r="G305" s="249">
        <f t="shared" si="120"/>
        <v>0</v>
      </c>
      <c r="H305" s="250">
        <v>0</v>
      </c>
      <c r="I305" s="251">
        <f t="shared" si="121"/>
        <v>0</v>
      </c>
      <c r="J305" s="250"/>
      <c r="K305" s="251">
        <f t="shared" si="122"/>
        <v>0</v>
      </c>
      <c r="O305" s="243">
        <v>2</v>
      </c>
      <c r="AA305" s="216">
        <v>12</v>
      </c>
      <c r="AB305" s="216">
        <v>0</v>
      </c>
      <c r="AC305" s="216">
        <v>264</v>
      </c>
      <c r="AZ305" s="216">
        <v>1</v>
      </c>
      <c r="BA305" s="216">
        <f t="shared" si="123"/>
        <v>0</v>
      </c>
      <c r="BB305" s="216">
        <f t="shared" si="124"/>
        <v>0</v>
      </c>
      <c r="BC305" s="216">
        <f t="shared" si="125"/>
        <v>0</v>
      </c>
      <c r="BD305" s="216">
        <f t="shared" si="126"/>
        <v>0</v>
      </c>
      <c r="BE305" s="216">
        <f t="shared" si="127"/>
        <v>0</v>
      </c>
      <c r="CA305" s="243">
        <v>12</v>
      </c>
      <c r="CB305" s="243">
        <v>0</v>
      </c>
    </row>
    <row r="306" spans="1:80">
      <c r="A306" s="244">
        <v>263</v>
      </c>
      <c r="B306" s="245" t="s">
        <v>1971</v>
      </c>
      <c r="C306" s="246" t="s">
        <v>1935</v>
      </c>
      <c r="D306" s="247" t="s">
        <v>92</v>
      </c>
      <c r="E306" s="248">
        <v>3</v>
      </c>
      <c r="F306" s="248">
        <v>0</v>
      </c>
      <c r="G306" s="249">
        <f t="shared" si="120"/>
        <v>0</v>
      </c>
      <c r="H306" s="250">
        <v>0</v>
      </c>
      <c r="I306" s="251">
        <f t="shared" si="121"/>
        <v>0</v>
      </c>
      <c r="J306" s="250"/>
      <c r="K306" s="251">
        <f t="shared" si="122"/>
        <v>0</v>
      </c>
      <c r="O306" s="243">
        <v>2</v>
      </c>
      <c r="AA306" s="216">
        <v>12</v>
      </c>
      <c r="AB306" s="216">
        <v>0</v>
      </c>
      <c r="AC306" s="216">
        <v>265</v>
      </c>
      <c r="AZ306" s="216">
        <v>1</v>
      </c>
      <c r="BA306" s="216">
        <f t="shared" si="123"/>
        <v>0</v>
      </c>
      <c r="BB306" s="216">
        <f t="shared" si="124"/>
        <v>0</v>
      </c>
      <c r="BC306" s="216">
        <f t="shared" si="125"/>
        <v>0</v>
      </c>
      <c r="BD306" s="216">
        <f t="shared" si="126"/>
        <v>0</v>
      </c>
      <c r="BE306" s="216">
        <f t="shared" si="127"/>
        <v>0</v>
      </c>
      <c r="CA306" s="243">
        <v>12</v>
      </c>
      <c r="CB306" s="243">
        <v>0</v>
      </c>
    </row>
    <row r="307" spans="1:80">
      <c r="A307" s="244">
        <v>264</v>
      </c>
      <c r="B307" s="245" t="s">
        <v>1972</v>
      </c>
      <c r="C307" s="246" t="s">
        <v>1961</v>
      </c>
      <c r="D307" s="247" t="s">
        <v>92</v>
      </c>
      <c r="E307" s="248">
        <v>1</v>
      </c>
      <c r="F307" s="248">
        <v>0</v>
      </c>
      <c r="G307" s="249">
        <f t="shared" si="120"/>
        <v>0</v>
      </c>
      <c r="H307" s="250">
        <v>0</v>
      </c>
      <c r="I307" s="251">
        <f t="shared" si="121"/>
        <v>0</v>
      </c>
      <c r="J307" s="250"/>
      <c r="K307" s="251">
        <f t="shared" si="122"/>
        <v>0</v>
      </c>
      <c r="O307" s="243">
        <v>2</v>
      </c>
      <c r="AA307" s="216">
        <v>12</v>
      </c>
      <c r="AB307" s="216">
        <v>0</v>
      </c>
      <c r="AC307" s="216">
        <v>266</v>
      </c>
      <c r="AZ307" s="216">
        <v>1</v>
      </c>
      <c r="BA307" s="216">
        <f t="shared" si="123"/>
        <v>0</v>
      </c>
      <c r="BB307" s="216">
        <f t="shared" si="124"/>
        <v>0</v>
      </c>
      <c r="BC307" s="216">
        <f t="shared" si="125"/>
        <v>0</v>
      </c>
      <c r="BD307" s="216">
        <f t="shared" si="126"/>
        <v>0</v>
      </c>
      <c r="BE307" s="216">
        <f t="shared" si="127"/>
        <v>0</v>
      </c>
      <c r="CA307" s="243">
        <v>12</v>
      </c>
      <c r="CB307" s="243">
        <v>0</v>
      </c>
    </row>
    <row r="308" spans="1:80">
      <c r="A308" s="262"/>
      <c r="B308" s="263" t="s">
        <v>93</v>
      </c>
      <c r="C308" s="264" t="s">
        <v>1964</v>
      </c>
      <c r="D308" s="265"/>
      <c r="E308" s="266"/>
      <c r="F308" s="267"/>
      <c r="G308" s="268">
        <f>SUM(G299:G307)</f>
        <v>0</v>
      </c>
      <c r="H308" s="269"/>
      <c r="I308" s="270">
        <f>SUM(I299:I307)</f>
        <v>0</v>
      </c>
      <c r="J308" s="269"/>
      <c r="K308" s="270">
        <f>SUM(K299:K307)</f>
        <v>0</v>
      </c>
      <c r="O308" s="243">
        <v>4</v>
      </c>
      <c r="BA308" s="271">
        <f>SUM(BA299:BA307)</f>
        <v>0</v>
      </c>
      <c r="BB308" s="271">
        <f>SUM(BB299:BB307)</f>
        <v>0</v>
      </c>
      <c r="BC308" s="271">
        <f>SUM(BC299:BC307)</f>
        <v>0</v>
      </c>
      <c r="BD308" s="271">
        <f>SUM(BD299:BD307)</f>
        <v>0</v>
      </c>
      <c r="BE308" s="271">
        <f>SUM(BE299:BE307)</f>
        <v>0</v>
      </c>
    </row>
    <row r="309" spans="1:80">
      <c r="A309" s="233" t="s">
        <v>89</v>
      </c>
      <c r="B309" s="234" t="s">
        <v>1973</v>
      </c>
      <c r="C309" s="235" t="s">
        <v>1950</v>
      </c>
      <c r="D309" s="236"/>
      <c r="E309" s="237"/>
      <c r="F309" s="237"/>
      <c r="G309" s="238"/>
      <c r="H309" s="239"/>
      <c r="I309" s="240"/>
      <c r="J309" s="241"/>
      <c r="K309" s="242"/>
      <c r="O309" s="243">
        <v>1</v>
      </c>
    </row>
    <row r="310" spans="1:80" ht="22.5">
      <c r="A310" s="244">
        <v>265</v>
      </c>
      <c r="B310" s="245" t="s">
        <v>1975</v>
      </c>
      <c r="C310" s="246" t="s">
        <v>1802</v>
      </c>
      <c r="D310" s="247" t="s">
        <v>92</v>
      </c>
      <c r="E310" s="248">
        <v>1</v>
      </c>
      <c r="F310" s="248">
        <v>0</v>
      </c>
      <c r="G310" s="249">
        <f t="shared" ref="G310:G321" si="128">E310*F310</f>
        <v>0</v>
      </c>
      <c r="H310" s="250">
        <v>0</v>
      </c>
      <c r="I310" s="251">
        <f t="shared" ref="I310:I321" si="129">E310*H310</f>
        <v>0</v>
      </c>
      <c r="J310" s="250"/>
      <c r="K310" s="251">
        <f t="shared" ref="K310:K321" si="130">E310*J310</f>
        <v>0</v>
      </c>
      <c r="O310" s="243">
        <v>2</v>
      </c>
      <c r="AA310" s="216">
        <v>12</v>
      </c>
      <c r="AB310" s="216">
        <v>0</v>
      </c>
      <c r="AC310" s="216">
        <v>267</v>
      </c>
      <c r="AZ310" s="216">
        <v>1</v>
      </c>
      <c r="BA310" s="216">
        <f t="shared" ref="BA310:BA321" si="131">IF(AZ310=1,G310,0)</f>
        <v>0</v>
      </c>
      <c r="BB310" s="216">
        <f t="shared" ref="BB310:BB321" si="132">IF(AZ310=2,G310,0)</f>
        <v>0</v>
      </c>
      <c r="BC310" s="216">
        <f t="shared" ref="BC310:BC321" si="133">IF(AZ310=3,G310,0)</f>
        <v>0</v>
      </c>
      <c r="BD310" s="216">
        <f t="shared" ref="BD310:BD321" si="134">IF(AZ310=4,G310,0)</f>
        <v>0</v>
      </c>
      <c r="BE310" s="216">
        <f t="shared" ref="BE310:BE321" si="135">IF(AZ310=5,G310,0)</f>
        <v>0</v>
      </c>
      <c r="CA310" s="243">
        <v>12</v>
      </c>
      <c r="CB310" s="243">
        <v>0</v>
      </c>
    </row>
    <row r="311" spans="1:80">
      <c r="A311" s="244">
        <v>266</v>
      </c>
      <c r="B311" s="245" t="s">
        <v>1976</v>
      </c>
      <c r="C311" s="246" t="s">
        <v>1977</v>
      </c>
      <c r="D311" s="247" t="s">
        <v>92</v>
      </c>
      <c r="E311" s="248">
        <v>1</v>
      </c>
      <c r="F311" s="248">
        <v>0</v>
      </c>
      <c r="G311" s="249">
        <f t="shared" si="128"/>
        <v>0</v>
      </c>
      <c r="H311" s="250">
        <v>0</v>
      </c>
      <c r="I311" s="251">
        <f t="shared" si="129"/>
        <v>0</v>
      </c>
      <c r="J311" s="250"/>
      <c r="K311" s="251">
        <f t="shared" si="130"/>
        <v>0</v>
      </c>
      <c r="O311" s="243">
        <v>2</v>
      </c>
      <c r="AA311" s="216">
        <v>12</v>
      </c>
      <c r="AB311" s="216">
        <v>0</v>
      </c>
      <c r="AC311" s="216">
        <v>268</v>
      </c>
      <c r="AZ311" s="216">
        <v>1</v>
      </c>
      <c r="BA311" s="216">
        <f t="shared" si="131"/>
        <v>0</v>
      </c>
      <c r="BB311" s="216">
        <f t="shared" si="132"/>
        <v>0</v>
      </c>
      <c r="BC311" s="216">
        <f t="shared" si="133"/>
        <v>0</v>
      </c>
      <c r="BD311" s="216">
        <f t="shared" si="134"/>
        <v>0</v>
      </c>
      <c r="BE311" s="216">
        <f t="shared" si="135"/>
        <v>0</v>
      </c>
      <c r="CA311" s="243">
        <v>12</v>
      </c>
      <c r="CB311" s="243">
        <v>0</v>
      </c>
    </row>
    <row r="312" spans="1:80">
      <c r="A312" s="244">
        <v>267</v>
      </c>
      <c r="B312" s="245" t="s">
        <v>1978</v>
      </c>
      <c r="C312" s="246" t="s">
        <v>1607</v>
      </c>
      <c r="D312" s="247" t="s">
        <v>92</v>
      </c>
      <c r="E312" s="248">
        <v>5</v>
      </c>
      <c r="F312" s="248">
        <v>0</v>
      </c>
      <c r="G312" s="249">
        <f t="shared" si="128"/>
        <v>0</v>
      </c>
      <c r="H312" s="250">
        <v>0</v>
      </c>
      <c r="I312" s="251">
        <f t="shared" si="129"/>
        <v>0</v>
      </c>
      <c r="J312" s="250"/>
      <c r="K312" s="251">
        <f t="shared" si="130"/>
        <v>0</v>
      </c>
      <c r="O312" s="243">
        <v>2</v>
      </c>
      <c r="AA312" s="216">
        <v>12</v>
      </c>
      <c r="AB312" s="216">
        <v>0</v>
      </c>
      <c r="AC312" s="216">
        <v>269</v>
      </c>
      <c r="AZ312" s="216">
        <v>1</v>
      </c>
      <c r="BA312" s="216">
        <f t="shared" si="131"/>
        <v>0</v>
      </c>
      <c r="BB312" s="216">
        <f t="shared" si="132"/>
        <v>0</v>
      </c>
      <c r="BC312" s="216">
        <f t="shared" si="133"/>
        <v>0</v>
      </c>
      <c r="BD312" s="216">
        <f t="shared" si="134"/>
        <v>0</v>
      </c>
      <c r="BE312" s="216">
        <f t="shared" si="135"/>
        <v>0</v>
      </c>
      <c r="CA312" s="243">
        <v>12</v>
      </c>
      <c r="CB312" s="243">
        <v>0</v>
      </c>
    </row>
    <row r="313" spans="1:80">
      <c r="A313" s="244">
        <v>268</v>
      </c>
      <c r="B313" s="245" t="s">
        <v>1979</v>
      </c>
      <c r="C313" s="246" t="s">
        <v>1613</v>
      </c>
      <c r="D313" s="247" t="s">
        <v>1579</v>
      </c>
      <c r="E313" s="248">
        <v>10</v>
      </c>
      <c r="F313" s="248">
        <v>0</v>
      </c>
      <c r="G313" s="249">
        <f t="shared" si="128"/>
        <v>0</v>
      </c>
      <c r="H313" s="250">
        <v>0</v>
      </c>
      <c r="I313" s="251">
        <f t="shared" si="129"/>
        <v>0</v>
      </c>
      <c r="J313" s="250"/>
      <c r="K313" s="251">
        <f t="shared" si="130"/>
        <v>0</v>
      </c>
      <c r="O313" s="243">
        <v>2</v>
      </c>
      <c r="AA313" s="216">
        <v>12</v>
      </c>
      <c r="AB313" s="216">
        <v>0</v>
      </c>
      <c r="AC313" s="216">
        <v>270</v>
      </c>
      <c r="AZ313" s="216">
        <v>1</v>
      </c>
      <c r="BA313" s="216">
        <f t="shared" si="131"/>
        <v>0</v>
      </c>
      <c r="BB313" s="216">
        <f t="shared" si="132"/>
        <v>0</v>
      </c>
      <c r="BC313" s="216">
        <f t="shared" si="133"/>
        <v>0</v>
      </c>
      <c r="BD313" s="216">
        <f t="shared" si="134"/>
        <v>0</v>
      </c>
      <c r="BE313" s="216">
        <f t="shared" si="135"/>
        <v>0</v>
      </c>
      <c r="CA313" s="243">
        <v>12</v>
      </c>
      <c r="CB313" s="243">
        <v>0</v>
      </c>
    </row>
    <row r="314" spans="1:80">
      <c r="A314" s="244">
        <v>269</v>
      </c>
      <c r="B314" s="245" t="s">
        <v>1980</v>
      </c>
      <c r="C314" s="246" t="s">
        <v>1812</v>
      </c>
      <c r="D314" s="247" t="s">
        <v>1579</v>
      </c>
      <c r="E314" s="248">
        <v>5</v>
      </c>
      <c r="F314" s="248">
        <v>0</v>
      </c>
      <c r="G314" s="249">
        <f t="shared" si="128"/>
        <v>0</v>
      </c>
      <c r="H314" s="250">
        <v>0</v>
      </c>
      <c r="I314" s="251">
        <f t="shared" si="129"/>
        <v>0</v>
      </c>
      <c r="J314" s="250"/>
      <c r="K314" s="251">
        <f t="shared" si="130"/>
        <v>0</v>
      </c>
      <c r="O314" s="243">
        <v>2</v>
      </c>
      <c r="AA314" s="216">
        <v>12</v>
      </c>
      <c r="AB314" s="216">
        <v>0</v>
      </c>
      <c r="AC314" s="216">
        <v>271</v>
      </c>
      <c r="AZ314" s="216">
        <v>1</v>
      </c>
      <c r="BA314" s="216">
        <f t="shared" si="131"/>
        <v>0</v>
      </c>
      <c r="BB314" s="216">
        <f t="shared" si="132"/>
        <v>0</v>
      </c>
      <c r="BC314" s="216">
        <f t="shared" si="133"/>
        <v>0</v>
      </c>
      <c r="BD314" s="216">
        <f t="shared" si="134"/>
        <v>0</v>
      </c>
      <c r="BE314" s="216">
        <f t="shared" si="135"/>
        <v>0</v>
      </c>
      <c r="CA314" s="243">
        <v>12</v>
      </c>
      <c r="CB314" s="243">
        <v>0</v>
      </c>
    </row>
    <row r="315" spans="1:80">
      <c r="A315" s="244">
        <v>270</v>
      </c>
      <c r="B315" s="245" t="s">
        <v>1981</v>
      </c>
      <c r="C315" s="246" t="s">
        <v>1621</v>
      </c>
      <c r="D315" s="247" t="s">
        <v>92</v>
      </c>
      <c r="E315" s="248">
        <v>1</v>
      </c>
      <c r="F315" s="248">
        <v>0</v>
      </c>
      <c r="G315" s="249">
        <f t="shared" si="128"/>
        <v>0</v>
      </c>
      <c r="H315" s="250">
        <v>0</v>
      </c>
      <c r="I315" s="251">
        <f t="shared" si="129"/>
        <v>0</v>
      </c>
      <c r="J315" s="250"/>
      <c r="K315" s="251">
        <f t="shared" si="130"/>
        <v>0</v>
      </c>
      <c r="O315" s="243">
        <v>2</v>
      </c>
      <c r="AA315" s="216">
        <v>12</v>
      </c>
      <c r="AB315" s="216">
        <v>0</v>
      </c>
      <c r="AC315" s="216">
        <v>272</v>
      </c>
      <c r="AZ315" s="216">
        <v>1</v>
      </c>
      <c r="BA315" s="216">
        <f t="shared" si="131"/>
        <v>0</v>
      </c>
      <c r="BB315" s="216">
        <f t="shared" si="132"/>
        <v>0</v>
      </c>
      <c r="BC315" s="216">
        <f t="shared" si="133"/>
        <v>0</v>
      </c>
      <c r="BD315" s="216">
        <f t="shared" si="134"/>
        <v>0</v>
      </c>
      <c r="BE315" s="216">
        <f t="shared" si="135"/>
        <v>0</v>
      </c>
      <c r="CA315" s="243">
        <v>12</v>
      </c>
      <c r="CB315" s="243">
        <v>0</v>
      </c>
    </row>
    <row r="316" spans="1:80">
      <c r="A316" s="244">
        <v>271</v>
      </c>
      <c r="B316" s="245" t="s">
        <v>1982</v>
      </c>
      <c r="C316" s="246" t="s">
        <v>1847</v>
      </c>
      <c r="D316" s="247" t="s">
        <v>92</v>
      </c>
      <c r="E316" s="248">
        <v>1</v>
      </c>
      <c r="F316" s="248">
        <v>0</v>
      </c>
      <c r="G316" s="249">
        <f t="shared" si="128"/>
        <v>0</v>
      </c>
      <c r="H316" s="250">
        <v>0</v>
      </c>
      <c r="I316" s="251">
        <f t="shared" si="129"/>
        <v>0</v>
      </c>
      <c r="J316" s="250"/>
      <c r="K316" s="251">
        <f t="shared" si="130"/>
        <v>0</v>
      </c>
      <c r="O316" s="243">
        <v>2</v>
      </c>
      <c r="AA316" s="216">
        <v>12</v>
      </c>
      <c r="AB316" s="216">
        <v>0</v>
      </c>
      <c r="AC316" s="216">
        <v>273</v>
      </c>
      <c r="AZ316" s="216">
        <v>1</v>
      </c>
      <c r="BA316" s="216">
        <f t="shared" si="131"/>
        <v>0</v>
      </c>
      <c r="BB316" s="216">
        <f t="shared" si="132"/>
        <v>0</v>
      </c>
      <c r="BC316" s="216">
        <f t="shared" si="133"/>
        <v>0</v>
      </c>
      <c r="BD316" s="216">
        <f t="shared" si="134"/>
        <v>0</v>
      </c>
      <c r="BE316" s="216">
        <f t="shared" si="135"/>
        <v>0</v>
      </c>
      <c r="CA316" s="243">
        <v>12</v>
      </c>
      <c r="CB316" s="243">
        <v>0</v>
      </c>
    </row>
    <row r="317" spans="1:80">
      <c r="A317" s="244">
        <v>272</v>
      </c>
      <c r="B317" s="245" t="s">
        <v>1983</v>
      </c>
      <c r="C317" s="246" t="s">
        <v>1631</v>
      </c>
      <c r="D317" s="247" t="s">
        <v>92</v>
      </c>
      <c r="E317" s="248">
        <v>2</v>
      </c>
      <c r="F317" s="248">
        <v>0</v>
      </c>
      <c r="G317" s="249">
        <f t="shared" si="128"/>
        <v>0</v>
      </c>
      <c r="H317" s="250">
        <v>0</v>
      </c>
      <c r="I317" s="251">
        <f t="shared" si="129"/>
        <v>0</v>
      </c>
      <c r="J317" s="250"/>
      <c r="K317" s="251">
        <f t="shared" si="130"/>
        <v>0</v>
      </c>
      <c r="O317" s="243">
        <v>2</v>
      </c>
      <c r="AA317" s="216">
        <v>12</v>
      </c>
      <c r="AB317" s="216">
        <v>0</v>
      </c>
      <c r="AC317" s="216">
        <v>274</v>
      </c>
      <c r="AZ317" s="216">
        <v>1</v>
      </c>
      <c r="BA317" s="216">
        <f t="shared" si="131"/>
        <v>0</v>
      </c>
      <c r="BB317" s="216">
        <f t="shared" si="132"/>
        <v>0</v>
      </c>
      <c r="BC317" s="216">
        <f t="shared" si="133"/>
        <v>0</v>
      </c>
      <c r="BD317" s="216">
        <f t="shared" si="134"/>
        <v>0</v>
      </c>
      <c r="BE317" s="216">
        <f t="shared" si="135"/>
        <v>0</v>
      </c>
      <c r="CA317" s="243">
        <v>12</v>
      </c>
      <c r="CB317" s="243">
        <v>0</v>
      </c>
    </row>
    <row r="318" spans="1:80">
      <c r="A318" s="244">
        <v>273</v>
      </c>
      <c r="B318" s="245" t="s">
        <v>1984</v>
      </c>
      <c r="C318" s="246" t="s">
        <v>1816</v>
      </c>
      <c r="D318" s="247" t="s">
        <v>92</v>
      </c>
      <c r="E318" s="248">
        <v>3</v>
      </c>
      <c r="F318" s="248">
        <v>0</v>
      </c>
      <c r="G318" s="249">
        <f t="shared" si="128"/>
        <v>0</v>
      </c>
      <c r="H318" s="250">
        <v>0</v>
      </c>
      <c r="I318" s="251">
        <f t="shared" si="129"/>
        <v>0</v>
      </c>
      <c r="J318" s="250"/>
      <c r="K318" s="251">
        <f t="shared" si="130"/>
        <v>0</v>
      </c>
      <c r="O318" s="243">
        <v>2</v>
      </c>
      <c r="AA318" s="216">
        <v>12</v>
      </c>
      <c r="AB318" s="216">
        <v>0</v>
      </c>
      <c r="AC318" s="216">
        <v>275</v>
      </c>
      <c r="AZ318" s="216">
        <v>1</v>
      </c>
      <c r="BA318" s="216">
        <f t="shared" si="131"/>
        <v>0</v>
      </c>
      <c r="BB318" s="216">
        <f t="shared" si="132"/>
        <v>0</v>
      </c>
      <c r="BC318" s="216">
        <f t="shared" si="133"/>
        <v>0</v>
      </c>
      <c r="BD318" s="216">
        <f t="shared" si="134"/>
        <v>0</v>
      </c>
      <c r="BE318" s="216">
        <f t="shared" si="135"/>
        <v>0</v>
      </c>
      <c r="CA318" s="243">
        <v>12</v>
      </c>
      <c r="CB318" s="243">
        <v>0</v>
      </c>
    </row>
    <row r="319" spans="1:80">
      <c r="A319" s="244">
        <v>274</v>
      </c>
      <c r="B319" s="245" t="s">
        <v>1985</v>
      </c>
      <c r="C319" s="246" t="s">
        <v>1854</v>
      </c>
      <c r="D319" s="247" t="s">
        <v>92</v>
      </c>
      <c r="E319" s="248">
        <v>1</v>
      </c>
      <c r="F319" s="248">
        <v>0</v>
      </c>
      <c r="G319" s="249">
        <f t="shared" si="128"/>
        <v>0</v>
      </c>
      <c r="H319" s="250">
        <v>0</v>
      </c>
      <c r="I319" s="251">
        <f t="shared" si="129"/>
        <v>0</v>
      </c>
      <c r="J319" s="250"/>
      <c r="K319" s="251">
        <f t="shared" si="130"/>
        <v>0</v>
      </c>
      <c r="O319" s="243">
        <v>2</v>
      </c>
      <c r="AA319" s="216">
        <v>12</v>
      </c>
      <c r="AB319" s="216">
        <v>0</v>
      </c>
      <c r="AC319" s="216">
        <v>276</v>
      </c>
      <c r="AZ319" s="216">
        <v>1</v>
      </c>
      <c r="BA319" s="216">
        <f t="shared" si="131"/>
        <v>0</v>
      </c>
      <c r="BB319" s="216">
        <f t="shared" si="132"/>
        <v>0</v>
      </c>
      <c r="BC319" s="216">
        <f t="shared" si="133"/>
        <v>0</v>
      </c>
      <c r="BD319" s="216">
        <f t="shared" si="134"/>
        <v>0</v>
      </c>
      <c r="BE319" s="216">
        <f t="shared" si="135"/>
        <v>0</v>
      </c>
      <c r="CA319" s="243">
        <v>12</v>
      </c>
      <c r="CB319" s="243">
        <v>0</v>
      </c>
    </row>
    <row r="320" spans="1:80">
      <c r="A320" s="244">
        <v>275</v>
      </c>
      <c r="B320" s="245" t="s">
        <v>1986</v>
      </c>
      <c r="C320" s="246" t="s">
        <v>1858</v>
      </c>
      <c r="D320" s="247" t="s">
        <v>92</v>
      </c>
      <c r="E320" s="248">
        <v>1</v>
      </c>
      <c r="F320" s="248">
        <v>0</v>
      </c>
      <c r="G320" s="249">
        <f t="shared" si="128"/>
        <v>0</v>
      </c>
      <c r="H320" s="250">
        <v>0</v>
      </c>
      <c r="I320" s="251">
        <f t="shared" si="129"/>
        <v>0</v>
      </c>
      <c r="J320" s="250"/>
      <c r="K320" s="251">
        <f t="shared" si="130"/>
        <v>0</v>
      </c>
      <c r="O320" s="243">
        <v>2</v>
      </c>
      <c r="AA320" s="216">
        <v>12</v>
      </c>
      <c r="AB320" s="216">
        <v>0</v>
      </c>
      <c r="AC320" s="216">
        <v>277</v>
      </c>
      <c r="AZ320" s="216">
        <v>1</v>
      </c>
      <c r="BA320" s="216">
        <f t="shared" si="131"/>
        <v>0</v>
      </c>
      <c r="BB320" s="216">
        <f t="shared" si="132"/>
        <v>0</v>
      </c>
      <c r="BC320" s="216">
        <f t="shared" si="133"/>
        <v>0</v>
      </c>
      <c r="BD320" s="216">
        <f t="shared" si="134"/>
        <v>0</v>
      </c>
      <c r="BE320" s="216">
        <f t="shared" si="135"/>
        <v>0</v>
      </c>
      <c r="CA320" s="243">
        <v>12</v>
      </c>
      <c r="CB320" s="243">
        <v>0</v>
      </c>
    </row>
    <row r="321" spans="1:80">
      <c r="A321" s="244">
        <v>276</v>
      </c>
      <c r="B321" s="245" t="s">
        <v>1987</v>
      </c>
      <c r="C321" s="246" t="s">
        <v>1933</v>
      </c>
      <c r="D321" s="247" t="s">
        <v>92</v>
      </c>
      <c r="E321" s="248">
        <v>2</v>
      </c>
      <c r="F321" s="248">
        <v>0</v>
      </c>
      <c r="G321" s="249">
        <f t="shared" si="128"/>
        <v>0</v>
      </c>
      <c r="H321" s="250">
        <v>0</v>
      </c>
      <c r="I321" s="251">
        <f t="shared" si="129"/>
        <v>0</v>
      </c>
      <c r="J321" s="250"/>
      <c r="K321" s="251">
        <f t="shared" si="130"/>
        <v>0</v>
      </c>
      <c r="O321" s="243">
        <v>2</v>
      </c>
      <c r="AA321" s="216">
        <v>12</v>
      </c>
      <c r="AB321" s="216">
        <v>0</v>
      </c>
      <c r="AC321" s="216">
        <v>278</v>
      </c>
      <c r="AZ321" s="216">
        <v>1</v>
      </c>
      <c r="BA321" s="216">
        <f t="shared" si="131"/>
        <v>0</v>
      </c>
      <c r="BB321" s="216">
        <f t="shared" si="132"/>
        <v>0</v>
      </c>
      <c r="BC321" s="216">
        <f t="shared" si="133"/>
        <v>0</v>
      </c>
      <c r="BD321" s="216">
        <f t="shared" si="134"/>
        <v>0</v>
      </c>
      <c r="BE321" s="216">
        <f t="shared" si="135"/>
        <v>0</v>
      </c>
      <c r="CA321" s="243">
        <v>12</v>
      </c>
      <c r="CB321" s="243">
        <v>0</v>
      </c>
    </row>
    <row r="322" spans="1:80">
      <c r="A322" s="262"/>
      <c r="B322" s="263" t="s">
        <v>93</v>
      </c>
      <c r="C322" s="264" t="s">
        <v>1974</v>
      </c>
      <c r="D322" s="265"/>
      <c r="E322" s="266"/>
      <c r="F322" s="267"/>
      <c r="G322" s="268">
        <f>SUM(G309:G321)</f>
        <v>0</v>
      </c>
      <c r="H322" s="269"/>
      <c r="I322" s="270">
        <f>SUM(I309:I321)</f>
        <v>0</v>
      </c>
      <c r="J322" s="269"/>
      <c r="K322" s="270">
        <f>SUM(K309:K321)</f>
        <v>0</v>
      </c>
      <c r="O322" s="243">
        <v>4</v>
      </c>
      <c r="BA322" s="271">
        <f>SUM(BA309:BA321)</f>
        <v>0</v>
      </c>
      <c r="BB322" s="271">
        <f>SUM(BB309:BB321)</f>
        <v>0</v>
      </c>
      <c r="BC322" s="271">
        <f>SUM(BC309:BC321)</f>
        <v>0</v>
      </c>
      <c r="BD322" s="271">
        <f>SUM(BD309:BD321)</f>
        <v>0</v>
      </c>
      <c r="BE322" s="271">
        <f>SUM(BE309:BE321)</f>
        <v>0</v>
      </c>
    </row>
    <row r="323" spans="1:80">
      <c r="A323" s="233" t="s">
        <v>89</v>
      </c>
      <c r="B323" s="234" t="s">
        <v>1988</v>
      </c>
      <c r="C323" s="235" t="s">
        <v>1963</v>
      </c>
      <c r="D323" s="236"/>
      <c r="E323" s="237"/>
      <c r="F323" s="237"/>
      <c r="G323" s="238"/>
      <c r="H323" s="239"/>
      <c r="I323" s="240"/>
      <c r="J323" s="241"/>
      <c r="K323" s="242"/>
      <c r="O323" s="243">
        <v>1</v>
      </c>
    </row>
    <row r="324" spans="1:80" ht="22.5">
      <c r="A324" s="244">
        <v>277</v>
      </c>
      <c r="B324" s="245" t="s">
        <v>1990</v>
      </c>
      <c r="C324" s="246" t="s">
        <v>1802</v>
      </c>
      <c r="D324" s="247" t="s">
        <v>92</v>
      </c>
      <c r="E324" s="248">
        <v>1</v>
      </c>
      <c r="F324" s="248">
        <v>0</v>
      </c>
      <c r="G324" s="249">
        <f t="shared" ref="G324:G335" si="136">E324*F324</f>
        <v>0</v>
      </c>
      <c r="H324" s="250">
        <v>0</v>
      </c>
      <c r="I324" s="251">
        <f t="shared" ref="I324:I335" si="137">E324*H324</f>
        <v>0</v>
      </c>
      <c r="J324" s="250"/>
      <c r="K324" s="251">
        <f t="shared" ref="K324:K335" si="138">E324*J324</f>
        <v>0</v>
      </c>
      <c r="O324" s="243">
        <v>2</v>
      </c>
      <c r="AA324" s="216">
        <v>12</v>
      </c>
      <c r="AB324" s="216">
        <v>0</v>
      </c>
      <c r="AC324" s="216">
        <v>279</v>
      </c>
      <c r="AZ324" s="216">
        <v>1</v>
      </c>
      <c r="BA324" s="216">
        <f t="shared" ref="BA324:BA335" si="139">IF(AZ324=1,G324,0)</f>
        <v>0</v>
      </c>
      <c r="BB324" s="216">
        <f t="shared" ref="BB324:BB335" si="140">IF(AZ324=2,G324,0)</f>
        <v>0</v>
      </c>
      <c r="BC324" s="216">
        <f t="shared" ref="BC324:BC335" si="141">IF(AZ324=3,G324,0)</f>
        <v>0</v>
      </c>
      <c r="BD324" s="216">
        <f t="shared" ref="BD324:BD335" si="142">IF(AZ324=4,G324,0)</f>
        <v>0</v>
      </c>
      <c r="BE324" s="216">
        <f t="shared" ref="BE324:BE335" si="143">IF(AZ324=5,G324,0)</f>
        <v>0</v>
      </c>
      <c r="CA324" s="243">
        <v>12</v>
      </c>
      <c r="CB324" s="243">
        <v>0</v>
      </c>
    </row>
    <row r="325" spans="1:80">
      <c r="A325" s="244">
        <v>278</v>
      </c>
      <c r="B325" s="245" t="s">
        <v>1991</v>
      </c>
      <c r="C325" s="246" t="s">
        <v>1977</v>
      </c>
      <c r="D325" s="247" t="s">
        <v>92</v>
      </c>
      <c r="E325" s="248">
        <v>1</v>
      </c>
      <c r="F325" s="248">
        <v>0</v>
      </c>
      <c r="G325" s="249">
        <f t="shared" si="136"/>
        <v>0</v>
      </c>
      <c r="H325" s="250">
        <v>0</v>
      </c>
      <c r="I325" s="251">
        <f t="shared" si="137"/>
        <v>0</v>
      </c>
      <c r="J325" s="250"/>
      <c r="K325" s="251">
        <f t="shared" si="138"/>
        <v>0</v>
      </c>
      <c r="O325" s="243">
        <v>2</v>
      </c>
      <c r="AA325" s="216">
        <v>12</v>
      </c>
      <c r="AB325" s="216">
        <v>0</v>
      </c>
      <c r="AC325" s="216">
        <v>280</v>
      </c>
      <c r="AZ325" s="216">
        <v>1</v>
      </c>
      <c r="BA325" s="216">
        <f t="shared" si="139"/>
        <v>0</v>
      </c>
      <c r="BB325" s="216">
        <f t="shared" si="140"/>
        <v>0</v>
      </c>
      <c r="BC325" s="216">
        <f t="shared" si="141"/>
        <v>0</v>
      </c>
      <c r="BD325" s="216">
        <f t="shared" si="142"/>
        <v>0</v>
      </c>
      <c r="BE325" s="216">
        <f t="shared" si="143"/>
        <v>0</v>
      </c>
      <c r="CA325" s="243">
        <v>12</v>
      </c>
      <c r="CB325" s="243">
        <v>0</v>
      </c>
    </row>
    <row r="326" spans="1:80">
      <c r="A326" s="244">
        <v>279</v>
      </c>
      <c r="B326" s="245" t="s">
        <v>1992</v>
      </c>
      <c r="C326" s="246" t="s">
        <v>1607</v>
      </c>
      <c r="D326" s="247" t="s">
        <v>92</v>
      </c>
      <c r="E326" s="248">
        <v>5</v>
      </c>
      <c r="F326" s="248">
        <v>0</v>
      </c>
      <c r="G326" s="249">
        <f t="shared" si="136"/>
        <v>0</v>
      </c>
      <c r="H326" s="250">
        <v>0</v>
      </c>
      <c r="I326" s="251">
        <f t="shared" si="137"/>
        <v>0</v>
      </c>
      <c r="J326" s="250"/>
      <c r="K326" s="251">
        <f t="shared" si="138"/>
        <v>0</v>
      </c>
      <c r="O326" s="243">
        <v>2</v>
      </c>
      <c r="AA326" s="216">
        <v>12</v>
      </c>
      <c r="AB326" s="216">
        <v>0</v>
      </c>
      <c r="AC326" s="216">
        <v>281</v>
      </c>
      <c r="AZ326" s="216">
        <v>1</v>
      </c>
      <c r="BA326" s="216">
        <f t="shared" si="139"/>
        <v>0</v>
      </c>
      <c r="BB326" s="216">
        <f t="shared" si="140"/>
        <v>0</v>
      </c>
      <c r="BC326" s="216">
        <f t="shared" si="141"/>
        <v>0</v>
      </c>
      <c r="BD326" s="216">
        <f t="shared" si="142"/>
        <v>0</v>
      </c>
      <c r="BE326" s="216">
        <f t="shared" si="143"/>
        <v>0</v>
      </c>
      <c r="CA326" s="243">
        <v>12</v>
      </c>
      <c r="CB326" s="243">
        <v>0</v>
      </c>
    </row>
    <row r="327" spans="1:80">
      <c r="A327" s="244">
        <v>280</v>
      </c>
      <c r="B327" s="245" t="s">
        <v>1993</v>
      </c>
      <c r="C327" s="246" t="s">
        <v>1613</v>
      </c>
      <c r="D327" s="247" t="s">
        <v>1579</v>
      </c>
      <c r="E327" s="248">
        <v>10</v>
      </c>
      <c r="F327" s="248">
        <v>0</v>
      </c>
      <c r="G327" s="249">
        <f t="shared" si="136"/>
        <v>0</v>
      </c>
      <c r="H327" s="250">
        <v>0</v>
      </c>
      <c r="I327" s="251">
        <f t="shared" si="137"/>
        <v>0</v>
      </c>
      <c r="J327" s="250"/>
      <c r="K327" s="251">
        <f t="shared" si="138"/>
        <v>0</v>
      </c>
      <c r="O327" s="243">
        <v>2</v>
      </c>
      <c r="AA327" s="216">
        <v>12</v>
      </c>
      <c r="AB327" s="216">
        <v>0</v>
      </c>
      <c r="AC327" s="216">
        <v>282</v>
      </c>
      <c r="AZ327" s="216">
        <v>1</v>
      </c>
      <c r="BA327" s="216">
        <f t="shared" si="139"/>
        <v>0</v>
      </c>
      <c r="BB327" s="216">
        <f t="shared" si="140"/>
        <v>0</v>
      </c>
      <c r="BC327" s="216">
        <f t="shared" si="141"/>
        <v>0</v>
      </c>
      <c r="BD327" s="216">
        <f t="shared" si="142"/>
        <v>0</v>
      </c>
      <c r="BE327" s="216">
        <f t="shared" si="143"/>
        <v>0</v>
      </c>
      <c r="CA327" s="243">
        <v>12</v>
      </c>
      <c r="CB327" s="243">
        <v>0</v>
      </c>
    </row>
    <row r="328" spans="1:80">
      <c r="A328" s="244">
        <v>281</v>
      </c>
      <c r="B328" s="245" t="s">
        <v>1994</v>
      </c>
      <c r="C328" s="246" t="s">
        <v>1812</v>
      </c>
      <c r="D328" s="247" t="s">
        <v>1579</v>
      </c>
      <c r="E328" s="248">
        <v>5</v>
      </c>
      <c r="F328" s="248">
        <v>0</v>
      </c>
      <c r="G328" s="249">
        <f t="shared" si="136"/>
        <v>0</v>
      </c>
      <c r="H328" s="250">
        <v>0</v>
      </c>
      <c r="I328" s="251">
        <f t="shared" si="137"/>
        <v>0</v>
      </c>
      <c r="J328" s="250"/>
      <c r="K328" s="251">
        <f t="shared" si="138"/>
        <v>0</v>
      </c>
      <c r="O328" s="243">
        <v>2</v>
      </c>
      <c r="AA328" s="216">
        <v>12</v>
      </c>
      <c r="AB328" s="216">
        <v>0</v>
      </c>
      <c r="AC328" s="216">
        <v>283</v>
      </c>
      <c r="AZ328" s="216">
        <v>1</v>
      </c>
      <c r="BA328" s="216">
        <f t="shared" si="139"/>
        <v>0</v>
      </c>
      <c r="BB328" s="216">
        <f t="shared" si="140"/>
        <v>0</v>
      </c>
      <c r="BC328" s="216">
        <f t="shared" si="141"/>
        <v>0</v>
      </c>
      <c r="BD328" s="216">
        <f t="shared" si="142"/>
        <v>0</v>
      </c>
      <c r="BE328" s="216">
        <f t="shared" si="143"/>
        <v>0</v>
      </c>
      <c r="CA328" s="243">
        <v>12</v>
      </c>
      <c r="CB328" s="243">
        <v>0</v>
      </c>
    </row>
    <row r="329" spans="1:80">
      <c r="A329" s="244">
        <v>282</v>
      </c>
      <c r="B329" s="245" t="s">
        <v>1995</v>
      </c>
      <c r="C329" s="246" t="s">
        <v>1621</v>
      </c>
      <c r="D329" s="247" t="s">
        <v>92</v>
      </c>
      <c r="E329" s="248">
        <v>1</v>
      </c>
      <c r="F329" s="248">
        <v>0</v>
      </c>
      <c r="G329" s="249">
        <f t="shared" si="136"/>
        <v>0</v>
      </c>
      <c r="H329" s="250">
        <v>0</v>
      </c>
      <c r="I329" s="251">
        <f t="shared" si="137"/>
        <v>0</v>
      </c>
      <c r="J329" s="250"/>
      <c r="K329" s="251">
        <f t="shared" si="138"/>
        <v>0</v>
      </c>
      <c r="O329" s="243">
        <v>2</v>
      </c>
      <c r="AA329" s="216">
        <v>12</v>
      </c>
      <c r="AB329" s="216">
        <v>0</v>
      </c>
      <c r="AC329" s="216">
        <v>284</v>
      </c>
      <c r="AZ329" s="216">
        <v>1</v>
      </c>
      <c r="BA329" s="216">
        <f t="shared" si="139"/>
        <v>0</v>
      </c>
      <c r="BB329" s="216">
        <f t="shared" si="140"/>
        <v>0</v>
      </c>
      <c r="BC329" s="216">
        <f t="shared" si="141"/>
        <v>0</v>
      </c>
      <c r="BD329" s="216">
        <f t="shared" si="142"/>
        <v>0</v>
      </c>
      <c r="BE329" s="216">
        <f t="shared" si="143"/>
        <v>0</v>
      </c>
      <c r="CA329" s="243">
        <v>12</v>
      </c>
      <c r="CB329" s="243">
        <v>0</v>
      </c>
    </row>
    <row r="330" spans="1:80">
      <c r="A330" s="244">
        <v>283</v>
      </c>
      <c r="B330" s="245" t="s">
        <v>1996</v>
      </c>
      <c r="C330" s="246" t="s">
        <v>1847</v>
      </c>
      <c r="D330" s="247" t="s">
        <v>92</v>
      </c>
      <c r="E330" s="248">
        <v>1</v>
      </c>
      <c r="F330" s="248">
        <v>0</v>
      </c>
      <c r="G330" s="249">
        <f t="shared" si="136"/>
        <v>0</v>
      </c>
      <c r="H330" s="250">
        <v>0</v>
      </c>
      <c r="I330" s="251">
        <f t="shared" si="137"/>
        <v>0</v>
      </c>
      <c r="J330" s="250"/>
      <c r="K330" s="251">
        <f t="shared" si="138"/>
        <v>0</v>
      </c>
      <c r="O330" s="243">
        <v>2</v>
      </c>
      <c r="AA330" s="216">
        <v>12</v>
      </c>
      <c r="AB330" s="216">
        <v>0</v>
      </c>
      <c r="AC330" s="216">
        <v>285</v>
      </c>
      <c r="AZ330" s="216">
        <v>1</v>
      </c>
      <c r="BA330" s="216">
        <f t="shared" si="139"/>
        <v>0</v>
      </c>
      <c r="BB330" s="216">
        <f t="shared" si="140"/>
        <v>0</v>
      </c>
      <c r="BC330" s="216">
        <f t="shared" si="141"/>
        <v>0</v>
      </c>
      <c r="BD330" s="216">
        <f t="shared" si="142"/>
        <v>0</v>
      </c>
      <c r="BE330" s="216">
        <f t="shared" si="143"/>
        <v>0</v>
      </c>
      <c r="CA330" s="243">
        <v>12</v>
      </c>
      <c r="CB330" s="243">
        <v>0</v>
      </c>
    </row>
    <row r="331" spans="1:80">
      <c r="A331" s="244">
        <v>284</v>
      </c>
      <c r="B331" s="245" t="s">
        <v>1997</v>
      </c>
      <c r="C331" s="246" t="s">
        <v>1631</v>
      </c>
      <c r="D331" s="247" t="s">
        <v>92</v>
      </c>
      <c r="E331" s="248">
        <v>2</v>
      </c>
      <c r="F331" s="248">
        <v>0</v>
      </c>
      <c r="G331" s="249">
        <f t="shared" si="136"/>
        <v>0</v>
      </c>
      <c r="H331" s="250">
        <v>0</v>
      </c>
      <c r="I331" s="251">
        <f t="shared" si="137"/>
        <v>0</v>
      </c>
      <c r="J331" s="250"/>
      <c r="K331" s="251">
        <f t="shared" si="138"/>
        <v>0</v>
      </c>
      <c r="O331" s="243">
        <v>2</v>
      </c>
      <c r="AA331" s="216">
        <v>12</v>
      </c>
      <c r="AB331" s="216">
        <v>0</v>
      </c>
      <c r="AC331" s="216">
        <v>286</v>
      </c>
      <c r="AZ331" s="216">
        <v>1</v>
      </c>
      <c r="BA331" s="216">
        <f t="shared" si="139"/>
        <v>0</v>
      </c>
      <c r="BB331" s="216">
        <f t="shared" si="140"/>
        <v>0</v>
      </c>
      <c r="BC331" s="216">
        <f t="shared" si="141"/>
        <v>0</v>
      </c>
      <c r="BD331" s="216">
        <f t="shared" si="142"/>
        <v>0</v>
      </c>
      <c r="BE331" s="216">
        <f t="shared" si="143"/>
        <v>0</v>
      </c>
      <c r="CA331" s="243">
        <v>12</v>
      </c>
      <c r="CB331" s="243">
        <v>0</v>
      </c>
    </row>
    <row r="332" spans="1:80">
      <c r="A332" s="244">
        <v>285</v>
      </c>
      <c r="B332" s="245" t="s">
        <v>1998</v>
      </c>
      <c r="C332" s="246" t="s">
        <v>1816</v>
      </c>
      <c r="D332" s="247" t="s">
        <v>92</v>
      </c>
      <c r="E332" s="248">
        <v>3</v>
      </c>
      <c r="F332" s="248">
        <v>0</v>
      </c>
      <c r="G332" s="249">
        <f t="shared" si="136"/>
        <v>0</v>
      </c>
      <c r="H332" s="250">
        <v>0</v>
      </c>
      <c r="I332" s="251">
        <f t="shared" si="137"/>
        <v>0</v>
      </c>
      <c r="J332" s="250"/>
      <c r="K332" s="251">
        <f t="shared" si="138"/>
        <v>0</v>
      </c>
      <c r="O332" s="243">
        <v>2</v>
      </c>
      <c r="AA332" s="216">
        <v>12</v>
      </c>
      <c r="AB332" s="216">
        <v>0</v>
      </c>
      <c r="AC332" s="216">
        <v>287</v>
      </c>
      <c r="AZ332" s="216">
        <v>1</v>
      </c>
      <c r="BA332" s="216">
        <f t="shared" si="139"/>
        <v>0</v>
      </c>
      <c r="BB332" s="216">
        <f t="shared" si="140"/>
        <v>0</v>
      </c>
      <c r="BC332" s="216">
        <f t="shared" si="141"/>
        <v>0</v>
      </c>
      <c r="BD332" s="216">
        <f t="shared" si="142"/>
        <v>0</v>
      </c>
      <c r="BE332" s="216">
        <f t="shared" si="143"/>
        <v>0</v>
      </c>
      <c r="CA332" s="243">
        <v>12</v>
      </c>
      <c r="CB332" s="243">
        <v>0</v>
      </c>
    </row>
    <row r="333" spans="1:80">
      <c r="A333" s="244">
        <v>286</v>
      </c>
      <c r="B333" s="245" t="s">
        <v>1999</v>
      </c>
      <c r="C333" s="246" t="s">
        <v>1854</v>
      </c>
      <c r="D333" s="247" t="s">
        <v>92</v>
      </c>
      <c r="E333" s="248">
        <v>1</v>
      </c>
      <c r="F333" s="248">
        <v>0</v>
      </c>
      <c r="G333" s="249">
        <f t="shared" si="136"/>
        <v>0</v>
      </c>
      <c r="H333" s="250">
        <v>0</v>
      </c>
      <c r="I333" s="251">
        <f t="shared" si="137"/>
        <v>0</v>
      </c>
      <c r="J333" s="250"/>
      <c r="K333" s="251">
        <f t="shared" si="138"/>
        <v>0</v>
      </c>
      <c r="O333" s="243">
        <v>2</v>
      </c>
      <c r="AA333" s="216">
        <v>12</v>
      </c>
      <c r="AB333" s="216">
        <v>0</v>
      </c>
      <c r="AC333" s="216">
        <v>288</v>
      </c>
      <c r="AZ333" s="216">
        <v>1</v>
      </c>
      <c r="BA333" s="216">
        <f t="shared" si="139"/>
        <v>0</v>
      </c>
      <c r="BB333" s="216">
        <f t="shared" si="140"/>
        <v>0</v>
      </c>
      <c r="BC333" s="216">
        <f t="shared" si="141"/>
        <v>0</v>
      </c>
      <c r="BD333" s="216">
        <f t="shared" si="142"/>
        <v>0</v>
      </c>
      <c r="BE333" s="216">
        <f t="shared" si="143"/>
        <v>0</v>
      </c>
      <c r="CA333" s="243">
        <v>12</v>
      </c>
      <c r="CB333" s="243">
        <v>0</v>
      </c>
    </row>
    <row r="334" spans="1:80">
      <c r="A334" s="244">
        <v>287</v>
      </c>
      <c r="B334" s="245" t="s">
        <v>2000</v>
      </c>
      <c r="C334" s="246" t="s">
        <v>1858</v>
      </c>
      <c r="D334" s="247" t="s">
        <v>92</v>
      </c>
      <c r="E334" s="248">
        <v>1</v>
      </c>
      <c r="F334" s="248">
        <v>0</v>
      </c>
      <c r="G334" s="249">
        <f t="shared" si="136"/>
        <v>0</v>
      </c>
      <c r="H334" s="250">
        <v>0</v>
      </c>
      <c r="I334" s="251">
        <f t="shared" si="137"/>
        <v>0</v>
      </c>
      <c r="J334" s="250"/>
      <c r="K334" s="251">
        <f t="shared" si="138"/>
        <v>0</v>
      </c>
      <c r="O334" s="243">
        <v>2</v>
      </c>
      <c r="AA334" s="216">
        <v>12</v>
      </c>
      <c r="AB334" s="216">
        <v>0</v>
      </c>
      <c r="AC334" s="216">
        <v>289</v>
      </c>
      <c r="AZ334" s="216">
        <v>1</v>
      </c>
      <c r="BA334" s="216">
        <f t="shared" si="139"/>
        <v>0</v>
      </c>
      <c r="BB334" s="216">
        <f t="shared" si="140"/>
        <v>0</v>
      </c>
      <c r="BC334" s="216">
        <f t="shared" si="141"/>
        <v>0</v>
      </c>
      <c r="BD334" s="216">
        <f t="shared" si="142"/>
        <v>0</v>
      </c>
      <c r="BE334" s="216">
        <f t="shared" si="143"/>
        <v>0</v>
      </c>
      <c r="CA334" s="243">
        <v>12</v>
      </c>
      <c r="CB334" s="243">
        <v>0</v>
      </c>
    </row>
    <row r="335" spans="1:80">
      <c r="A335" s="244">
        <v>288</v>
      </c>
      <c r="B335" s="245" t="s">
        <v>2001</v>
      </c>
      <c r="C335" s="246" t="s">
        <v>1933</v>
      </c>
      <c r="D335" s="247" t="s">
        <v>92</v>
      </c>
      <c r="E335" s="248">
        <v>2</v>
      </c>
      <c r="F335" s="248">
        <v>0</v>
      </c>
      <c r="G335" s="249">
        <f t="shared" si="136"/>
        <v>0</v>
      </c>
      <c r="H335" s="250">
        <v>0</v>
      </c>
      <c r="I335" s="251">
        <f t="shared" si="137"/>
        <v>0</v>
      </c>
      <c r="J335" s="250"/>
      <c r="K335" s="251">
        <f t="shared" si="138"/>
        <v>0</v>
      </c>
      <c r="O335" s="243">
        <v>2</v>
      </c>
      <c r="AA335" s="216">
        <v>12</v>
      </c>
      <c r="AB335" s="216">
        <v>0</v>
      </c>
      <c r="AC335" s="216">
        <v>290</v>
      </c>
      <c r="AZ335" s="216">
        <v>1</v>
      </c>
      <c r="BA335" s="216">
        <f t="shared" si="139"/>
        <v>0</v>
      </c>
      <c r="BB335" s="216">
        <f t="shared" si="140"/>
        <v>0</v>
      </c>
      <c r="BC335" s="216">
        <f t="shared" si="141"/>
        <v>0</v>
      </c>
      <c r="BD335" s="216">
        <f t="shared" si="142"/>
        <v>0</v>
      </c>
      <c r="BE335" s="216">
        <f t="shared" si="143"/>
        <v>0</v>
      </c>
      <c r="CA335" s="243">
        <v>12</v>
      </c>
      <c r="CB335" s="243">
        <v>0</v>
      </c>
    </row>
    <row r="336" spans="1:80">
      <c r="A336" s="262"/>
      <c r="B336" s="263" t="s">
        <v>93</v>
      </c>
      <c r="C336" s="264" t="s">
        <v>1989</v>
      </c>
      <c r="D336" s="265"/>
      <c r="E336" s="266"/>
      <c r="F336" s="267"/>
      <c r="G336" s="268">
        <f>SUM(G323:G335)</f>
        <v>0</v>
      </c>
      <c r="H336" s="269"/>
      <c r="I336" s="270">
        <f>SUM(I323:I335)</f>
        <v>0</v>
      </c>
      <c r="J336" s="269"/>
      <c r="K336" s="270">
        <f>SUM(K323:K335)</f>
        <v>0</v>
      </c>
      <c r="O336" s="243">
        <v>4</v>
      </c>
      <c r="BA336" s="271">
        <f>SUM(BA323:BA335)</f>
        <v>0</v>
      </c>
      <c r="BB336" s="271">
        <f>SUM(BB323:BB335)</f>
        <v>0</v>
      </c>
      <c r="BC336" s="271">
        <f>SUM(BC323:BC335)</f>
        <v>0</v>
      </c>
      <c r="BD336" s="271">
        <f>SUM(BD323:BD335)</f>
        <v>0</v>
      </c>
      <c r="BE336" s="271">
        <f>SUM(BE323:BE335)</f>
        <v>0</v>
      </c>
    </row>
    <row r="337" spans="1:80">
      <c r="A337" s="233" t="s">
        <v>89</v>
      </c>
      <c r="B337" s="234" t="s">
        <v>2002</v>
      </c>
      <c r="C337" s="235" t="s">
        <v>2003</v>
      </c>
      <c r="D337" s="236"/>
      <c r="E337" s="237"/>
      <c r="F337" s="237"/>
      <c r="G337" s="238"/>
      <c r="H337" s="239"/>
      <c r="I337" s="240"/>
      <c r="J337" s="241"/>
      <c r="K337" s="242"/>
      <c r="O337" s="243">
        <v>1</v>
      </c>
    </row>
    <row r="338" spans="1:80" ht="22.5">
      <c r="A338" s="244">
        <v>289</v>
      </c>
      <c r="B338" s="245" t="s">
        <v>2005</v>
      </c>
      <c r="C338" s="246" t="s">
        <v>1802</v>
      </c>
      <c r="D338" s="247" t="s">
        <v>92</v>
      </c>
      <c r="E338" s="248">
        <v>1</v>
      </c>
      <c r="F338" s="248">
        <v>0</v>
      </c>
      <c r="G338" s="249">
        <f t="shared" ref="G338:G345" si="144">E338*F338</f>
        <v>0</v>
      </c>
      <c r="H338" s="250">
        <v>0</v>
      </c>
      <c r="I338" s="251">
        <f t="shared" ref="I338:I345" si="145">E338*H338</f>
        <v>0</v>
      </c>
      <c r="J338" s="250"/>
      <c r="K338" s="251">
        <f t="shared" ref="K338:K345" si="146">E338*J338</f>
        <v>0</v>
      </c>
      <c r="O338" s="243">
        <v>2</v>
      </c>
      <c r="AA338" s="216">
        <v>12</v>
      </c>
      <c r="AB338" s="216">
        <v>0</v>
      </c>
      <c r="AC338" s="216">
        <v>291</v>
      </c>
      <c r="AZ338" s="216">
        <v>1</v>
      </c>
      <c r="BA338" s="216">
        <f t="shared" ref="BA338:BA345" si="147">IF(AZ338=1,G338,0)</f>
        <v>0</v>
      </c>
      <c r="BB338" s="216">
        <f t="shared" ref="BB338:BB345" si="148">IF(AZ338=2,G338,0)</f>
        <v>0</v>
      </c>
      <c r="BC338" s="216">
        <f t="shared" ref="BC338:BC345" si="149">IF(AZ338=3,G338,0)</f>
        <v>0</v>
      </c>
      <c r="BD338" s="216">
        <f t="shared" ref="BD338:BD345" si="150">IF(AZ338=4,G338,0)</f>
        <v>0</v>
      </c>
      <c r="BE338" s="216">
        <f t="shared" ref="BE338:BE345" si="151">IF(AZ338=5,G338,0)</f>
        <v>0</v>
      </c>
      <c r="CA338" s="243">
        <v>12</v>
      </c>
      <c r="CB338" s="243">
        <v>0</v>
      </c>
    </row>
    <row r="339" spans="1:80">
      <c r="A339" s="244">
        <v>290</v>
      </c>
      <c r="B339" s="245" t="s">
        <v>2006</v>
      </c>
      <c r="C339" s="246" t="s">
        <v>1804</v>
      </c>
      <c r="D339" s="247" t="s">
        <v>92</v>
      </c>
      <c r="E339" s="248">
        <v>1</v>
      </c>
      <c r="F339" s="248">
        <v>0</v>
      </c>
      <c r="G339" s="249">
        <f t="shared" si="144"/>
        <v>0</v>
      </c>
      <c r="H339" s="250">
        <v>0</v>
      </c>
      <c r="I339" s="251">
        <f t="shared" si="145"/>
        <v>0</v>
      </c>
      <c r="J339" s="250"/>
      <c r="K339" s="251">
        <f t="shared" si="146"/>
        <v>0</v>
      </c>
      <c r="O339" s="243">
        <v>2</v>
      </c>
      <c r="AA339" s="216">
        <v>12</v>
      </c>
      <c r="AB339" s="216">
        <v>0</v>
      </c>
      <c r="AC339" s="216">
        <v>292</v>
      </c>
      <c r="AZ339" s="216">
        <v>1</v>
      </c>
      <c r="BA339" s="216">
        <f t="shared" si="147"/>
        <v>0</v>
      </c>
      <c r="BB339" s="216">
        <f t="shared" si="148"/>
        <v>0</v>
      </c>
      <c r="BC339" s="216">
        <f t="shared" si="149"/>
        <v>0</v>
      </c>
      <c r="BD339" s="216">
        <f t="shared" si="150"/>
        <v>0</v>
      </c>
      <c r="BE339" s="216">
        <f t="shared" si="151"/>
        <v>0</v>
      </c>
      <c r="CA339" s="243">
        <v>12</v>
      </c>
      <c r="CB339" s="243">
        <v>0</v>
      </c>
    </row>
    <row r="340" spans="1:80">
      <c r="A340" s="244">
        <v>291</v>
      </c>
      <c r="B340" s="245" t="s">
        <v>2007</v>
      </c>
      <c r="C340" s="246" t="s">
        <v>1807</v>
      </c>
      <c r="D340" s="247" t="s">
        <v>92</v>
      </c>
      <c r="E340" s="248">
        <v>1</v>
      </c>
      <c r="F340" s="248">
        <v>0</v>
      </c>
      <c r="G340" s="249">
        <f t="shared" si="144"/>
        <v>0</v>
      </c>
      <c r="H340" s="250">
        <v>0</v>
      </c>
      <c r="I340" s="251">
        <f t="shared" si="145"/>
        <v>0</v>
      </c>
      <c r="J340" s="250"/>
      <c r="K340" s="251">
        <f t="shared" si="146"/>
        <v>0</v>
      </c>
      <c r="O340" s="243">
        <v>2</v>
      </c>
      <c r="AA340" s="216">
        <v>12</v>
      </c>
      <c r="AB340" s="216">
        <v>0</v>
      </c>
      <c r="AC340" s="216">
        <v>293</v>
      </c>
      <c r="AZ340" s="216">
        <v>1</v>
      </c>
      <c r="BA340" s="216">
        <f t="shared" si="147"/>
        <v>0</v>
      </c>
      <c r="BB340" s="216">
        <f t="shared" si="148"/>
        <v>0</v>
      </c>
      <c r="BC340" s="216">
        <f t="shared" si="149"/>
        <v>0</v>
      </c>
      <c r="BD340" s="216">
        <f t="shared" si="150"/>
        <v>0</v>
      </c>
      <c r="BE340" s="216">
        <f t="shared" si="151"/>
        <v>0</v>
      </c>
      <c r="CA340" s="243">
        <v>12</v>
      </c>
      <c r="CB340" s="243">
        <v>0</v>
      </c>
    </row>
    <row r="341" spans="1:80">
      <c r="A341" s="244">
        <v>292</v>
      </c>
      <c r="B341" s="245" t="s">
        <v>2008</v>
      </c>
      <c r="C341" s="246" t="s">
        <v>2009</v>
      </c>
      <c r="D341" s="247" t="s">
        <v>92</v>
      </c>
      <c r="E341" s="248">
        <v>1</v>
      </c>
      <c r="F341" s="248">
        <v>0</v>
      </c>
      <c r="G341" s="249">
        <f t="shared" si="144"/>
        <v>0</v>
      </c>
      <c r="H341" s="250">
        <v>0</v>
      </c>
      <c r="I341" s="251">
        <f t="shared" si="145"/>
        <v>0</v>
      </c>
      <c r="J341" s="250"/>
      <c r="K341" s="251">
        <f t="shared" si="146"/>
        <v>0</v>
      </c>
      <c r="O341" s="243">
        <v>2</v>
      </c>
      <c r="AA341" s="216">
        <v>12</v>
      </c>
      <c r="AB341" s="216">
        <v>0</v>
      </c>
      <c r="AC341" s="216">
        <v>294</v>
      </c>
      <c r="AZ341" s="216">
        <v>1</v>
      </c>
      <c r="BA341" s="216">
        <f t="shared" si="147"/>
        <v>0</v>
      </c>
      <c r="BB341" s="216">
        <f t="shared" si="148"/>
        <v>0</v>
      </c>
      <c r="BC341" s="216">
        <f t="shared" si="149"/>
        <v>0</v>
      </c>
      <c r="BD341" s="216">
        <f t="shared" si="150"/>
        <v>0</v>
      </c>
      <c r="BE341" s="216">
        <f t="shared" si="151"/>
        <v>0</v>
      </c>
      <c r="CA341" s="243">
        <v>12</v>
      </c>
      <c r="CB341" s="243">
        <v>0</v>
      </c>
    </row>
    <row r="342" spans="1:80">
      <c r="A342" s="244">
        <v>293</v>
      </c>
      <c r="B342" s="245" t="s">
        <v>2010</v>
      </c>
      <c r="C342" s="246" t="s">
        <v>1812</v>
      </c>
      <c r="D342" s="247" t="s">
        <v>1579</v>
      </c>
      <c r="E342" s="248">
        <v>3</v>
      </c>
      <c r="F342" s="248">
        <v>0</v>
      </c>
      <c r="G342" s="249">
        <f t="shared" si="144"/>
        <v>0</v>
      </c>
      <c r="H342" s="250">
        <v>0</v>
      </c>
      <c r="I342" s="251">
        <f t="shared" si="145"/>
        <v>0</v>
      </c>
      <c r="J342" s="250"/>
      <c r="K342" s="251">
        <f t="shared" si="146"/>
        <v>0</v>
      </c>
      <c r="O342" s="243">
        <v>2</v>
      </c>
      <c r="AA342" s="216">
        <v>12</v>
      </c>
      <c r="AB342" s="216">
        <v>0</v>
      </c>
      <c r="AC342" s="216">
        <v>295</v>
      </c>
      <c r="AZ342" s="216">
        <v>1</v>
      </c>
      <c r="BA342" s="216">
        <f t="shared" si="147"/>
        <v>0</v>
      </c>
      <c r="BB342" s="216">
        <f t="shared" si="148"/>
        <v>0</v>
      </c>
      <c r="BC342" s="216">
        <f t="shared" si="149"/>
        <v>0</v>
      </c>
      <c r="BD342" s="216">
        <f t="shared" si="150"/>
        <v>0</v>
      </c>
      <c r="BE342" s="216">
        <f t="shared" si="151"/>
        <v>0</v>
      </c>
      <c r="CA342" s="243">
        <v>12</v>
      </c>
      <c r="CB342" s="243">
        <v>0</v>
      </c>
    </row>
    <row r="343" spans="1:80">
      <c r="A343" s="244">
        <v>294</v>
      </c>
      <c r="B343" s="245" t="s">
        <v>2011</v>
      </c>
      <c r="C343" s="246" t="s">
        <v>1814</v>
      </c>
      <c r="D343" s="247" t="s">
        <v>92</v>
      </c>
      <c r="E343" s="248">
        <v>2</v>
      </c>
      <c r="F343" s="248">
        <v>0</v>
      </c>
      <c r="G343" s="249">
        <f t="shared" si="144"/>
        <v>0</v>
      </c>
      <c r="H343" s="250">
        <v>0</v>
      </c>
      <c r="I343" s="251">
        <f t="shared" si="145"/>
        <v>0</v>
      </c>
      <c r="J343" s="250"/>
      <c r="K343" s="251">
        <f t="shared" si="146"/>
        <v>0</v>
      </c>
      <c r="O343" s="243">
        <v>2</v>
      </c>
      <c r="AA343" s="216">
        <v>12</v>
      </c>
      <c r="AB343" s="216">
        <v>0</v>
      </c>
      <c r="AC343" s="216">
        <v>296</v>
      </c>
      <c r="AZ343" s="216">
        <v>1</v>
      </c>
      <c r="BA343" s="216">
        <f t="shared" si="147"/>
        <v>0</v>
      </c>
      <c r="BB343" s="216">
        <f t="shared" si="148"/>
        <v>0</v>
      </c>
      <c r="BC343" s="216">
        <f t="shared" si="149"/>
        <v>0</v>
      </c>
      <c r="BD343" s="216">
        <f t="shared" si="150"/>
        <v>0</v>
      </c>
      <c r="BE343" s="216">
        <f t="shared" si="151"/>
        <v>0</v>
      </c>
      <c r="CA343" s="243">
        <v>12</v>
      </c>
      <c r="CB343" s="243">
        <v>0</v>
      </c>
    </row>
    <row r="344" spans="1:80">
      <c r="A344" s="244">
        <v>295</v>
      </c>
      <c r="B344" s="245" t="s">
        <v>2012</v>
      </c>
      <c r="C344" s="246" t="s">
        <v>1847</v>
      </c>
      <c r="D344" s="247" t="s">
        <v>92</v>
      </c>
      <c r="E344" s="248">
        <v>1</v>
      </c>
      <c r="F344" s="248">
        <v>0</v>
      </c>
      <c r="G344" s="249">
        <f t="shared" si="144"/>
        <v>0</v>
      </c>
      <c r="H344" s="250">
        <v>0</v>
      </c>
      <c r="I344" s="251">
        <f t="shared" si="145"/>
        <v>0</v>
      </c>
      <c r="J344" s="250"/>
      <c r="K344" s="251">
        <f t="shared" si="146"/>
        <v>0</v>
      </c>
      <c r="O344" s="243">
        <v>2</v>
      </c>
      <c r="AA344" s="216">
        <v>12</v>
      </c>
      <c r="AB344" s="216">
        <v>0</v>
      </c>
      <c r="AC344" s="216">
        <v>297</v>
      </c>
      <c r="AZ344" s="216">
        <v>1</v>
      </c>
      <c r="BA344" s="216">
        <f t="shared" si="147"/>
        <v>0</v>
      </c>
      <c r="BB344" s="216">
        <f t="shared" si="148"/>
        <v>0</v>
      </c>
      <c r="BC344" s="216">
        <f t="shared" si="149"/>
        <v>0</v>
      </c>
      <c r="BD344" s="216">
        <f t="shared" si="150"/>
        <v>0</v>
      </c>
      <c r="BE344" s="216">
        <f t="shared" si="151"/>
        <v>0</v>
      </c>
      <c r="CA344" s="243">
        <v>12</v>
      </c>
      <c r="CB344" s="243">
        <v>0</v>
      </c>
    </row>
    <row r="345" spans="1:80">
      <c r="A345" s="244">
        <v>296</v>
      </c>
      <c r="B345" s="245" t="s">
        <v>2013</v>
      </c>
      <c r="C345" s="246" t="s">
        <v>1898</v>
      </c>
      <c r="D345" s="247" t="s">
        <v>92</v>
      </c>
      <c r="E345" s="248">
        <v>1</v>
      </c>
      <c r="F345" s="248">
        <v>0</v>
      </c>
      <c r="G345" s="249">
        <f t="shared" si="144"/>
        <v>0</v>
      </c>
      <c r="H345" s="250">
        <v>0</v>
      </c>
      <c r="I345" s="251">
        <f t="shared" si="145"/>
        <v>0</v>
      </c>
      <c r="J345" s="250"/>
      <c r="K345" s="251">
        <f t="shared" si="146"/>
        <v>0</v>
      </c>
      <c r="O345" s="243">
        <v>2</v>
      </c>
      <c r="AA345" s="216">
        <v>12</v>
      </c>
      <c r="AB345" s="216">
        <v>0</v>
      </c>
      <c r="AC345" s="216">
        <v>298</v>
      </c>
      <c r="AZ345" s="216">
        <v>1</v>
      </c>
      <c r="BA345" s="216">
        <f t="shared" si="147"/>
        <v>0</v>
      </c>
      <c r="BB345" s="216">
        <f t="shared" si="148"/>
        <v>0</v>
      </c>
      <c r="BC345" s="216">
        <f t="shared" si="149"/>
        <v>0</v>
      </c>
      <c r="BD345" s="216">
        <f t="shared" si="150"/>
        <v>0</v>
      </c>
      <c r="BE345" s="216">
        <f t="shared" si="151"/>
        <v>0</v>
      </c>
      <c r="CA345" s="243">
        <v>12</v>
      </c>
      <c r="CB345" s="243">
        <v>0</v>
      </c>
    </row>
    <row r="346" spans="1:80">
      <c r="A346" s="262"/>
      <c r="B346" s="263" t="s">
        <v>93</v>
      </c>
      <c r="C346" s="264" t="s">
        <v>2004</v>
      </c>
      <c r="D346" s="265"/>
      <c r="E346" s="266"/>
      <c r="F346" s="267"/>
      <c r="G346" s="268">
        <f>SUM(G337:G345)</f>
        <v>0</v>
      </c>
      <c r="H346" s="269"/>
      <c r="I346" s="270">
        <f>SUM(I337:I345)</f>
        <v>0</v>
      </c>
      <c r="J346" s="269"/>
      <c r="K346" s="270">
        <f>SUM(K337:K345)</f>
        <v>0</v>
      </c>
      <c r="O346" s="243">
        <v>4</v>
      </c>
      <c r="BA346" s="271">
        <f>SUM(BA337:BA345)</f>
        <v>0</v>
      </c>
      <c r="BB346" s="271">
        <f>SUM(BB337:BB345)</f>
        <v>0</v>
      </c>
      <c r="BC346" s="271">
        <f>SUM(BC337:BC345)</f>
        <v>0</v>
      </c>
      <c r="BD346" s="271">
        <f>SUM(BD337:BD345)</f>
        <v>0</v>
      </c>
      <c r="BE346" s="271">
        <f>SUM(BE337:BE345)</f>
        <v>0</v>
      </c>
    </row>
    <row r="347" spans="1:80">
      <c r="A347" s="233" t="s">
        <v>89</v>
      </c>
      <c r="B347" s="234" t="s">
        <v>2014</v>
      </c>
      <c r="C347" s="235" t="s">
        <v>2015</v>
      </c>
      <c r="D347" s="236"/>
      <c r="E347" s="237"/>
      <c r="F347" s="237"/>
      <c r="G347" s="238"/>
      <c r="H347" s="239"/>
      <c r="I347" s="240"/>
      <c r="J347" s="241"/>
      <c r="K347" s="242"/>
      <c r="O347" s="243">
        <v>1</v>
      </c>
    </row>
    <row r="348" spans="1:80" ht="22.5">
      <c r="A348" s="244">
        <v>297</v>
      </c>
      <c r="B348" s="245" t="s">
        <v>2017</v>
      </c>
      <c r="C348" s="246" t="s">
        <v>2018</v>
      </c>
      <c r="D348" s="247" t="s">
        <v>92</v>
      </c>
      <c r="E348" s="248">
        <v>1</v>
      </c>
      <c r="F348" s="248">
        <v>0</v>
      </c>
      <c r="G348" s="249">
        <f t="shared" ref="G348:G355" si="152">E348*F348</f>
        <v>0</v>
      </c>
      <c r="H348" s="250">
        <v>0</v>
      </c>
      <c r="I348" s="251">
        <f t="shared" ref="I348:I355" si="153">E348*H348</f>
        <v>0</v>
      </c>
      <c r="J348" s="250"/>
      <c r="K348" s="251">
        <f t="shared" ref="K348:K355" si="154">E348*J348</f>
        <v>0</v>
      </c>
      <c r="O348" s="243">
        <v>2</v>
      </c>
      <c r="AA348" s="216">
        <v>12</v>
      </c>
      <c r="AB348" s="216">
        <v>0</v>
      </c>
      <c r="AC348" s="216">
        <v>299</v>
      </c>
      <c r="AZ348" s="216">
        <v>1</v>
      </c>
      <c r="BA348" s="216">
        <f t="shared" ref="BA348:BA355" si="155">IF(AZ348=1,G348,0)</f>
        <v>0</v>
      </c>
      <c r="BB348" s="216">
        <f t="shared" ref="BB348:BB355" si="156">IF(AZ348=2,G348,0)</f>
        <v>0</v>
      </c>
      <c r="BC348" s="216">
        <f t="shared" ref="BC348:BC355" si="157">IF(AZ348=3,G348,0)</f>
        <v>0</v>
      </c>
      <c r="BD348" s="216">
        <f t="shared" ref="BD348:BD355" si="158">IF(AZ348=4,G348,0)</f>
        <v>0</v>
      </c>
      <c r="BE348" s="216">
        <f t="shared" ref="BE348:BE355" si="159">IF(AZ348=5,G348,0)</f>
        <v>0</v>
      </c>
      <c r="CA348" s="243">
        <v>12</v>
      </c>
      <c r="CB348" s="243">
        <v>0</v>
      </c>
    </row>
    <row r="349" spans="1:80">
      <c r="A349" s="244">
        <v>298</v>
      </c>
      <c r="B349" s="245" t="s">
        <v>2019</v>
      </c>
      <c r="C349" s="246" t="s">
        <v>1804</v>
      </c>
      <c r="D349" s="247" t="s">
        <v>92</v>
      </c>
      <c r="E349" s="248">
        <v>1</v>
      </c>
      <c r="F349" s="248">
        <v>0</v>
      </c>
      <c r="G349" s="249">
        <f t="shared" si="152"/>
        <v>0</v>
      </c>
      <c r="H349" s="250">
        <v>0</v>
      </c>
      <c r="I349" s="251">
        <f t="shared" si="153"/>
        <v>0</v>
      </c>
      <c r="J349" s="250"/>
      <c r="K349" s="251">
        <f t="shared" si="154"/>
        <v>0</v>
      </c>
      <c r="O349" s="243">
        <v>2</v>
      </c>
      <c r="AA349" s="216">
        <v>12</v>
      </c>
      <c r="AB349" s="216">
        <v>0</v>
      </c>
      <c r="AC349" s="216">
        <v>300</v>
      </c>
      <c r="AZ349" s="216">
        <v>1</v>
      </c>
      <c r="BA349" s="216">
        <f t="shared" si="155"/>
        <v>0</v>
      </c>
      <c r="BB349" s="216">
        <f t="shared" si="156"/>
        <v>0</v>
      </c>
      <c r="BC349" s="216">
        <f t="shared" si="157"/>
        <v>0</v>
      </c>
      <c r="BD349" s="216">
        <f t="shared" si="158"/>
        <v>0</v>
      </c>
      <c r="BE349" s="216">
        <f t="shared" si="159"/>
        <v>0</v>
      </c>
      <c r="CA349" s="243">
        <v>12</v>
      </c>
      <c r="CB349" s="243">
        <v>0</v>
      </c>
    </row>
    <row r="350" spans="1:80">
      <c r="A350" s="244">
        <v>299</v>
      </c>
      <c r="B350" s="245" t="s">
        <v>2020</v>
      </c>
      <c r="C350" s="246" t="s">
        <v>1807</v>
      </c>
      <c r="D350" s="247" t="s">
        <v>92</v>
      </c>
      <c r="E350" s="248">
        <v>1</v>
      </c>
      <c r="F350" s="248">
        <v>0</v>
      </c>
      <c r="G350" s="249">
        <f t="shared" si="152"/>
        <v>0</v>
      </c>
      <c r="H350" s="250">
        <v>0</v>
      </c>
      <c r="I350" s="251">
        <f t="shared" si="153"/>
        <v>0</v>
      </c>
      <c r="J350" s="250"/>
      <c r="K350" s="251">
        <f t="shared" si="154"/>
        <v>0</v>
      </c>
      <c r="O350" s="243">
        <v>2</v>
      </c>
      <c r="AA350" s="216">
        <v>12</v>
      </c>
      <c r="AB350" s="216">
        <v>0</v>
      </c>
      <c r="AC350" s="216">
        <v>301</v>
      </c>
      <c r="AZ350" s="216">
        <v>1</v>
      </c>
      <c r="BA350" s="216">
        <f t="shared" si="155"/>
        <v>0</v>
      </c>
      <c r="BB350" s="216">
        <f t="shared" si="156"/>
        <v>0</v>
      </c>
      <c r="BC350" s="216">
        <f t="shared" si="157"/>
        <v>0</v>
      </c>
      <c r="BD350" s="216">
        <f t="shared" si="158"/>
        <v>0</v>
      </c>
      <c r="BE350" s="216">
        <f t="shared" si="159"/>
        <v>0</v>
      </c>
      <c r="CA350" s="243">
        <v>12</v>
      </c>
      <c r="CB350" s="243">
        <v>0</v>
      </c>
    </row>
    <row r="351" spans="1:80">
      <c r="A351" s="244">
        <v>300</v>
      </c>
      <c r="B351" s="245" t="s">
        <v>2021</v>
      </c>
      <c r="C351" s="246" t="s">
        <v>2009</v>
      </c>
      <c r="D351" s="247" t="s">
        <v>92</v>
      </c>
      <c r="E351" s="248">
        <v>1</v>
      </c>
      <c r="F351" s="248">
        <v>0</v>
      </c>
      <c r="G351" s="249">
        <f t="shared" si="152"/>
        <v>0</v>
      </c>
      <c r="H351" s="250">
        <v>0</v>
      </c>
      <c r="I351" s="251">
        <f t="shared" si="153"/>
        <v>0</v>
      </c>
      <c r="J351" s="250"/>
      <c r="K351" s="251">
        <f t="shared" si="154"/>
        <v>0</v>
      </c>
      <c r="O351" s="243">
        <v>2</v>
      </c>
      <c r="AA351" s="216">
        <v>12</v>
      </c>
      <c r="AB351" s="216">
        <v>0</v>
      </c>
      <c r="AC351" s="216">
        <v>302</v>
      </c>
      <c r="AZ351" s="216">
        <v>1</v>
      </c>
      <c r="BA351" s="216">
        <f t="shared" si="155"/>
        <v>0</v>
      </c>
      <c r="BB351" s="216">
        <f t="shared" si="156"/>
        <v>0</v>
      </c>
      <c r="BC351" s="216">
        <f t="shared" si="157"/>
        <v>0</v>
      </c>
      <c r="BD351" s="216">
        <f t="shared" si="158"/>
        <v>0</v>
      </c>
      <c r="BE351" s="216">
        <f t="shared" si="159"/>
        <v>0</v>
      </c>
      <c r="CA351" s="243">
        <v>12</v>
      </c>
      <c r="CB351" s="243">
        <v>0</v>
      </c>
    </row>
    <row r="352" spans="1:80">
      <c r="A352" s="244">
        <v>301</v>
      </c>
      <c r="B352" s="245" t="s">
        <v>2022</v>
      </c>
      <c r="C352" s="246" t="s">
        <v>1812</v>
      </c>
      <c r="D352" s="247" t="s">
        <v>1579</v>
      </c>
      <c r="E352" s="248">
        <v>3</v>
      </c>
      <c r="F352" s="248">
        <v>0</v>
      </c>
      <c r="G352" s="249">
        <f t="shared" si="152"/>
        <v>0</v>
      </c>
      <c r="H352" s="250">
        <v>0</v>
      </c>
      <c r="I352" s="251">
        <f t="shared" si="153"/>
        <v>0</v>
      </c>
      <c r="J352" s="250"/>
      <c r="K352" s="251">
        <f t="shared" si="154"/>
        <v>0</v>
      </c>
      <c r="O352" s="243">
        <v>2</v>
      </c>
      <c r="AA352" s="216">
        <v>12</v>
      </c>
      <c r="AB352" s="216">
        <v>0</v>
      </c>
      <c r="AC352" s="216">
        <v>303</v>
      </c>
      <c r="AZ352" s="216">
        <v>1</v>
      </c>
      <c r="BA352" s="216">
        <f t="shared" si="155"/>
        <v>0</v>
      </c>
      <c r="BB352" s="216">
        <f t="shared" si="156"/>
        <v>0</v>
      </c>
      <c r="BC352" s="216">
        <f t="shared" si="157"/>
        <v>0</v>
      </c>
      <c r="BD352" s="216">
        <f t="shared" si="158"/>
        <v>0</v>
      </c>
      <c r="BE352" s="216">
        <f t="shared" si="159"/>
        <v>0</v>
      </c>
      <c r="CA352" s="243">
        <v>12</v>
      </c>
      <c r="CB352" s="243">
        <v>0</v>
      </c>
    </row>
    <row r="353" spans="1:80">
      <c r="A353" s="244">
        <v>302</v>
      </c>
      <c r="B353" s="245" t="s">
        <v>2023</v>
      </c>
      <c r="C353" s="246" t="s">
        <v>1814</v>
      </c>
      <c r="D353" s="247" t="s">
        <v>92</v>
      </c>
      <c r="E353" s="248">
        <v>2</v>
      </c>
      <c r="F353" s="248">
        <v>0</v>
      </c>
      <c r="G353" s="249">
        <f t="shared" si="152"/>
        <v>0</v>
      </c>
      <c r="H353" s="250">
        <v>0</v>
      </c>
      <c r="I353" s="251">
        <f t="shared" si="153"/>
        <v>0</v>
      </c>
      <c r="J353" s="250"/>
      <c r="K353" s="251">
        <f t="shared" si="154"/>
        <v>0</v>
      </c>
      <c r="O353" s="243">
        <v>2</v>
      </c>
      <c r="AA353" s="216">
        <v>12</v>
      </c>
      <c r="AB353" s="216">
        <v>0</v>
      </c>
      <c r="AC353" s="216">
        <v>304</v>
      </c>
      <c r="AZ353" s="216">
        <v>1</v>
      </c>
      <c r="BA353" s="216">
        <f t="shared" si="155"/>
        <v>0</v>
      </c>
      <c r="BB353" s="216">
        <f t="shared" si="156"/>
        <v>0</v>
      </c>
      <c r="BC353" s="216">
        <f t="shared" si="157"/>
        <v>0</v>
      </c>
      <c r="BD353" s="216">
        <f t="shared" si="158"/>
        <v>0</v>
      </c>
      <c r="BE353" s="216">
        <f t="shared" si="159"/>
        <v>0</v>
      </c>
      <c r="CA353" s="243">
        <v>12</v>
      </c>
      <c r="CB353" s="243">
        <v>0</v>
      </c>
    </row>
    <row r="354" spans="1:80">
      <c r="A354" s="244">
        <v>303</v>
      </c>
      <c r="B354" s="245" t="s">
        <v>2024</v>
      </c>
      <c r="C354" s="246" t="s">
        <v>1847</v>
      </c>
      <c r="D354" s="247" t="s">
        <v>92</v>
      </c>
      <c r="E354" s="248">
        <v>1</v>
      </c>
      <c r="F354" s="248">
        <v>0</v>
      </c>
      <c r="G354" s="249">
        <f t="shared" si="152"/>
        <v>0</v>
      </c>
      <c r="H354" s="250">
        <v>0</v>
      </c>
      <c r="I354" s="251">
        <f t="shared" si="153"/>
        <v>0</v>
      </c>
      <c r="J354" s="250"/>
      <c r="K354" s="251">
        <f t="shared" si="154"/>
        <v>0</v>
      </c>
      <c r="O354" s="243">
        <v>2</v>
      </c>
      <c r="AA354" s="216">
        <v>12</v>
      </c>
      <c r="AB354" s="216">
        <v>0</v>
      </c>
      <c r="AC354" s="216">
        <v>305</v>
      </c>
      <c r="AZ354" s="216">
        <v>1</v>
      </c>
      <c r="BA354" s="216">
        <f t="shared" si="155"/>
        <v>0</v>
      </c>
      <c r="BB354" s="216">
        <f t="shared" si="156"/>
        <v>0</v>
      </c>
      <c r="BC354" s="216">
        <f t="shared" si="157"/>
        <v>0</v>
      </c>
      <c r="BD354" s="216">
        <f t="shared" si="158"/>
        <v>0</v>
      </c>
      <c r="BE354" s="216">
        <f t="shared" si="159"/>
        <v>0</v>
      </c>
      <c r="CA354" s="243">
        <v>12</v>
      </c>
      <c r="CB354" s="243">
        <v>0</v>
      </c>
    </row>
    <row r="355" spans="1:80">
      <c r="A355" s="244">
        <v>304</v>
      </c>
      <c r="B355" s="245" t="s">
        <v>2025</v>
      </c>
      <c r="C355" s="246" t="s">
        <v>1898</v>
      </c>
      <c r="D355" s="247" t="s">
        <v>92</v>
      </c>
      <c r="E355" s="248">
        <v>1</v>
      </c>
      <c r="F355" s="248">
        <v>0</v>
      </c>
      <c r="G355" s="249">
        <f t="shared" si="152"/>
        <v>0</v>
      </c>
      <c r="H355" s="250">
        <v>0</v>
      </c>
      <c r="I355" s="251">
        <f t="shared" si="153"/>
        <v>0</v>
      </c>
      <c r="J355" s="250"/>
      <c r="K355" s="251">
        <f t="shared" si="154"/>
        <v>0</v>
      </c>
      <c r="O355" s="243">
        <v>2</v>
      </c>
      <c r="AA355" s="216">
        <v>12</v>
      </c>
      <c r="AB355" s="216">
        <v>0</v>
      </c>
      <c r="AC355" s="216">
        <v>306</v>
      </c>
      <c r="AZ355" s="216">
        <v>1</v>
      </c>
      <c r="BA355" s="216">
        <f t="shared" si="155"/>
        <v>0</v>
      </c>
      <c r="BB355" s="216">
        <f t="shared" si="156"/>
        <v>0</v>
      </c>
      <c r="BC355" s="216">
        <f t="shared" si="157"/>
        <v>0</v>
      </c>
      <c r="BD355" s="216">
        <f t="shared" si="158"/>
        <v>0</v>
      </c>
      <c r="BE355" s="216">
        <f t="shared" si="159"/>
        <v>0</v>
      </c>
      <c r="CA355" s="243">
        <v>12</v>
      </c>
      <c r="CB355" s="243">
        <v>0</v>
      </c>
    </row>
    <row r="356" spans="1:80">
      <c r="A356" s="262"/>
      <c r="B356" s="263" t="s">
        <v>93</v>
      </c>
      <c r="C356" s="264" t="s">
        <v>2016</v>
      </c>
      <c r="D356" s="265"/>
      <c r="E356" s="266"/>
      <c r="F356" s="267"/>
      <c r="G356" s="268">
        <f>SUM(G347:G355)</f>
        <v>0</v>
      </c>
      <c r="H356" s="269"/>
      <c r="I356" s="270">
        <f>SUM(I347:I355)</f>
        <v>0</v>
      </c>
      <c r="J356" s="269"/>
      <c r="K356" s="270">
        <f>SUM(K347:K355)</f>
        <v>0</v>
      </c>
      <c r="O356" s="243">
        <v>4</v>
      </c>
      <c r="BA356" s="271">
        <f>SUM(BA347:BA355)</f>
        <v>0</v>
      </c>
      <c r="BB356" s="271">
        <f>SUM(BB347:BB355)</f>
        <v>0</v>
      </c>
      <c r="BC356" s="271">
        <f>SUM(BC347:BC355)</f>
        <v>0</v>
      </c>
      <c r="BD356" s="271">
        <f>SUM(BD347:BD355)</f>
        <v>0</v>
      </c>
      <c r="BE356" s="271">
        <f>SUM(BE347:BE355)</f>
        <v>0</v>
      </c>
    </row>
    <row r="357" spans="1:80">
      <c r="A357" s="233" t="s">
        <v>89</v>
      </c>
      <c r="B357" s="234" t="s">
        <v>2026</v>
      </c>
      <c r="C357" s="235" t="s">
        <v>2027</v>
      </c>
      <c r="D357" s="236"/>
      <c r="E357" s="237"/>
      <c r="F357" s="237"/>
      <c r="G357" s="238"/>
      <c r="H357" s="239"/>
      <c r="I357" s="240"/>
      <c r="J357" s="241"/>
      <c r="K357" s="242"/>
      <c r="O357" s="243">
        <v>1</v>
      </c>
    </row>
    <row r="358" spans="1:80" ht="22.5">
      <c r="A358" s="244">
        <v>305</v>
      </c>
      <c r="B358" s="245" t="s">
        <v>2029</v>
      </c>
      <c r="C358" s="246" t="s">
        <v>1802</v>
      </c>
      <c r="D358" s="247" t="s">
        <v>92</v>
      </c>
      <c r="E358" s="248">
        <v>1</v>
      </c>
      <c r="F358" s="248">
        <v>0</v>
      </c>
      <c r="G358" s="249">
        <f t="shared" ref="G358:G369" si="160">E358*F358</f>
        <v>0</v>
      </c>
      <c r="H358" s="250">
        <v>0</v>
      </c>
      <c r="I358" s="251">
        <f t="shared" ref="I358:I369" si="161">E358*H358</f>
        <v>0</v>
      </c>
      <c r="J358" s="250"/>
      <c r="K358" s="251">
        <f t="shared" ref="K358:K369" si="162">E358*J358</f>
        <v>0</v>
      </c>
      <c r="O358" s="243">
        <v>2</v>
      </c>
      <c r="AA358" s="216">
        <v>12</v>
      </c>
      <c r="AB358" s="216">
        <v>0</v>
      </c>
      <c r="AC358" s="216">
        <v>307</v>
      </c>
      <c r="AZ358" s="216">
        <v>1</v>
      </c>
      <c r="BA358" s="216">
        <f t="shared" ref="BA358:BA369" si="163">IF(AZ358=1,G358,0)</f>
        <v>0</v>
      </c>
      <c r="BB358" s="216">
        <f t="shared" ref="BB358:BB369" si="164">IF(AZ358=2,G358,0)</f>
        <v>0</v>
      </c>
      <c r="BC358" s="216">
        <f t="shared" ref="BC358:BC369" si="165">IF(AZ358=3,G358,0)</f>
        <v>0</v>
      </c>
      <c r="BD358" s="216">
        <f t="shared" ref="BD358:BD369" si="166">IF(AZ358=4,G358,0)</f>
        <v>0</v>
      </c>
      <c r="BE358" s="216">
        <f t="shared" ref="BE358:BE369" si="167">IF(AZ358=5,G358,0)</f>
        <v>0</v>
      </c>
      <c r="CA358" s="243">
        <v>12</v>
      </c>
      <c r="CB358" s="243">
        <v>0</v>
      </c>
    </row>
    <row r="359" spans="1:80">
      <c r="A359" s="244">
        <v>306</v>
      </c>
      <c r="B359" s="245" t="s">
        <v>2030</v>
      </c>
      <c r="C359" s="246" t="s">
        <v>1804</v>
      </c>
      <c r="D359" s="247" t="s">
        <v>92</v>
      </c>
      <c r="E359" s="248">
        <v>1</v>
      </c>
      <c r="F359" s="248">
        <v>0</v>
      </c>
      <c r="G359" s="249">
        <f t="shared" si="160"/>
        <v>0</v>
      </c>
      <c r="H359" s="250">
        <v>0</v>
      </c>
      <c r="I359" s="251">
        <f t="shared" si="161"/>
        <v>0</v>
      </c>
      <c r="J359" s="250"/>
      <c r="K359" s="251">
        <f t="shared" si="162"/>
        <v>0</v>
      </c>
      <c r="O359" s="243">
        <v>2</v>
      </c>
      <c r="AA359" s="216">
        <v>12</v>
      </c>
      <c r="AB359" s="216">
        <v>0</v>
      </c>
      <c r="AC359" s="216">
        <v>308</v>
      </c>
      <c r="AZ359" s="216">
        <v>1</v>
      </c>
      <c r="BA359" s="216">
        <f t="shared" si="163"/>
        <v>0</v>
      </c>
      <c r="BB359" s="216">
        <f t="shared" si="164"/>
        <v>0</v>
      </c>
      <c r="BC359" s="216">
        <f t="shared" si="165"/>
        <v>0</v>
      </c>
      <c r="BD359" s="216">
        <f t="shared" si="166"/>
        <v>0</v>
      </c>
      <c r="BE359" s="216">
        <f t="shared" si="167"/>
        <v>0</v>
      </c>
      <c r="CA359" s="243">
        <v>12</v>
      </c>
      <c r="CB359" s="243">
        <v>0</v>
      </c>
    </row>
    <row r="360" spans="1:80">
      <c r="A360" s="244">
        <v>307</v>
      </c>
      <c r="B360" s="245" t="s">
        <v>2031</v>
      </c>
      <c r="C360" s="246" t="s">
        <v>1607</v>
      </c>
      <c r="D360" s="247" t="s">
        <v>92</v>
      </c>
      <c r="E360" s="248">
        <v>2</v>
      </c>
      <c r="F360" s="248">
        <v>0</v>
      </c>
      <c r="G360" s="249">
        <f t="shared" si="160"/>
        <v>0</v>
      </c>
      <c r="H360" s="250">
        <v>0</v>
      </c>
      <c r="I360" s="251">
        <f t="shared" si="161"/>
        <v>0</v>
      </c>
      <c r="J360" s="250"/>
      <c r="K360" s="251">
        <f t="shared" si="162"/>
        <v>0</v>
      </c>
      <c r="O360" s="243">
        <v>2</v>
      </c>
      <c r="AA360" s="216">
        <v>12</v>
      </c>
      <c r="AB360" s="216">
        <v>0</v>
      </c>
      <c r="AC360" s="216">
        <v>309</v>
      </c>
      <c r="AZ360" s="216">
        <v>1</v>
      </c>
      <c r="BA360" s="216">
        <f t="shared" si="163"/>
        <v>0</v>
      </c>
      <c r="BB360" s="216">
        <f t="shared" si="164"/>
        <v>0</v>
      </c>
      <c r="BC360" s="216">
        <f t="shared" si="165"/>
        <v>0</v>
      </c>
      <c r="BD360" s="216">
        <f t="shared" si="166"/>
        <v>0</v>
      </c>
      <c r="BE360" s="216">
        <f t="shared" si="167"/>
        <v>0</v>
      </c>
      <c r="CA360" s="243">
        <v>12</v>
      </c>
      <c r="CB360" s="243">
        <v>0</v>
      </c>
    </row>
    <row r="361" spans="1:80">
      <c r="A361" s="244">
        <v>308</v>
      </c>
      <c r="B361" s="245" t="s">
        <v>2032</v>
      </c>
      <c r="C361" s="246" t="s">
        <v>1807</v>
      </c>
      <c r="D361" s="247" t="s">
        <v>92</v>
      </c>
      <c r="E361" s="248">
        <v>2</v>
      </c>
      <c r="F361" s="248">
        <v>0</v>
      </c>
      <c r="G361" s="249">
        <f t="shared" si="160"/>
        <v>0</v>
      </c>
      <c r="H361" s="250">
        <v>0</v>
      </c>
      <c r="I361" s="251">
        <f t="shared" si="161"/>
        <v>0</v>
      </c>
      <c r="J361" s="250"/>
      <c r="K361" s="251">
        <f t="shared" si="162"/>
        <v>0</v>
      </c>
      <c r="O361" s="243">
        <v>2</v>
      </c>
      <c r="AA361" s="216">
        <v>12</v>
      </c>
      <c r="AB361" s="216">
        <v>0</v>
      </c>
      <c r="AC361" s="216">
        <v>310</v>
      </c>
      <c r="AZ361" s="216">
        <v>1</v>
      </c>
      <c r="BA361" s="216">
        <f t="shared" si="163"/>
        <v>0</v>
      </c>
      <c r="BB361" s="216">
        <f t="shared" si="164"/>
        <v>0</v>
      </c>
      <c r="BC361" s="216">
        <f t="shared" si="165"/>
        <v>0</v>
      </c>
      <c r="BD361" s="216">
        <f t="shared" si="166"/>
        <v>0</v>
      </c>
      <c r="BE361" s="216">
        <f t="shared" si="167"/>
        <v>0</v>
      </c>
      <c r="CA361" s="243">
        <v>12</v>
      </c>
      <c r="CB361" s="243">
        <v>0</v>
      </c>
    </row>
    <row r="362" spans="1:80">
      <c r="A362" s="244">
        <v>309</v>
      </c>
      <c r="B362" s="245" t="s">
        <v>2033</v>
      </c>
      <c r="C362" s="246" t="s">
        <v>1809</v>
      </c>
      <c r="D362" s="247" t="s">
        <v>92</v>
      </c>
      <c r="E362" s="248">
        <v>1</v>
      </c>
      <c r="F362" s="248">
        <v>0</v>
      </c>
      <c r="G362" s="249">
        <f t="shared" si="160"/>
        <v>0</v>
      </c>
      <c r="H362" s="250">
        <v>0</v>
      </c>
      <c r="I362" s="251">
        <f t="shared" si="161"/>
        <v>0</v>
      </c>
      <c r="J362" s="250"/>
      <c r="K362" s="251">
        <f t="shared" si="162"/>
        <v>0</v>
      </c>
      <c r="O362" s="243">
        <v>2</v>
      </c>
      <c r="AA362" s="216">
        <v>12</v>
      </c>
      <c r="AB362" s="216">
        <v>0</v>
      </c>
      <c r="AC362" s="216">
        <v>311</v>
      </c>
      <c r="AZ362" s="216">
        <v>1</v>
      </c>
      <c r="BA362" s="216">
        <f t="shared" si="163"/>
        <v>0</v>
      </c>
      <c r="BB362" s="216">
        <f t="shared" si="164"/>
        <v>0</v>
      </c>
      <c r="BC362" s="216">
        <f t="shared" si="165"/>
        <v>0</v>
      </c>
      <c r="BD362" s="216">
        <f t="shared" si="166"/>
        <v>0</v>
      </c>
      <c r="BE362" s="216">
        <f t="shared" si="167"/>
        <v>0</v>
      </c>
      <c r="CA362" s="243">
        <v>12</v>
      </c>
      <c r="CB362" s="243">
        <v>0</v>
      </c>
    </row>
    <row r="363" spans="1:80">
      <c r="A363" s="244">
        <v>310</v>
      </c>
      <c r="B363" s="245" t="s">
        <v>2034</v>
      </c>
      <c r="C363" s="246" t="s">
        <v>1613</v>
      </c>
      <c r="D363" s="247" t="s">
        <v>1579</v>
      </c>
      <c r="E363" s="248">
        <v>2</v>
      </c>
      <c r="F363" s="248">
        <v>0</v>
      </c>
      <c r="G363" s="249">
        <f t="shared" si="160"/>
        <v>0</v>
      </c>
      <c r="H363" s="250">
        <v>0</v>
      </c>
      <c r="I363" s="251">
        <f t="shared" si="161"/>
        <v>0</v>
      </c>
      <c r="J363" s="250"/>
      <c r="K363" s="251">
        <f t="shared" si="162"/>
        <v>0</v>
      </c>
      <c r="O363" s="243">
        <v>2</v>
      </c>
      <c r="AA363" s="216">
        <v>12</v>
      </c>
      <c r="AB363" s="216">
        <v>0</v>
      </c>
      <c r="AC363" s="216">
        <v>312</v>
      </c>
      <c r="AZ363" s="216">
        <v>1</v>
      </c>
      <c r="BA363" s="216">
        <f t="shared" si="163"/>
        <v>0</v>
      </c>
      <c r="BB363" s="216">
        <f t="shared" si="164"/>
        <v>0</v>
      </c>
      <c r="BC363" s="216">
        <f t="shared" si="165"/>
        <v>0</v>
      </c>
      <c r="BD363" s="216">
        <f t="shared" si="166"/>
        <v>0</v>
      </c>
      <c r="BE363" s="216">
        <f t="shared" si="167"/>
        <v>0</v>
      </c>
      <c r="CA363" s="243">
        <v>12</v>
      </c>
      <c r="CB363" s="243">
        <v>0</v>
      </c>
    </row>
    <row r="364" spans="1:80">
      <c r="A364" s="244">
        <v>311</v>
      </c>
      <c r="B364" s="245" t="s">
        <v>2035</v>
      </c>
      <c r="C364" s="246" t="s">
        <v>1812</v>
      </c>
      <c r="D364" s="247" t="s">
        <v>1579</v>
      </c>
      <c r="E364" s="248">
        <v>13</v>
      </c>
      <c r="F364" s="248">
        <v>0</v>
      </c>
      <c r="G364" s="249">
        <f t="shared" si="160"/>
        <v>0</v>
      </c>
      <c r="H364" s="250">
        <v>0</v>
      </c>
      <c r="I364" s="251">
        <f t="shared" si="161"/>
        <v>0</v>
      </c>
      <c r="J364" s="250"/>
      <c r="K364" s="251">
        <f t="shared" si="162"/>
        <v>0</v>
      </c>
      <c r="O364" s="243">
        <v>2</v>
      </c>
      <c r="AA364" s="216">
        <v>12</v>
      </c>
      <c r="AB364" s="216">
        <v>0</v>
      </c>
      <c r="AC364" s="216">
        <v>313</v>
      </c>
      <c r="AZ364" s="216">
        <v>1</v>
      </c>
      <c r="BA364" s="216">
        <f t="shared" si="163"/>
        <v>0</v>
      </c>
      <c r="BB364" s="216">
        <f t="shared" si="164"/>
        <v>0</v>
      </c>
      <c r="BC364" s="216">
        <f t="shared" si="165"/>
        <v>0</v>
      </c>
      <c r="BD364" s="216">
        <f t="shared" si="166"/>
        <v>0</v>
      </c>
      <c r="BE364" s="216">
        <f t="shared" si="167"/>
        <v>0</v>
      </c>
      <c r="CA364" s="243">
        <v>12</v>
      </c>
      <c r="CB364" s="243">
        <v>0</v>
      </c>
    </row>
    <row r="365" spans="1:80">
      <c r="A365" s="244">
        <v>312</v>
      </c>
      <c r="B365" s="245" t="s">
        <v>2036</v>
      </c>
      <c r="C365" s="246" t="s">
        <v>1814</v>
      </c>
      <c r="D365" s="247" t="s">
        <v>92</v>
      </c>
      <c r="E365" s="248">
        <v>2</v>
      </c>
      <c r="F365" s="248">
        <v>0</v>
      </c>
      <c r="G365" s="249">
        <f t="shared" si="160"/>
        <v>0</v>
      </c>
      <c r="H365" s="250">
        <v>0</v>
      </c>
      <c r="I365" s="251">
        <f t="shared" si="161"/>
        <v>0</v>
      </c>
      <c r="J365" s="250"/>
      <c r="K365" s="251">
        <f t="shared" si="162"/>
        <v>0</v>
      </c>
      <c r="O365" s="243">
        <v>2</v>
      </c>
      <c r="AA365" s="216">
        <v>12</v>
      </c>
      <c r="AB365" s="216">
        <v>0</v>
      </c>
      <c r="AC365" s="216">
        <v>314</v>
      </c>
      <c r="AZ365" s="216">
        <v>1</v>
      </c>
      <c r="BA365" s="216">
        <f t="shared" si="163"/>
        <v>0</v>
      </c>
      <c r="BB365" s="216">
        <f t="shared" si="164"/>
        <v>0</v>
      </c>
      <c r="BC365" s="216">
        <f t="shared" si="165"/>
        <v>0</v>
      </c>
      <c r="BD365" s="216">
        <f t="shared" si="166"/>
        <v>0</v>
      </c>
      <c r="BE365" s="216">
        <f t="shared" si="167"/>
        <v>0</v>
      </c>
      <c r="CA365" s="243">
        <v>12</v>
      </c>
      <c r="CB365" s="243">
        <v>0</v>
      </c>
    </row>
    <row r="366" spans="1:80">
      <c r="A366" s="244">
        <v>313</v>
      </c>
      <c r="B366" s="245" t="s">
        <v>2037</v>
      </c>
      <c r="C366" s="246" t="s">
        <v>1847</v>
      </c>
      <c r="D366" s="247" t="s">
        <v>92</v>
      </c>
      <c r="E366" s="248">
        <v>2</v>
      </c>
      <c r="F366" s="248">
        <v>0</v>
      </c>
      <c r="G366" s="249">
        <f t="shared" si="160"/>
        <v>0</v>
      </c>
      <c r="H366" s="250">
        <v>0</v>
      </c>
      <c r="I366" s="251">
        <f t="shared" si="161"/>
        <v>0</v>
      </c>
      <c r="J366" s="250"/>
      <c r="K366" s="251">
        <f t="shared" si="162"/>
        <v>0</v>
      </c>
      <c r="O366" s="243">
        <v>2</v>
      </c>
      <c r="AA366" s="216">
        <v>12</v>
      </c>
      <c r="AB366" s="216">
        <v>0</v>
      </c>
      <c r="AC366" s="216">
        <v>315</v>
      </c>
      <c r="AZ366" s="216">
        <v>1</v>
      </c>
      <c r="BA366" s="216">
        <f t="shared" si="163"/>
        <v>0</v>
      </c>
      <c r="BB366" s="216">
        <f t="shared" si="164"/>
        <v>0</v>
      </c>
      <c r="BC366" s="216">
        <f t="shared" si="165"/>
        <v>0</v>
      </c>
      <c r="BD366" s="216">
        <f t="shared" si="166"/>
        <v>0</v>
      </c>
      <c r="BE366" s="216">
        <f t="shared" si="167"/>
        <v>0</v>
      </c>
      <c r="CA366" s="243">
        <v>12</v>
      </c>
      <c r="CB366" s="243">
        <v>0</v>
      </c>
    </row>
    <row r="367" spans="1:80">
      <c r="A367" s="244">
        <v>314</v>
      </c>
      <c r="B367" s="245" t="s">
        <v>2038</v>
      </c>
      <c r="C367" s="246" t="s">
        <v>1816</v>
      </c>
      <c r="D367" s="247" t="s">
        <v>92</v>
      </c>
      <c r="E367" s="248">
        <v>2</v>
      </c>
      <c r="F367" s="248">
        <v>0</v>
      </c>
      <c r="G367" s="249">
        <f t="shared" si="160"/>
        <v>0</v>
      </c>
      <c r="H367" s="250">
        <v>0</v>
      </c>
      <c r="I367" s="251">
        <f t="shared" si="161"/>
        <v>0</v>
      </c>
      <c r="J367" s="250"/>
      <c r="K367" s="251">
        <f t="shared" si="162"/>
        <v>0</v>
      </c>
      <c r="O367" s="243">
        <v>2</v>
      </c>
      <c r="AA367" s="216">
        <v>12</v>
      </c>
      <c r="AB367" s="216">
        <v>0</v>
      </c>
      <c r="AC367" s="216">
        <v>316</v>
      </c>
      <c r="AZ367" s="216">
        <v>1</v>
      </c>
      <c r="BA367" s="216">
        <f t="shared" si="163"/>
        <v>0</v>
      </c>
      <c r="BB367" s="216">
        <f t="shared" si="164"/>
        <v>0</v>
      </c>
      <c r="BC367" s="216">
        <f t="shared" si="165"/>
        <v>0</v>
      </c>
      <c r="BD367" s="216">
        <f t="shared" si="166"/>
        <v>0</v>
      </c>
      <c r="BE367" s="216">
        <f t="shared" si="167"/>
        <v>0</v>
      </c>
      <c r="CA367" s="243">
        <v>12</v>
      </c>
      <c r="CB367" s="243">
        <v>0</v>
      </c>
    </row>
    <row r="368" spans="1:80">
      <c r="A368" s="244">
        <v>315</v>
      </c>
      <c r="B368" s="245" t="s">
        <v>2039</v>
      </c>
      <c r="C368" s="246" t="s">
        <v>1851</v>
      </c>
      <c r="D368" s="247" t="s">
        <v>92</v>
      </c>
      <c r="E368" s="248">
        <v>2</v>
      </c>
      <c r="F368" s="248">
        <v>0</v>
      </c>
      <c r="G368" s="249">
        <f t="shared" si="160"/>
        <v>0</v>
      </c>
      <c r="H368" s="250">
        <v>0</v>
      </c>
      <c r="I368" s="251">
        <f t="shared" si="161"/>
        <v>0</v>
      </c>
      <c r="J368" s="250"/>
      <c r="K368" s="251">
        <f t="shared" si="162"/>
        <v>0</v>
      </c>
      <c r="O368" s="243">
        <v>2</v>
      </c>
      <c r="AA368" s="216">
        <v>12</v>
      </c>
      <c r="AB368" s="216">
        <v>0</v>
      </c>
      <c r="AC368" s="216">
        <v>317</v>
      </c>
      <c r="AZ368" s="216">
        <v>1</v>
      </c>
      <c r="BA368" s="216">
        <f t="shared" si="163"/>
        <v>0</v>
      </c>
      <c r="BB368" s="216">
        <f t="shared" si="164"/>
        <v>0</v>
      </c>
      <c r="BC368" s="216">
        <f t="shared" si="165"/>
        <v>0</v>
      </c>
      <c r="BD368" s="216">
        <f t="shared" si="166"/>
        <v>0</v>
      </c>
      <c r="BE368" s="216">
        <f t="shared" si="167"/>
        <v>0</v>
      </c>
      <c r="CA368" s="243">
        <v>12</v>
      </c>
      <c r="CB368" s="243">
        <v>0</v>
      </c>
    </row>
    <row r="369" spans="1:80">
      <c r="A369" s="244">
        <v>316</v>
      </c>
      <c r="B369" s="245" t="s">
        <v>2040</v>
      </c>
      <c r="C369" s="246" t="s">
        <v>2041</v>
      </c>
      <c r="D369" s="247" t="s">
        <v>149</v>
      </c>
      <c r="E369" s="248">
        <v>2</v>
      </c>
      <c r="F369" s="248">
        <v>0</v>
      </c>
      <c r="G369" s="249">
        <f t="shared" si="160"/>
        <v>0</v>
      </c>
      <c r="H369" s="250">
        <v>0</v>
      </c>
      <c r="I369" s="251">
        <f t="shared" si="161"/>
        <v>0</v>
      </c>
      <c r="J369" s="250"/>
      <c r="K369" s="251">
        <f t="shared" si="162"/>
        <v>0</v>
      </c>
      <c r="O369" s="243">
        <v>2</v>
      </c>
      <c r="AA369" s="216">
        <v>12</v>
      </c>
      <c r="AB369" s="216">
        <v>0</v>
      </c>
      <c r="AC369" s="216">
        <v>318</v>
      </c>
      <c r="AZ369" s="216">
        <v>1</v>
      </c>
      <c r="BA369" s="216">
        <f t="shared" si="163"/>
        <v>0</v>
      </c>
      <c r="BB369" s="216">
        <f t="shared" si="164"/>
        <v>0</v>
      </c>
      <c r="BC369" s="216">
        <f t="shared" si="165"/>
        <v>0</v>
      </c>
      <c r="BD369" s="216">
        <f t="shared" si="166"/>
        <v>0</v>
      </c>
      <c r="BE369" s="216">
        <f t="shared" si="167"/>
        <v>0</v>
      </c>
      <c r="CA369" s="243">
        <v>12</v>
      </c>
      <c r="CB369" s="243">
        <v>0</v>
      </c>
    </row>
    <row r="370" spans="1:80">
      <c r="A370" s="262"/>
      <c r="B370" s="263" t="s">
        <v>93</v>
      </c>
      <c r="C370" s="264" t="s">
        <v>2028</v>
      </c>
      <c r="D370" s="265"/>
      <c r="E370" s="266"/>
      <c r="F370" s="267"/>
      <c r="G370" s="268">
        <f>SUM(G357:G369)</f>
        <v>0</v>
      </c>
      <c r="H370" s="269"/>
      <c r="I370" s="270">
        <f>SUM(I357:I369)</f>
        <v>0</v>
      </c>
      <c r="J370" s="269"/>
      <c r="K370" s="270">
        <f>SUM(K357:K369)</f>
        <v>0</v>
      </c>
      <c r="O370" s="243">
        <v>4</v>
      </c>
      <c r="BA370" s="271">
        <f>SUM(BA357:BA369)</f>
        <v>0</v>
      </c>
      <c r="BB370" s="271">
        <f>SUM(BB357:BB369)</f>
        <v>0</v>
      </c>
      <c r="BC370" s="271">
        <f>SUM(BC357:BC369)</f>
        <v>0</v>
      </c>
      <c r="BD370" s="271">
        <f>SUM(BD357:BD369)</f>
        <v>0</v>
      </c>
      <c r="BE370" s="271">
        <f>SUM(BE357:BE369)</f>
        <v>0</v>
      </c>
    </row>
    <row r="371" spans="1:80">
      <c r="A371" s="233" t="s">
        <v>89</v>
      </c>
      <c r="B371" s="234" t="s">
        <v>2042</v>
      </c>
      <c r="C371" s="235" t="s">
        <v>2043</v>
      </c>
      <c r="D371" s="236"/>
      <c r="E371" s="237"/>
      <c r="F371" s="237"/>
      <c r="G371" s="238"/>
      <c r="H371" s="239"/>
      <c r="I371" s="240"/>
      <c r="J371" s="241"/>
      <c r="K371" s="242"/>
      <c r="O371" s="243">
        <v>1</v>
      </c>
    </row>
    <row r="372" spans="1:80" ht="22.5">
      <c r="A372" s="244">
        <v>317</v>
      </c>
      <c r="B372" s="245" t="s">
        <v>2045</v>
      </c>
      <c r="C372" s="246" t="s">
        <v>1802</v>
      </c>
      <c r="D372" s="247" t="s">
        <v>92</v>
      </c>
      <c r="E372" s="248">
        <v>1</v>
      </c>
      <c r="F372" s="248">
        <v>0</v>
      </c>
      <c r="G372" s="249">
        <f t="shared" ref="G372:G383" si="168">E372*F372</f>
        <v>0</v>
      </c>
      <c r="H372" s="250">
        <v>0</v>
      </c>
      <c r="I372" s="251">
        <f t="shared" ref="I372:I383" si="169">E372*H372</f>
        <v>0</v>
      </c>
      <c r="J372" s="250"/>
      <c r="K372" s="251">
        <f t="shared" ref="K372:K383" si="170">E372*J372</f>
        <v>0</v>
      </c>
      <c r="O372" s="243">
        <v>2</v>
      </c>
      <c r="AA372" s="216">
        <v>12</v>
      </c>
      <c r="AB372" s="216">
        <v>0</v>
      </c>
      <c r="AC372" s="216">
        <v>319</v>
      </c>
      <c r="AZ372" s="216">
        <v>1</v>
      </c>
      <c r="BA372" s="216">
        <f t="shared" ref="BA372:BA383" si="171">IF(AZ372=1,G372,0)</f>
        <v>0</v>
      </c>
      <c r="BB372" s="216">
        <f t="shared" ref="BB372:BB383" si="172">IF(AZ372=2,G372,0)</f>
        <v>0</v>
      </c>
      <c r="BC372" s="216">
        <f t="shared" ref="BC372:BC383" si="173">IF(AZ372=3,G372,0)</f>
        <v>0</v>
      </c>
      <c r="BD372" s="216">
        <f t="shared" ref="BD372:BD383" si="174">IF(AZ372=4,G372,0)</f>
        <v>0</v>
      </c>
      <c r="BE372" s="216">
        <f t="shared" ref="BE372:BE383" si="175">IF(AZ372=5,G372,0)</f>
        <v>0</v>
      </c>
      <c r="CA372" s="243">
        <v>12</v>
      </c>
      <c r="CB372" s="243">
        <v>0</v>
      </c>
    </row>
    <row r="373" spans="1:80">
      <c r="A373" s="244">
        <v>318</v>
      </c>
      <c r="B373" s="245" t="s">
        <v>2046</v>
      </c>
      <c r="C373" s="246" t="s">
        <v>1804</v>
      </c>
      <c r="D373" s="247" t="s">
        <v>92</v>
      </c>
      <c r="E373" s="248">
        <v>1</v>
      </c>
      <c r="F373" s="248">
        <v>0</v>
      </c>
      <c r="G373" s="249">
        <f t="shared" si="168"/>
        <v>0</v>
      </c>
      <c r="H373" s="250">
        <v>0</v>
      </c>
      <c r="I373" s="251">
        <f t="shared" si="169"/>
        <v>0</v>
      </c>
      <c r="J373" s="250"/>
      <c r="K373" s="251">
        <f t="shared" si="170"/>
        <v>0</v>
      </c>
      <c r="O373" s="243">
        <v>2</v>
      </c>
      <c r="AA373" s="216">
        <v>12</v>
      </c>
      <c r="AB373" s="216">
        <v>0</v>
      </c>
      <c r="AC373" s="216">
        <v>320</v>
      </c>
      <c r="AZ373" s="216">
        <v>1</v>
      </c>
      <c r="BA373" s="216">
        <f t="shared" si="171"/>
        <v>0</v>
      </c>
      <c r="BB373" s="216">
        <f t="shared" si="172"/>
        <v>0</v>
      </c>
      <c r="BC373" s="216">
        <f t="shared" si="173"/>
        <v>0</v>
      </c>
      <c r="BD373" s="216">
        <f t="shared" si="174"/>
        <v>0</v>
      </c>
      <c r="BE373" s="216">
        <f t="shared" si="175"/>
        <v>0</v>
      </c>
      <c r="CA373" s="243">
        <v>12</v>
      </c>
      <c r="CB373" s="243">
        <v>0</v>
      </c>
    </row>
    <row r="374" spans="1:80">
      <c r="A374" s="244">
        <v>319</v>
      </c>
      <c r="B374" s="245" t="s">
        <v>2047</v>
      </c>
      <c r="C374" s="246" t="s">
        <v>1607</v>
      </c>
      <c r="D374" s="247" t="s">
        <v>92</v>
      </c>
      <c r="E374" s="248">
        <v>2</v>
      </c>
      <c r="F374" s="248">
        <v>0</v>
      </c>
      <c r="G374" s="249">
        <f t="shared" si="168"/>
        <v>0</v>
      </c>
      <c r="H374" s="250">
        <v>0</v>
      </c>
      <c r="I374" s="251">
        <f t="shared" si="169"/>
        <v>0</v>
      </c>
      <c r="J374" s="250"/>
      <c r="K374" s="251">
        <f t="shared" si="170"/>
        <v>0</v>
      </c>
      <c r="O374" s="243">
        <v>2</v>
      </c>
      <c r="AA374" s="216">
        <v>12</v>
      </c>
      <c r="AB374" s="216">
        <v>0</v>
      </c>
      <c r="AC374" s="216">
        <v>321</v>
      </c>
      <c r="AZ374" s="216">
        <v>1</v>
      </c>
      <c r="BA374" s="216">
        <f t="shared" si="171"/>
        <v>0</v>
      </c>
      <c r="BB374" s="216">
        <f t="shared" si="172"/>
        <v>0</v>
      </c>
      <c r="BC374" s="216">
        <f t="shared" si="173"/>
        <v>0</v>
      </c>
      <c r="BD374" s="216">
        <f t="shared" si="174"/>
        <v>0</v>
      </c>
      <c r="BE374" s="216">
        <f t="shared" si="175"/>
        <v>0</v>
      </c>
      <c r="CA374" s="243">
        <v>12</v>
      </c>
      <c r="CB374" s="243">
        <v>0</v>
      </c>
    </row>
    <row r="375" spans="1:80">
      <c r="A375" s="244">
        <v>320</v>
      </c>
      <c r="B375" s="245" t="s">
        <v>2048</v>
      </c>
      <c r="C375" s="246" t="s">
        <v>1807</v>
      </c>
      <c r="D375" s="247" t="s">
        <v>92</v>
      </c>
      <c r="E375" s="248">
        <v>2</v>
      </c>
      <c r="F375" s="248">
        <v>0</v>
      </c>
      <c r="G375" s="249">
        <f t="shared" si="168"/>
        <v>0</v>
      </c>
      <c r="H375" s="250">
        <v>0</v>
      </c>
      <c r="I375" s="251">
        <f t="shared" si="169"/>
        <v>0</v>
      </c>
      <c r="J375" s="250"/>
      <c r="K375" s="251">
        <f t="shared" si="170"/>
        <v>0</v>
      </c>
      <c r="O375" s="243">
        <v>2</v>
      </c>
      <c r="AA375" s="216">
        <v>12</v>
      </c>
      <c r="AB375" s="216">
        <v>0</v>
      </c>
      <c r="AC375" s="216">
        <v>322</v>
      </c>
      <c r="AZ375" s="216">
        <v>1</v>
      </c>
      <c r="BA375" s="216">
        <f t="shared" si="171"/>
        <v>0</v>
      </c>
      <c r="BB375" s="216">
        <f t="shared" si="172"/>
        <v>0</v>
      </c>
      <c r="BC375" s="216">
        <f t="shared" si="173"/>
        <v>0</v>
      </c>
      <c r="BD375" s="216">
        <f t="shared" si="174"/>
        <v>0</v>
      </c>
      <c r="BE375" s="216">
        <f t="shared" si="175"/>
        <v>0</v>
      </c>
      <c r="CA375" s="243">
        <v>12</v>
      </c>
      <c r="CB375" s="243">
        <v>0</v>
      </c>
    </row>
    <row r="376" spans="1:80">
      <c r="A376" s="244">
        <v>321</v>
      </c>
      <c r="B376" s="245" t="s">
        <v>2049</v>
      </c>
      <c r="C376" s="246" t="s">
        <v>1809</v>
      </c>
      <c r="D376" s="247" t="s">
        <v>92</v>
      </c>
      <c r="E376" s="248">
        <v>1</v>
      </c>
      <c r="F376" s="248">
        <v>0</v>
      </c>
      <c r="G376" s="249">
        <f t="shared" si="168"/>
        <v>0</v>
      </c>
      <c r="H376" s="250">
        <v>0</v>
      </c>
      <c r="I376" s="251">
        <f t="shared" si="169"/>
        <v>0</v>
      </c>
      <c r="J376" s="250"/>
      <c r="K376" s="251">
        <f t="shared" si="170"/>
        <v>0</v>
      </c>
      <c r="O376" s="243">
        <v>2</v>
      </c>
      <c r="AA376" s="216">
        <v>12</v>
      </c>
      <c r="AB376" s="216">
        <v>0</v>
      </c>
      <c r="AC376" s="216">
        <v>323</v>
      </c>
      <c r="AZ376" s="216">
        <v>1</v>
      </c>
      <c r="BA376" s="216">
        <f t="shared" si="171"/>
        <v>0</v>
      </c>
      <c r="BB376" s="216">
        <f t="shared" si="172"/>
        <v>0</v>
      </c>
      <c r="BC376" s="216">
        <f t="shared" si="173"/>
        <v>0</v>
      </c>
      <c r="BD376" s="216">
        <f t="shared" si="174"/>
        <v>0</v>
      </c>
      <c r="BE376" s="216">
        <f t="shared" si="175"/>
        <v>0</v>
      </c>
      <c r="CA376" s="243">
        <v>12</v>
      </c>
      <c r="CB376" s="243">
        <v>0</v>
      </c>
    </row>
    <row r="377" spans="1:80">
      <c r="A377" s="244">
        <v>322</v>
      </c>
      <c r="B377" s="245" t="s">
        <v>2050</v>
      </c>
      <c r="C377" s="246" t="s">
        <v>1613</v>
      </c>
      <c r="D377" s="247" t="s">
        <v>1579</v>
      </c>
      <c r="E377" s="248">
        <v>2</v>
      </c>
      <c r="F377" s="248">
        <v>0</v>
      </c>
      <c r="G377" s="249">
        <f t="shared" si="168"/>
        <v>0</v>
      </c>
      <c r="H377" s="250">
        <v>0</v>
      </c>
      <c r="I377" s="251">
        <f t="shared" si="169"/>
        <v>0</v>
      </c>
      <c r="J377" s="250"/>
      <c r="K377" s="251">
        <f t="shared" si="170"/>
        <v>0</v>
      </c>
      <c r="O377" s="243">
        <v>2</v>
      </c>
      <c r="AA377" s="216">
        <v>12</v>
      </c>
      <c r="AB377" s="216">
        <v>0</v>
      </c>
      <c r="AC377" s="216">
        <v>324</v>
      </c>
      <c r="AZ377" s="216">
        <v>1</v>
      </c>
      <c r="BA377" s="216">
        <f t="shared" si="171"/>
        <v>0</v>
      </c>
      <c r="BB377" s="216">
        <f t="shared" si="172"/>
        <v>0</v>
      </c>
      <c r="BC377" s="216">
        <f t="shared" si="173"/>
        <v>0</v>
      </c>
      <c r="BD377" s="216">
        <f t="shared" si="174"/>
        <v>0</v>
      </c>
      <c r="BE377" s="216">
        <f t="shared" si="175"/>
        <v>0</v>
      </c>
      <c r="CA377" s="243">
        <v>12</v>
      </c>
      <c r="CB377" s="243">
        <v>0</v>
      </c>
    </row>
    <row r="378" spans="1:80">
      <c r="A378" s="244">
        <v>323</v>
      </c>
      <c r="B378" s="245" t="s">
        <v>2051</v>
      </c>
      <c r="C378" s="246" t="s">
        <v>1812</v>
      </c>
      <c r="D378" s="247" t="s">
        <v>1579</v>
      </c>
      <c r="E378" s="248">
        <v>13</v>
      </c>
      <c r="F378" s="248">
        <v>0</v>
      </c>
      <c r="G378" s="249">
        <f t="shared" si="168"/>
        <v>0</v>
      </c>
      <c r="H378" s="250">
        <v>0</v>
      </c>
      <c r="I378" s="251">
        <f t="shared" si="169"/>
        <v>0</v>
      </c>
      <c r="J378" s="250"/>
      <c r="K378" s="251">
        <f t="shared" si="170"/>
        <v>0</v>
      </c>
      <c r="O378" s="243">
        <v>2</v>
      </c>
      <c r="AA378" s="216">
        <v>12</v>
      </c>
      <c r="AB378" s="216">
        <v>0</v>
      </c>
      <c r="AC378" s="216">
        <v>325</v>
      </c>
      <c r="AZ378" s="216">
        <v>1</v>
      </c>
      <c r="BA378" s="216">
        <f t="shared" si="171"/>
        <v>0</v>
      </c>
      <c r="BB378" s="216">
        <f t="shared" si="172"/>
        <v>0</v>
      </c>
      <c r="BC378" s="216">
        <f t="shared" si="173"/>
        <v>0</v>
      </c>
      <c r="BD378" s="216">
        <f t="shared" si="174"/>
        <v>0</v>
      </c>
      <c r="BE378" s="216">
        <f t="shared" si="175"/>
        <v>0</v>
      </c>
      <c r="CA378" s="243">
        <v>12</v>
      </c>
      <c r="CB378" s="243">
        <v>0</v>
      </c>
    </row>
    <row r="379" spans="1:80">
      <c r="A379" s="244">
        <v>324</v>
      </c>
      <c r="B379" s="245" t="s">
        <v>2052</v>
      </c>
      <c r="C379" s="246" t="s">
        <v>1814</v>
      </c>
      <c r="D379" s="247" t="s">
        <v>92</v>
      </c>
      <c r="E379" s="248">
        <v>2</v>
      </c>
      <c r="F379" s="248">
        <v>0</v>
      </c>
      <c r="G379" s="249">
        <f t="shared" si="168"/>
        <v>0</v>
      </c>
      <c r="H379" s="250">
        <v>0</v>
      </c>
      <c r="I379" s="251">
        <f t="shared" si="169"/>
        <v>0</v>
      </c>
      <c r="J379" s="250"/>
      <c r="K379" s="251">
        <f t="shared" si="170"/>
        <v>0</v>
      </c>
      <c r="O379" s="243">
        <v>2</v>
      </c>
      <c r="AA379" s="216">
        <v>12</v>
      </c>
      <c r="AB379" s="216">
        <v>0</v>
      </c>
      <c r="AC379" s="216">
        <v>326</v>
      </c>
      <c r="AZ379" s="216">
        <v>1</v>
      </c>
      <c r="BA379" s="216">
        <f t="shared" si="171"/>
        <v>0</v>
      </c>
      <c r="BB379" s="216">
        <f t="shared" si="172"/>
        <v>0</v>
      </c>
      <c r="BC379" s="216">
        <f t="shared" si="173"/>
        <v>0</v>
      </c>
      <c r="BD379" s="216">
        <f t="shared" si="174"/>
        <v>0</v>
      </c>
      <c r="BE379" s="216">
        <f t="shared" si="175"/>
        <v>0</v>
      </c>
      <c r="CA379" s="243">
        <v>12</v>
      </c>
      <c r="CB379" s="243">
        <v>0</v>
      </c>
    </row>
    <row r="380" spans="1:80">
      <c r="A380" s="244">
        <v>325</v>
      </c>
      <c r="B380" s="245" t="s">
        <v>2053</v>
      </c>
      <c r="C380" s="246" t="s">
        <v>1847</v>
      </c>
      <c r="D380" s="247" t="s">
        <v>92</v>
      </c>
      <c r="E380" s="248">
        <v>2</v>
      </c>
      <c r="F380" s="248">
        <v>0</v>
      </c>
      <c r="G380" s="249">
        <f t="shared" si="168"/>
        <v>0</v>
      </c>
      <c r="H380" s="250">
        <v>0</v>
      </c>
      <c r="I380" s="251">
        <f t="shared" si="169"/>
        <v>0</v>
      </c>
      <c r="J380" s="250"/>
      <c r="K380" s="251">
        <f t="shared" si="170"/>
        <v>0</v>
      </c>
      <c r="O380" s="243">
        <v>2</v>
      </c>
      <c r="AA380" s="216">
        <v>12</v>
      </c>
      <c r="AB380" s="216">
        <v>0</v>
      </c>
      <c r="AC380" s="216">
        <v>327</v>
      </c>
      <c r="AZ380" s="216">
        <v>1</v>
      </c>
      <c r="BA380" s="216">
        <f t="shared" si="171"/>
        <v>0</v>
      </c>
      <c r="BB380" s="216">
        <f t="shared" si="172"/>
        <v>0</v>
      </c>
      <c r="BC380" s="216">
        <f t="shared" si="173"/>
        <v>0</v>
      </c>
      <c r="BD380" s="216">
        <f t="shared" si="174"/>
        <v>0</v>
      </c>
      <c r="BE380" s="216">
        <f t="shared" si="175"/>
        <v>0</v>
      </c>
      <c r="CA380" s="243">
        <v>12</v>
      </c>
      <c r="CB380" s="243">
        <v>0</v>
      </c>
    </row>
    <row r="381" spans="1:80">
      <c r="A381" s="244">
        <v>326</v>
      </c>
      <c r="B381" s="245" t="s">
        <v>2054</v>
      </c>
      <c r="C381" s="246" t="s">
        <v>1816</v>
      </c>
      <c r="D381" s="247" t="s">
        <v>92</v>
      </c>
      <c r="E381" s="248">
        <v>2</v>
      </c>
      <c r="F381" s="248">
        <v>0</v>
      </c>
      <c r="G381" s="249">
        <f t="shared" si="168"/>
        <v>0</v>
      </c>
      <c r="H381" s="250">
        <v>0</v>
      </c>
      <c r="I381" s="251">
        <f t="shared" si="169"/>
        <v>0</v>
      </c>
      <c r="J381" s="250"/>
      <c r="K381" s="251">
        <f t="shared" si="170"/>
        <v>0</v>
      </c>
      <c r="O381" s="243">
        <v>2</v>
      </c>
      <c r="AA381" s="216">
        <v>12</v>
      </c>
      <c r="AB381" s="216">
        <v>0</v>
      </c>
      <c r="AC381" s="216">
        <v>328</v>
      </c>
      <c r="AZ381" s="216">
        <v>1</v>
      </c>
      <c r="BA381" s="216">
        <f t="shared" si="171"/>
        <v>0</v>
      </c>
      <c r="BB381" s="216">
        <f t="shared" si="172"/>
        <v>0</v>
      </c>
      <c r="BC381" s="216">
        <f t="shared" si="173"/>
        <v>0</v>
      </c>
      <c r="BD381" s="216">
        <f t="shared" si="174"/>
        <v>0</v>
      </c>
      <c r="BE381" s="216">
        <f t="shared" si="175"/>
        <v>0</v>
      </c>
      <c r="CA381" s="243">
        <v>12</v>
      </c>
      <c r="CB381" s="243">
        <v>0</v>
      </c>
    </row>
    <row r="382" spans="1:80">
      <c r="A382" s="244">
        <v>327</v>
      </c>
      <c r="B382" s="245" t="s">
        <v>2055</v>
      </c>
      <c r="C382" s="246" t="s">
        <v>1851</v>
      </c>
      <c r="D382" s="247" t="s">
        <v>92</v>
      </c>
      <c r="E382" s="248">
        <v>2</v>
      </c>
      <c r="F382" s="248">
        <v>0</v>
      </c>
      <c r="G382" s="249">
        <f t="shared" si="168"/>
        <v>0</v>
      </c>
      <c r="H382" s="250">
        <v>0</v>
      </c>
      <c r="I382" s="251">
        <f t="shared" si="169"/>
        <v>0</v>
      </c>
      <c r="J382" s="250"/>
      <c r="K382" s="251">
        <f t="shared" si="170"/>
        <v>0</v>
      </c>
      <c r="O382" s="243">
        <v>2</v>
      </c>
      <c r="AA382" s="216">
        <v>12</v>
      </c>
      <c r="AB382" s="216">
        <v>0</v>
      </c>
      <c r="AC382" s="216">
        <v>329</v>
      </c>
      <c r="AZ382" s="216">
        <v>1</v>
      </c>
      <c r="BA382" s="216">
        <f t="shared" si="171"/>
        <v>0</v>
      </c>
      <c r="BB382" s="216">
        <f t="shared" si="172"/>
        <v>0</v>
      </c>
      <c r="BC382" s="216">
        <f t="shared" si="173"/>
        <v>0</v>
      </c>
      <c r="BD382" s="216">
        <f t="shared" si="174"/>
        <v>0</v>
      </c>
      <c r="BE382" s="216">
        <f t="shared" si="175"/>
        <v>0</v>
      </c>
      <c r="CA382" s="243">
        <v>12</v>
      </c>
      <c r="CB382" s="243">
        <v>0</v>
      </c>
    </row>
    <row r="383" spans="1:80">
      <c r="A383" s="244">
        <v>328</v>
      </c>
      <c r="B383" s="245" t="s">
        <v>2056</v>
      </c>
      <c r="C383" s="246" t="s">
        <v>2041</v>
      </c>
      <c r="D383" s="247" t="s">
        <v>149</v>
      </c>
      <c r="E383" s="248">
        <v>2</v>
      </c>
      <c r="F383" s="248">
        <v>0</v>
      </c>
      <c r="G383" s="249">
        <f t="shared" si="168"/>
        <v>0</v>
      </c>
      <c r="H383" s="250">
        <v>0</v>
      </c>
      <c r="I383" s="251">
        <f t="shared" si="169"/>
        <v>0</v>
      </c>
      <c r="J383" s="250"/>
      <c r="K383" s="251">
        <f t="shared" si="170"/>
        <v>0</v>
      </c>
      <c r="O383" s="243">
        <v>2</v>
      </c>
      <c r="AA383" s="216">
        <v>12</v>
      </c>
      <c r="AB383" s="216">
        <v>0</v>
      </c>
      <c r="AC383" s="216">
        <v>330</v>
      </c>
      <c r="AZ383" s="216">
        <v>1</v>
      </c>
      <c r="BA383" s="216">
        <f t="shared" si="171"/>
        <v>0</v>
      </c>
      <c r="BB383" s="216">
        <f t="shared" si="172"/>
        <v>0</v>
      </c>
      <c r="BC383" s="216">
        <f t="shared" si="173"/>
        <v>0</v>
      </c>
      <c r="BD383" s="216">
        <f t="shared" si="174"/>
        <v>0</v>
      </c>
      <c r="BE383" s="216">
        <f t="shared" si="175"/>
        <v>0</v>
      </c>
      <c r="CA383" s="243">
        <v>12</v>
      </c>
      <c r="CB383" s="243">
        <v>0</v>
      </c>
    </row>
    <row r="384" spans="1:80">
      <c r="A384" s="262"/>
      <c r="B384" s="263" t="s">
        <v>93</v>
      </c>
      <c r="C384" s="264" t="s">
        <v>2044</v>
      </c>
      <c r="D384" s="265"/>
      <c r="E384" s="266"/>
      <c r="F384" s="267"/>
      <c r="G384" s="268">
        <f>SUM(G371:G383)</f>
        <v>0</v>
      </c>
      <c r="H384" s="269"/>
      <c r="I384" s="270">
        <f>SUM(I371:I383)</f>
        <v>0</v>
      </c>
      <c r="J384" s="269"/>
      <c r="K384" s="270">
        <f>SUM(K371:K383)</f>
        <v>0</v>
      </c>
      <c r="O384" s="243">
        <v>4</v>
      </c>
      <c r="BA384" s="271">
        <f>SUM(BA371:BA383)</f>
        <v>0</v>
      </c>
      <c r="BB384" s="271">
        <f>SUM(BB371:BB383)</f>
        <v>0</v>
      </c>
      <c r="BC384" s="271">
        <f>SUM(BC371:BC383)</f>
        <v>0</v>
      </c>
      <c r="BD384" s="271">
        <f>SUM(BD371:BD383)</f>
        <v>0</v>
      </c>
      <c r="BE384" s="271">
        <f>SUM(BE371:BE383)</f>
        <v>0</v>
      </c>
    </row>
    <row r="385" spans="1:80">
      <c r="A385" s="233" t="s">
        <v>89</v>
      </c>
      <c r="B385" s="234" t="s">
        <v>2057</v>
      </c>
      <c r="C385" s="235" t="s">
        <v>2058</v>
      </c>
      <c r="D385" s="236"/>
      <c r="E385" s="237"/>
      <c r="F385" s="237"/>
      <c r="G385" s="238"/>
      <c r="H385" s="239"/>
      <c r="I385" s="240"/>
      <c r="J385" s="241"/>
      <c r="K385" s="242"/>
      <c r="O385" s="243">
        <v>1</v>
      </c>
    </row>
    <row r="386" spans="1:80" ht="22.5">
      <c r="A386" s="244">
        <v>329</v>
      </c>
      <c r="B386" s="245" t="s">
        <v>2060</v>
      </c>
      <c r="C386" s="246" t="s">
        <v>1802</v>
      </c>
      <c r="D386" s="247" t="s">
        <v>92</v>
      </c>
      <c r="E386" s="248">
        <v>1</v>
      </c>
      <c r="F386" s="248">
        <v>0</v>
      </c>
      <c r="G386" s="249">
        <f t="shared" ref="G386:G397" si="176">E386*F386</f>
        <v>0</v>
      </c>
      <c r="H386" s="250">
        <v>0</v>
      </c>
      <c r="I386" s="251">
        <f t="shared" ref="I386:I397" si="177">E386*H386</f>
        <v>0</v>
      </c>
      <c r="J386" s="250"/>
      <c r="K386" s="251">
        <f t="shared" ref="K386:K397" si="178">E386*J386</f>
        <v>0</v>
      </c>
      <c r="O386" s="243">
        <v>2</v>
      </c>
      <c r="AA386" s="216">
        <v>12</v>
      </c>
      <c r="AB386" s="216">
        <v>0</v>
      </c>
      <c r="AC386" s="216">
        <v>331</v>
      </c>
      <c r="AZ386" s="216">
        <v>1</v>
      </c>
      <c r="BA386" s="216">
        <f t="shared" ref="BA386:BA397" si="179">IF(AZ386=1,G386,0)</f>
        <v>0</v>
      </c>
      <c r="BB386" s="216">
        <f t="shared" ref="BB386:BB397" si="180">IF(AZ386=2,G386,0)</f>
        <v>0</v>
      </c>
      <c r="BC386" s="216">
        <f t="shared" ref="BC386:BC397" si="181">IF(AZ386=3,G386,0)</f>
        <v>0</v>
      </c>
      <c r="BD386" s="216">
        <f t="shared" ref="BD386:BD397" si="182">IF(AZ386=4,G386,0)</f>
        <v>0</v>
      </c>
      <c r="BE386" s="216">
        <f t="shared" ref="BE386:BE397" si="183">IF(AZ386=5,G386,0)</f>
        <v>0</v>
      </c>
      <c r="CA386" s="243">
        <v>12</v>
      </c>
      <c r="CB386" s="243">
        <v>0</v>
      </c>
    </row>
    <row r="387" spans="1:80">
      <c r="A387" s="244">
        <v>330</v>
      </c>
      <c r="B387" s="245" t="s">
        <v>2061</v>
      </c>
      <c r="C387" s="246" t="s">
        <v>1804</v>
      </c>
      <c r="D387" s="247" t="s">
        <v>92</v>
      </c>
      <c r="E387" s="248">
        <v>1</v>
      </c>
      <c r="F387" s="248">
        <v>0</v>
      </c>
      <c r="G387" s="249">
        <f t="shared" si="176"/>
        <v>0</v>
      </c>
      <c r="H387" s="250">
        <v>0</v>
      </c>
      <c r="I387" s="251">
        <f t="shared" si="177"/>
        <v>0</v>
      </c>
      <c r="J387" s="250"/>
      <c r="K387" s="251">
        <f t="shared" si="178"/>
        <v>0</v>
      </c>
      <c r="O387" s="243">
        <v>2</v>
      </c>
      <c r="AA387" s="216">
        <v>12</v>
      </c>
      <c r="AB387" s="216">
        <v>0</v>
      </c>
      <c r="AC387" s="216">
        <v>332</v>
      </c>
      <c r="AZ387" s="216">
        <v>1</v>
      </c>
      <c r="BA387" s="216">
        <f t="shared" si="179"/>
        <v>0</v>
      </c>
      <c r="BB387" s="216">
        <f t="shared" si="180"/>
        <v>0</v>
      </c>
      <c r="BC387" s="216">
        <f t="shared" si="181"/>
        <v>0</v>
      </c>
      <c r="BD387" s="216">
        <f t="shared" si="182"/>
        <v>0</v>
      </c>
      <c r="BE387" s="216">
        <f t="shared" si="183"/>
        <v>0</v>
      </c>
      <c r="CA387" s="243">
        <v>12</v>
      </c>
      <c r="CB387" s="243">
        <v>0</v>
      </c>
    </row>
    <row r="388" spans="1:80">
      <c r="A388" s="244">
        <v>331</v>
      </c>
      <c r="B388" s="245" t="s">
        <v>2062</v>
      </c>
      <c r="C388" s="246" t="s">
        <v>1607</v>
      </c>
      <c r="D388" s="247" t="s">
        <v>92</v>
      </c>
      <c r="E388" s="248">
        <v>2</v>
      </c>
      <c r="F388" s="248">
        <v>0</v>
      </c>
      <c r="G388" s="249">
        <f t="shared" si="176"/>
        <v>0</v>
      </c>
      <c r="H388" s="250">
        <v>0</v>
      </c>
      <c r="I388" s="251">
        <f t="shared" si="177"/>
        <v>0</v>
      </c>
      <c r="J388" s="250"/>
      <c r="K388" s="251">
        <f t="shared" si="178"/>
        <v>0</v>
      </c>
      <c r="O388" s="243">
        <v>2</v>
      </c>
      <c r="AA388" s="216">
        <v>12</v>
      </c>
      <c r="AB388" s="216">
        <v>0</v>
      </c>
      <c r="AC388" s="216">
        <v>333</v>
      </c>
      <c r="AZ388" s="216">
        <v>1</v>
      </c>
      <c r="BA388" s="216">
        <f t="shared" si="179"/>
        <v>0</v>
      </c>
      <c r="BB388" s="216">
        <f t="shared" si="180"/>
        <v>0</v>
      </c>
      <c r="BC388" s="216">
        <f t="shared" si="181"/>
        <v>0</v>
      </c>
      <c r="BD388" s="216">
        <f t="shared" si="182"/>
        <v>0</v>
      </c>
      <c r="BE388" s="216">
        <f t="shared" si="183"/>
        <v>0</v>
      </c>
      <c r="CA388" s="243">
        <v>12</v>
      </c>
      <c r="CB388" s="243">
        <v>0</v>
      </c>
    </row>
    <row r="389" spans="1:80">
      <c r="A389" s="244">
        <v>332</v>
      </c>
      <c r="B389" s="245" t="s">
        <v>2063</v>
      </c>
      <c r="C389" s="246" t="s">
        <v>1807</v>
      </c>
      <c r="D389" s="247" t="s">
        <v>92</v>
      </c>
      <c r="E389" s="248">
        <v>2</v>
      </c>
      <c r="F389" s="248">
        <v>0</v>
      </c>
      <c r="G389" s="249">
        <f t="shared" si="176"/>
        <v>0</v>
      </c>
      <c r="H389" s="250">
        <v>0</v>
      </c>
      <c r="I389" s="251">
        <f t="shared" si="177"/>
        <v>0</v>
      </c>
      <c r="J389" s="250"/>
      <c r="K389" s="251">
        <f t="shared" si="178"/>
        <v>0</v>
      </c>
      <c r="O389" s="243">
        <v>2</v>
      </c>
      <c r="AA389" s="216">
        <v>12</v>
      </c>
      <c r="AB389" s="216">
        <v>0</v>
      </c>
      <c r="AC389" s="216">
        <v>334</v>
      </c>
      <c r="AZ389" s="216">
        <v>1</v>
      </c>
      <c r="BA389" s="216">
        <f t="shared" si="179"/>
        <v>0</v>
      </c>
      <c r="BB389" s="216">
        <f t="shared" si="180"/>
        <v>0</v>
      </c>
      <c r="BC389" s="216">
        <f t="shared" si="181"/>
        <v>0</v>
      </c>
      <c r="BD389" s="216">
        <f t="shared" si="182"/>
        <v>0</v>
      </c>
      <c r="BE389" s="216">
        <f t="shared" si="183"/>
        <v>0</v>
      </c>
      <c r="CA389" s="243">
        <v>12</v>
      </c>
      <c r="CB389" s="243">
        <v>0</v>
      </c>
    </row>
    <row r="390" spans="1:80">
      <c r="A390" s="244">
        <v>333</v>
      </c>
      <c r="B390" s="245" t="s">
        <v>2064</v>
      </c>
      <c r="C390" s="246" t="s">
        <v>1809</v>
      </c>
      <c r="D390" s="247" t="s">
        <v>92</v>
      </c>
      <c r="E390" s="248">
        <v>1</v>
      </c>
      <c r="F390" s="248">
        <v>0</v>
      </c>
      <c r="G390" s="249">
        <f t="shared" si="176"/>
        <v>0</v>
      </c>
      <c r="H390" s="250">
        <v>0</v>
      </c>
      <c r="I390" s="251">
        <f t="shared" si="177"/>
        <v>0</v>
      </c>
      <c r="J390" s="250"/>
      <c r="K390" s="251">
        <f t="shared" si="178"/>
        <v>0</v>
      </c>
      <c r="O390" s="243">
        <v>2</v>
      </c>
      <c r="AA390" s="216">
        <v>12</v>
      </c>
      <c r="AB390" s="216">
        <v>0</v>
      </c>
      <c r="AC390" s="216">
        <v>335</v>
      </c>
      <c r="AZ390" s="216">
        <v>1</v>
      </c>
      <c r="BA390" s="216">
        <f t="shared" si="179"/>
        <v>0</v>
      </c>
      <c r="BB390" s="216">
        <f t="shared" si="180"/>
        <v>0</v>
      </c>
      <c r="BC390" s="216">
        <f t="shared" si="181"/>
        <v>0</v>
      </c>
      <c r="BD390" s="216">
        <f t="shared" si="182"/>
        <v>0</v>
      </c>
      <c r="BE390" s="216">
        <f t="shared" si="183"/>
        <v>0</v>
      </c>
      <c r="CA390" s="243">
        <v>12</v>
      </c>
      <c r="CB390" s="243">
        <v>0</v>
      </c>
    </row>
    <row r="391" spans="1:80">
      <c r="A391" s="244">
        <v>334</v>
      </c>
      <c r="B391" s="245" t="s">
        <v>2065</v>
      </c>
      <c r="C391" s="246" t="s">
        <v>1613</v>
      </c>
      <c r="D391" s="247" t="s">
        <v>1579</v>
      </c>
      <c r="E391" s="248">
        <v>2</v>
      </c>
      <c r="F391" s="248">
        <v>0</v>
      </c>
      <c r="G391" s="249">
        <f t="shared" si="176"/>
        <v>0</v>
      </c>
      <c r="H391" s="250">
        <v>0</v>
      </c>
      <c r="I391" s="251">
        <f t="shared" si="177"/>
        <v>0</v>
      </c>
      <c r="J391" s="250"/>
      <c r="K391" s="251">
        <f t="shared" si="178"/>
        <v>0</v>
      </c>
      <c r="O391" s="243">
        <v>2</v>
      </c>
      <c r="AA391" s="216">
        <v>12</v>
      </c>
      <c r="AB391" s="216">
        <v>0</v>
      </c>
      <c r="AC391" s="216">
        <v>336</v>
      </c>
      <c r="AZ391" s="216">
        <v>1</v>
      </c>
      <c r="BA391" s="216">
        <f t="shared" si="179"/>
        <v>0</v>
      </c>
      <c r="BB391" s="216">
        <f t="shared" si="180"/>
        <v>0</v>
      </c>
      <c r="BC391" s="216">
        <f t="shared" si="181"/>
        <v>0</v>
      </c>
      <c r="BD391" s="216">
        <f t="shared" si="182"/>
        <v>0</v>
      </c>
      <c r="BE391" s="216">
        <f t="shared" si="183"/>
        <v>0</v>
      </c>
      <c r="CA391" s="243">
        <v>12</v>
      </c>
      <c r="CB391" s="243">
        <v>0</v>
      </c>
    </row>
    <row r="392" spans="1:80">
      <c r="A392" s="244">
        <v>335</v>
      </c>
      <c r="B392" s="245" t="s">
        <v>2066</v>
      </c>
      <c r="C392" s="246" t="s">
        <v>1812</v>
      </c>
      <c r="D392" s="247" t="s">
        <v>1579</v>
      </c>
      <c r="E392" s="248">
        <v>13</v>
      </c>
      <c r="F392" s="248">
        <v>0</v>
      </c>
      <c r="G392" s="249">
        <f t="shared" si="176"/>
        <v>0</v>
      </c>
      <c r="H392" s="250">
        <v>0</v>
      </c>
      <c r="I392" s="251">
        <f t="shared" si="177"/>
        <v>0</v>
      </c>
      <c r="J392" s="250"/>
      <c r="K392" s="251">
        <f t="shared" si="178"/>
        <v>0</v>
      </c>
      <c r="O392" s="243">
        <v>2</v>
      </c>
      <c r="AA392" s="216">
        <v>12</v>
      </c>
      <c r="AB392" s="216">
        <v>0</v>
      </c>
      <c r="AC392" s="216">
        <v>337</v>
      </c>
      <c r="AZ392" s="216">
        <v>1</v>
      </c>
      <c r="BA392" s="216">
        <f t="shared" si="179"/>
        <v>0</v>
      </c>
      <c r="BB392" s="216">
        <f t="shared" si="180"/>
        <v>0</v>
      </c>
      <c r="BC392" s="216">
        <f t="shared" si="181"/>
        <v>0</v>
      </c>
      <c r="BD392" s="216">
        <f t="shared" si="182"/>
        <v>0</v>
      </c>
      <c r="BE392" s="216">
        <f t="shared" si="183"/>
        <v>0</v>
      </c>
      <c r="CA392" s="243">
        <v>12</v>
      </c>
      <c r="CB392" s="243">
        <v>0</v>
      </c>
    </row>
    <row r="393" spans="1:80">
      <c r="A393" s="244">
        <v>336</v>
      </c>
      <c r="B393" s="245" t="s">
        <v>2067</v>
      </c>
      <c r="C393" s="246" t="s">
        <v>1814</v>
      </c>
      <c r="D393" s="247" t="s">
        <v>92</v>
      </c>
      <c r="E393" s="248">
        <v>2</v>
      </c>
      <c r="F393" s="248">
        <v>0</v>
      </c>
      <c r="G393" s="249">
        <f t="shared" si="176"/>
        <v>0</v>
      </c>
      <c r="H393" s="250">
        <v>0</v>
      </c>
      <c r="I393" s="251">
        <f t="shared" si="177"/>
        <v>0</v>
      </c>
      <c r="J393" s="250"/>
      <c r="K393" s="251">
        <f t="shared" si="178"/>
        <v>0</v>
      </c>
      <c r="O393" s="243">
        <v>2</v>
      </c>
      <c r="AA393" s="216">
        <v>12</v>
      </c>
      <c r="AB393" s="216">
        <v>0</v>
      </c>
      <c r="AC393" s="216">
        <v>338</v>
      </c>
      <c r="AZ393" s="216">
        <v>1</v>
      </c>
      <c r="BA393" s="216">
        <f t="shared" si="179"/>
        <v>0</v>
      </c>
      <c r="BB393" s="216">
        <f t="shared" si="180"/>
        <v>0</v>
      </c>
      <c r="BC393" s="216">
        <f t="shared" si="181"/>
        <v>0</v>
      </c>
      <c r="BD393" s="216">
        <f t="shared" si="182"/>
        <v>0</v>
      </c>
      <c r="BE393" s="216">
        <f t="shared" si="183"/>
        <v>0</v>
      </c>
      <c r="CA393" s="243">
        <v>12</v>
      </c>
      <c r="CB393" s="243">
        <v>0</v>
      </c>
    </row>
    <row r="394" spans="1:80">
      <c r="A394" s="244">
        <v>337</v>
      </c>
      <c r="B394" s="245" t="s">
        <v>2068</v>
      </c>
      <c r="C394" s="246" t="s">
        <v>1847</v>
      </c>
      <c r="D394" s="247" t="s">
        <v>92</v>
      </c>
      <c r="E394" s="248">
        <v>2</v>
      </c>
      <c r="F394" s="248">
        <v>0</v>
      </c>
      <c r="G394" s="249">
        <f t="shared" si="176"/>
        <v>0</v>
      </c>
      <c r="H394" s="250">
        <v>0</v>
      </c>
      <c r="I394" s="251">
        <f t="shared" si="177"/>
        <v>0</v>
      </c>
      <c r="J394" s="250"/>
      <c r="K394" s="251">
        <f t="shared" si="178"/>
        <v>0</v>
      </c>
      <c r="O394" s="243">
        <v>2</v>
      </c>
      <c r="AA394" s="216">
        <v>12</v>
      </c>
      <c r="AB394" s="216">
        <v>0</v>
      </c>
      <c r="AC394" s="216">
        <v>339</v>
      </c>
      <c r="AZ394" s="216">
        <v>1</v>
      </c>
      <c r="BA394" s="216">
        <f t="shared" si="179"/>
        <v>0</v>
      </c>
      <c r="BB394" s="216">
        <f t="shared" si="180"/>
        <v>0</v>
      </c>
      <c r="BC394" s="216">
        <f t="shared" si="181"/>
        <v>0</v>
      </c>
      <c r="BD394" s="216">
        <f t="shared" si="182"/>
        <v>0</v>
      </c>
      <c r="BE394" s="216">
        <f t="shared" si="183"/>
        <v>0</v>
      </c>
      <c r="CA394" s="243">
        <v>12</v>
      </c>
      <c r="CB394" s="243">
        <v>0</v>
      </c>
    </row>
    <row r="395" spans="1:80">
      <c r="A395" s="244">
        <v>338</v>
      </c>
      <c r="B395" s="245" t="s">
        <v>2069</v>
      </c>
      <c r="C395" s="246" t="s">
        <v>1816</v>
      </c>
      <c r="D395" s="247" t="s">
        <v>92</v>
      </c>
      <c r="E395" s="248">
        <v>2</v>
      </c>
      <c r="F395" s="248">
        <v>0</v>
      </c>
      <c r="G395" s="249">
        <f t="shared" si="176"/>
        <v>0</v>
      </c>
      <c r="H395" s="250">
        <v>0</v>
      </c>
      <c r="I395" s="251">
        <f t="shared" si="177"/>
        <v>0</v>
      </c>
      <c r="J395" s="250"/>
      <c r="K395" s="251">
        <f t="shared" si="178"/>
        <v>0</v>
      </c>
      <c r="O395" s="243">
        <v>2</v>
      </c>
      <c r="AA395" s="216">
        <v>12</v>
      </c>
      <c r="AB395" s="216">
        <v>0</v>
      </c>
      <c r="AC395" s="216">
        <v>340</v>
      </c>
      <c r="AZ395" s="216">
        <v>1</v>
      </c>
      <c r="BA395" s="216">
        <f t="shared" si="179"/>
        <v>0</v>
      </c>
      <c r="BB395" s="216">
        <f t="shared" si="180"/>
        <v>0</v>
      </c>
      <c r="BC395" s="216">
        <f t="shared" si="181"/>
        <v>0</v>
      </c>
      <c r="BD395" s="216">
        <f t="shared" si="182"/>
        <v>0</v>
      </c>
      <c r="BE395" s="216">
        <f t="shared" si="183"/>
        <v>0</v>
      </c>
      <c r="CA395" s="243">
        <v>12</v>
      </c>
      <c r="CB395" s="243">
        <v>0</v>
      </c>
    </row>
    <row r="396" spans="1:80">
      <c r="A396" s="244">
        <v>339</v>
      </c>
      <c r="B396" s="245" t="s">
        <v>2070</v>
      </c>
      <c r="C396" s="246" t="s">
        <v>1851</v>
      </c>
      <c r="D396" s="247" t="s">
        <v>92</v>
      </c>
      <c r="E396" s="248">
        <v>2</v>
      </c>
      <c r="F396" s="248">
        <v>0</v>
      </c>
      <c r="G396" s="249">
        <f t="shared" si="176"/>
        <v>0</v>
      </c>
      <c r="H396" s="250">
        <v>0</v>
      </c>
      <c r="I396" s="251">
        <f t="shared" si="177"/>
        <v>0</v>
      </c>
      <c r="J396" s="250"/>
      <c r="K396" s="251">
        <f t="shared" si="178"/>
        <v>0</v>
      </c>
      <c r="O396" s="243">
        <v>2</v>
      </c>
      <c r="AA396" s="216">
        <v>12</v>
      </c>
      <c r="AB396" s="216">
        <v>0</v>
      </c>
      <c r="AC396" s="216">
        <v>341</v>
      </c>
      <c r="AZ396" s="216">
        <v>1</v>
      </c>
      <c r="BA396" s="216">
        <f t="shared" si="179"/>
        <v>0</v>
      </c>
      <c r="BB396" s="216">
        <f t="shared" si="180"/>
        <v>0</v>
      </c>
      <c r="BC396" s="216">
        <f t="shared" si="181"/>
        <v>0</v>
      </c>
      <c r="BD396" s="216">
        <f t="shared" si="182"/>
        <v>0</v>
      </c>
      <c r="BE396" s="216">
        <f t="shared" si="183"/>
        <v>0</v>
      </c>
      <c r="CA396" s="243">
        <v>12</v>
      </c>
      <c r="CB396" s="243">
        <v>0</v>
      </c>
    </row>
    <row r="397" spans="1:80">
      <c r="A397" s="244">
        <v>340</v>
      </c>
      <c r="B397" s="245" t="s">
        <v>2071</v>
      </c>
      <c r="C397" s="246" t="s">
        <v>2041</v>
      </c>
      <c r="D397" s="247" t="s">
        <v>149</v>
      </c>
      <c r="E397" s="248">
        <v>2</v>
      </c>
      <c r="F397" s="248">
        <v>0</v>
      </c>
      <c r="G397" s="249">
        <f t="shared" si="176"/>
        <v>0</v>
      </c>
      <c r="H397" s="250">
        <v>0</v>
      </c>
      <c r="I397" s="251">
        <f t="shared" si="177"/>
        <v>0</v>
      </c>
      <c r="J397" s="250"/>
      <c r="K397" s="251">
        <f t="shared" si="178"/>
        <v>0</v>
      </c>
      <c r="O397" s="243">
        <v>2</v>
      </c>
      <c r="AA397" s="216">
        <v>12</v>
      </c>
      <c r="AB397" s="216">
        <v>0</v>
      </c>
      <c r="AC397" s="216">
        <v>342</v>
      </c>
      <c r="AZ397" s="216">
        <v>1</v>
      </c>
      <c r="BA397" s="216">
        <f t="shared" si="179"/>
        <v>0</v>
      </c>
      <c r="BB397" s="216">
        <f t="shared" si="180"/>
        <v>0</v>
      </c>
      <c r="BC397" s="216">
        <f t="shared" si="181"/>
        <v>0</v>
      </c>
      <c r="BD397" s="216">
        <f t="shared" si="182"/>
        <v>0</v>
      </c>
      <c r="BE397" s="216">
        <f t="shared" si="183"/>
        <v>0</v>
      </c>
      <c r="CA397" s="243">
        <v>12</v>
      </c>
      <c r="CB397" s="243">
        <v>0</v>
      </c>
    </row>
    <row r="398" spans="1:80">
      <c r="A398" s="262"/>
      <c r="B398" s="263" t="s">
        <v>93</v>
      </c>
      <c r="C398" s="264" t="s">
        <v>2059</v>
      </c>
      <c r="D398" s="265"/>
      <c r="E398" s="266"/>
      <c r="F398" s="267"/>
      <c r="G398" s="268">
        <f>SUM(G385:G397)</f>
        <v>0</v>
      </c>
      <c r="H398" s="269"/>
      <c r="I398" s="270">
        <f>SUM(I385:I397)</f>
        <v>0</v>
      </c>
      <c r="J398" s="269"/>
      <c r="K398" s="270">
        <f>SUM(K385:K397)</f>
        <v>0</v>
      </c>
      <c r="O398" s="243">
        <v>4</v>
      </c>
      <c r="BA398" s="271">
        <f>SUM(BA385:BA397)</f>
        <v>0</v>
      </c>
      <c r="BB398" s="271">
        <f>SUM(BB385:BB397)</f>
        <v>0</v>
      </c>
      <c r="BC398" s="271">
        <f>SUM(BC385:BC397)</f>
        <v>0</v>
      </c>
      <c r="BD398" s="271">
        <f>SUM(BD385:BD397)</f>
        <v>0</v>
      </c>
      <c r="BE398" s="271">
        <f>SUM(BE385:BE397)</f>
        <v>0</v>
      </c>
    </row>
    <row r="399" spans="1:80">
      <c r="A399" s="233" t="s">
        <v>89</v>
      </c>
      <c r="B399" s="234" t="s">
        <v>2072</v>
      </c>
      <c r="C399" s="235" t="s">
        <v>2058</v>
      </c>
      <c r="D399" s="236"/>
      <c r="E399" s="237"/>
      <c r="F399" s="237"/>
      <c r="G399" s="238"/>
      <c r="H399" s="239"/>
      <c r="I399" s="240"/>
      <c r="J399" s="241"/>
      <c r="K399" s="242"/>
      <c r="O399" s="243">
        <v>1</v>
      </c>
    </row>
    <row r="400" spans="1:80" ht="22.5">
      <c r="A400" s="244">
        <v>341</v>
      </c>
      <c r="B400" s="245" t="s">
        <v>2074</v>
      </c>
      <c r="C400" s="246" t="s">
        <v>1802</v>
      </c>
      <c r="D400" s="247" t="s">
        <v>92</v>
      </c>
      <c r="E400" s="248">
        <v>1</v>
      </c>
      <c r="F400" s="248">
        <v>0</v>
      </c>
      <c r="G400" s="249">
        <f t="shared" ref="G400:G411" si="184">E400*F400</f>
        <v>0</v>
      </c>
      <c r="H400" s="250">
        <v>0</v>
      </c>
      <c r="I400" s="251">
        <f t="shared" ref="I400:I411" si="185">E400*H400</f>
        <v>0</v>
      </c>
      <c r="J400" s="250"/>
      <c r="K400" s="251">
        <f t="shared" ref="K400:K411" si="186">E400*J400</f>
        <v>0</v>
      </c>
      <c r="O400" s="243">
        <v>2</v>
      </c>
      <c r="AA400" s="216">
        <v>12</v>
      </c>
      <c r="AB400" s="216">
        <v>0</v>
      </c>
      <c r="AC400" s="216">
        <v>343</v>
      </c>
      <c r="AZ400" s="216">
        <v>1</v>
      </c>
      <c r="BA400" s="216">
        <f t="shared" ref="BA400:BA411" si="187">IF(AZ400=1,G400,0)</f>
        <v>0</v>
      </c>
      <c r="BB400" s="216">
        <f t="shared" ref="BB400:BB411" si="188">IF(AZ400=2,G400,0)</f>
        <v>0</v>
      </c>
      <c r="BC400" s="216">
        <f t="shared" ref="BC400:BC411" si="189">IF(AZ400=3,G400,0)</f>
        <v>0</v>
      </c>
      <c r="BD400" s="216">
        <f t="shared" ref="BD400:BD411" si="190">IF(AZ400=4,G400,0)</f>
        <v>0</v>
      </c>
      <c r="BE400" s="216">
        <f t="shared" ref="BE400:BE411" si="191">IF(AZ400=5,G400,0)</f>
        <v>0</v>
      </c>
      <c r="CA400" s="243">
        <v>12</v>
      </c>
      <c r="CB400" s="243">
        <v>0</v>
      </c>
    </row>
    <row r="401" spans="1:80">
      <c r="A401" s="244">
        <v>342</v>
      </c>
      <c r="B401" s="245" t="s">
        <v>2047</v>
      </c>
      <c r="C401" s="246" t="s">
        <v>1804</v>
      </c>
      <c r="D401" s="247" t="s">
        <v>92</v>
      </c>
      <c r="E401" s="248">
        <v>1</v>
      </c>
      <c r="F401" s="248">
        <v>0</v>
      </c>
      <c r="G401" s="249">
        <f t="shared" si="184"/>
        <v>0</v>
      </c>
      <c r="H401" s="250">
        <v>0</v>
      </c>
      <c r="I401" s="251">
        <f t="shared" si="185"/>
        <v>0</v>
      </c>
      <c r="J401" s="250"/>
      <c r="K401" s="251">
        <f t="shared" si="186"/>
        <v>0</v>
      </c>
      <c r="O401" s="243">
        <v>2</v>
      </c>
      <c r="AA401" s="216">
        <v>12</v>
      </c>
      <c r="AB401" s="216">
        <v>0</v>
      </c>
      <c r="AC401" s="216">
        <v>344</v>
      </c>
      <c r="AZ401" s="216">
        <v>1</v>
      </c>
      <c r="BA401" s="216">
        <f t="shared" si="187"/>
        <v>0</v>
      </c>
      <c r="BB401" s="216">
        <f t="shared" si="188"/>
        <v>0</v>
      </c>
      <c r="BC401" s="216">
        <f t="shared" si="189"/>
        <v>0</v>
      </c>
      <c r="BD401" s="216">
        <f t="shared" si="190"/>
        <v>0</v>
      </c>
      <c r="BE401" s="216">
        <f t="shared" si="191"/>
        <v>0</v>
      </c>
      <c r="CA401" s="243">
        <v>12</v>
      </c>
      <c r="CB401" s="243">
        <v>0</v>
      </c>
    </row>
    <row r="402" spans="1:80">
      <c r="A402" s="244">
        <v>343</v>
      </c>
      <c r="B402" s="245" t="s">
        <v>2048</v>
      </c>
      <c r="C402" s="246" t="s">
        <v>1607</v>
      </c>
      <c r="D402" s="247" t="s">
        <v>92</v>
      </c>
      <c r="E402" s="248">
        <v>2</v>
      </c>
      <c r="F402" s="248">
        <v>0</v>
      </c>
      <c r="G402" s="249">
        <f t="shared" si="184"/>
        <v>0</v>
      </c>
      <c r="H402" s="250">
        <v>0</v>
      </c>
      <c r="I402" s="251">
        <f t="shared" si="185"/>
        <v>0</v>
      </c>
      <c r="J402" s="250"/>
      <c r="K402" s="251">
        <f t="shared" si="186"/>
        <v>0</v>
      </c>
      <c r="O402" s="243">
        <v>2</v>
      </c>
      <c r="AA402" s="216">
        <v>12</v>
      </c>
      <c r="AB402" s="216">
        <v>0</v>
      </c>
      <c r="AC402" s="216">
        <v>345</v>
      </c>
      <c r="AZ402" s="216">
        <v>1</v>
      </c>
      <c r="BA402" s="216">
        <f t="shared" si="187"/>
        <v>0</v>
      </c>
      <c r="BB402" s="216">
        <f t="shared" si="188"/>
        <v>0</v>
      </c>
      <c r="BC402" s="216">
        <f t="shared" si="189"/>
        <v>0</v>
      </c>
      <c r="BD402" s="216">
        <f t="shared" si="190"/>
        <v>0</v>
      </c>
      <c r="BE402" s="216">
        <f t="shared" si="191"/>
        <v>0</v>
      </c>
      <c r="CA402" s="243">
        <v>12</v>
      </c>
      <c r="CB402" s="243">
        <v>0</v>
      </c>
    </row>
    <row r="403" spans="1:80">
      <c r="A403" s="244">
        <v>344</v>
      </c>
      <c r="B403" s="245" t="s">
        <v>2049</v>
      </c>
      <c r="C403" s="246" t="s">
        <v>1807</v>
      </c>
      <c r="D403" s="247" t="s">
        <v>92</v>
      </c>
      <c r="E403" s="248">
        <v>2</v>
      </c>
      <c r="F403" s="248">
        <v>0</v>
      </c>
      <c r="G403" s="249">
        <f t="shared" si="184"/>
        <v>0</v>
      </c>
      <c r="H403" s="250">
        <v>0</v>
      </c>
      <c r="I403" s="251">
        <f t="shared" si="185"/>
        <v>0</v>
      </c>
      <c r="J403" s="250"/>
      <c r="K403" s="251">
        <f t="shared" si="186"/>
        <v>0</v>
      </c>
      <c r="O403" s="243">
        <v>2</v>
      </c>
      <c r="AA403" s="216">
        <v>12</v>
      </c>
      <c r="AB403" s="216">
        <v>0</v>
      </c>
      <c r="AC403" s="216">
        <v>346</v>
      </c>
      <c r="AZ403" s="216">
        <v>1</v>
      </c>
      <c r="BA403" s="216">
        <f t="shared" si="187"/>
        <v>0</v>
      </c>
      <c r="BB403" s="216">
        <f t="shared" si="188"/>
        <v>0</v>
      </c>
      <c r="BC403" s="216">
        <f t="shared" si="189"/>
        <v>0</v>
      </c>
      <c r="BD403" s="216">
        <f t="shared" si="190"/>
        <v>0</v>
      </c>
      <c r="BE403" s="216">
        <f t="shared" si="191"/>
        <v>0</v>
      </c>
      <c r="CA403" s="243">
        <v>12</v>
      </c>
      <c r="CB403" s="243">
        <v>0</v>
      </c>
    </row>
    <row r="404" spans="1:80">
      <c r="A404" s="244">
        <v>345</v>
      </c>
      <c r="B404" s="245" t="s">
        <v>2050</v>
      </c>
      <c r="C404" s="246" t="s">
        <v>1809</v>
      </c>
      <c r="D404" s="247" t="s">
        <v>92</v>
      </c>
      <c r="E404" s="248">
        <v>1</v>
      </c>
      <c r="F404" s="248">
        <v>0</v>
      </c>
      <c r="G404" s="249">
        <f t="shared" si="184"/>
        <v>0</v>
      </c>
      <c r="H404" s="250">
        <v>0</v>
      </c>
      <c r="I404" s="251">
        <f t="shared" si="185"/>
        <v>0</v>
      </c>
      <c r="J404" s="250"/>
      <c r="K404" s="251">
        <f t="shared" si="186"/>
        <v>0</v>
      </c>
      <c r="O404" s="243">
        <v>2</v>
      </c>
      <c r="AA404" s="216">
        <v>12</v>
      </c>
      <c r="AB404" s="216">
        <v>0</v>
      </c>
      <c r="AC404" s="216">
        <v>347</v>
      </c>
      <c r="AZ404" s="216">
        <v>1</v>
      </c>
      <c r="BA404" s="216">
        <f t="shared" si="187"/>
        <v>0</v>
      </c>
      <c r="BB404" s="216">
        <f t="shared" si="188"/>
        <v>0</v>
      </c>
      <c r="BC404" s="216">
        <f t="shared" si="189"/>
        <v>0</v>
      </c>
      <c r="BD404" s="216">
        <f t="shared" si="190"/>
        <v>0</v>
      </c>
      <c r="BE404" s="216">
        <f t="shared" si="191"/>
        <v>0</v>
      </c>
      <c r="CA404" s="243">
        <v>12</v>
      </c>
      <c r="CB404" s="243">
        <v>0</v>
      </c>
    </row>
    <row r="405" spans="1:80">
      <c r="A405" s="244">
        <v>346</v>
      </c>
      <c r="B405" s="245" t="s">
        <v>2051</v>
      </c>
      <c r="C405" s="246" t="s">
        <v>1613</v>
      </c>
      <c r="D405" s="247" t="s">
        <v>1579</v>
      </c>
      <c r="E405" s="248">
        <v>2</v>
      </c>
      <c r="F405" s="248">
        <v>0</v>
      </c>
      <c r="G405" s="249">
        <f t="shared" si="184"/>
        <v>0</v>
      </c>
      <c r="H405" s="250">
        <v>0</v>
      </c>
      <c r="I405" s="251">
        <f t="shared" si="185"/>
        <v>0</v>
      </c>
      <c r="J405" s="250"/>
      <c r="K405" s="251">
        <f t="shared" si="186"/>
        <v>0</v>
      </c>
      <c r="O405" s="243">
        <v>2</v>
      </c>
      <c r="AA405" s="216">
        <v>12</v>
      </c>
      <c r="AB405" s="216">
        <v>0</v>
      </c>
      <c r="AC405" s="216">
        <v>348</v>
      </c>
      <c r="AZ405" s="216">
        <v>1</v>
      </c>
      <c r="BA405" s="216">
        <f t="shared" si="187"/>
        <v>0</v>
      </c>
      <c r="BB405" s="216">
        <f t="shared" si="188"/>
        <v>0</v>
      </c>
      <c r="BC405" s="216">
        <f t="shared" si="189"/>
        <v>0</v>
      </c>
      <c r="BD405" s="216">
        <f t="shared" si="190"/>
        <v>0</v>
      </c>
      <c r="BE405" s="216">
        <f t="shared" si="191"/>
        <v>0</v>
      </c>
      <c r="CA405" s="243">
        <v>12</v>
      </c>
      <c r="CB405" s="243">
        <v>0</v>
      </c>
    </row>
    <row r="406" spans="1:80">
      <c r="A406" s="244">
        <v>347</v>
      </c>
      <c r="B406" s="245" t="s">
        <v>2052</v>
      </c>
      <c r="C406" s="246" t="s">
        <v>1812</v>
      </c>
      <c r="D406" s="247" t="s">
        <v>1579</v>
      </c>
      <c r="E406" s="248">
        <v>13</v>
      </c>
      <c r="F406" s="248">
        <v>0</v>
      </c>
      <c r="G406" s="249">
        <f t="shared" si="184"/>
        <v>0</v>
      </c>
      <c r="H406" s="250">
        <v>0</v>
      </c>
      <c r="I406" s="251">
        <f t="shared" si="185"/>
        <v>0</v>
      </c>
      <c r="J406" s="250"/>
      <c r="K406" s="251">
        <f t="shared" si="186"/>
        <v>0</v>
      </c>
      <c r="O406" s="243">
        <v>2</v>
      </c>
      <c r="AA406" s="216">
        <v>12</v>
      </c>
      <c r="AB406" s="216">
        <v>0</v>
      </c>
      <c r="AC406" s="216">
        <v>349</v>
      </c>
      <c r="AZ406" s="216">
        <v>1</v>
      </c>
      <c r="BA406" s="216">
        <f t="shared" si="187"/>
        <v>0</v>
      </c>
      <c r="BB406" s="216">
        <f t="shared" si="188"/>
        <v>0</v>
      </c>
      <c r="BC406" s="216">
        <f t="shared" si="189"/>
        <v>0</v>
      </c>
      <c r="BD406" s="216">
        <f t="shared" si="190"/>
        <v>0</v>
      </c>
      <c r="BE406" s="216">
        <f t="shared" si="191"/>
        <v>0</v>
      </c>
      <c r="CA406" s="243">
        <v>12</v>
      </c>
      <c r="CB406" s="243">
        <v>0</v>
      </c>
    </row>
    <row r="407" spans="1:80">
      <c r="A407" s="244">
        <v>348</v>
      </c>
      <c r="B407" s="245" t="s">
        <v>2053</v>
      </c>
      <c r="C407" s="246" t="s">
        <v>1814</v>
      </c>
      <c r="D407" s="247" t="s">
        <v>92</v>
      </c>
      <c r="E407" s="248">
        <v>2</v>
      </c>
      <c r="F407" s="248">
        <v>0</v>
      </c>
      <c r="G407" s="249">
        <f t="shared" si="184"/>
        <v>0</v>
      </c>
      <c r="H407" s="250">
        <v>0</v>
      </c>
      <c r="I407" s="251">
        <f t="shared" si="185"/>
        <v>0</v>
      </c>
      <c r="J407" s="250"/>
      <c r="K407" s="251">
        <f t="shared" si="186"/>
        <v>0</v>
      </c>
      <c r="O407" s="243">
        <v>2</v>
      </c>
      <c r="AA407" s="216">
        <v>12</v>
      </c>
      <c r="AB407" s="216">
        <v>0</v>
      </c>
      <c r="AC407" s="216">
        <v>350</v>
      </c>
      <c r="AZ407" s="216">
        <v>1</v>
      </c>
      <c r="BA407" s="216">
        <f t="shared" si="187"/>
        <v>0</v>
      </c>
      <c r="BB407" s="216">
        <f t="shared" si="188"/>
        <v>0</v>
      </c>
      <c r="BC407" s="216">
        <f t="shared" si="189"/>
        <v>0</v>
      </c>
      <c r="BD407" s="216">
        <f t="shared" si="190"/>
        <v>0</v>
      </c>
      <c r="BE407" s="216">
        <f t="shared" si="191"/>
        <v>0</v>
      </c>
      <c r="CA407" s="243">
        <v>12</v>
      </c>
      <c r="CB407" s="243">
        <v>0</v>
      </c>
    </row>
    <row r="408" spans="1:80">
      <c r="A408" s="244">
        <v>349</v>
      </c>
      <c r="B408" s="245" t="s">
        <v>2054</v>
      </c>
      <c r="C408" s="246" t="s">
        <v>1847</v>
      </c>
      <c r="D408" s="247" t="s">
        <v>92</v>
      </c>
      <c r="E408" s="248">
        <v>2</v>
      </c>
      <c r="F408" s="248">
        <v>0</v>
      </c>
      <c r="G408" s="249">
        <f t="shared" si="184"/>
        <v>0</v>
      </c>
      <c r="H408" s="250">
        <v>0</v>
      </c>
      <c r="I408" s="251">
        <f t="shared" si="185"/>
        <v>0</v>
      </c>
      <c r="J408" s="250"/>
      <c r="K408" s="251">
        <f t="shared" si="186"/>
        <v>0</v>
      </c>
      <c r="O408" s="243">
        <v>2</v>
      </c>
      <c r="AA408" s="216">
        <v>12</v>
      </c>
      <c r="AB408" s="216">
        <v>0</v>
      </c>
      <c r="AC408" s="216">
        <v>351</v>
      </c>
      <c r="AZ408" s="216">
        <v>1</v>
      </c>
      <c r="BA408" s="216">
        <f t="shared" si="187"/>
        <v>0</v>
      </c>
      <c r="BB408" s="216">
        <f t="shared" si="188"/>
        <v>0</v>
      </c>
      <c r="BC408" s="216">
        <f t="shared" si="189"/>
        <v>0</v>
      </c>
      <c r="BD408" s="216">
        <f t="shared" si="190"/>
        <v>0</v>
      </c>
      <c r="BE408" s="216">
        <f t="shared" si="191"/>
        <v>0</v>
      </c>
      <c r="CA408" s="243">
        <v>12</v>
      </c>
      <c r="CB408" s="243">
        <v>0</v>
      </c>
    </row>
    <row r="409" spans="1:80">
      <c r="A409" s="244">
        <v>350</v>
      </c>
      <c r="B409" s="245" t="s">
        <v>2055</v>
      </c>
      <c r="C409" s="246" t="s">
        <v>1816</v>
      </c>
      <c r="D409" s="247" t="s">
        <v>92</v>
      </c>
      <c r="E409" s="248">
        <v>2</v>
      </c>
      <c r="F409" s="248">
        <v>0</v>
      </c>
      <c r="G409" s="249">
        <f t="shared" si="184"/>
        <v>0</v>
      </c>
      <c r="H409" s="250">
        <v>0</v>
      </c>
      <c r="I409" s="251">
        <f t="shared" si="185"/>
        <v>0</v>
      </c>
      <c r="J409" s="250"/>
      <c r="K409" s="251">
        <f t="shared" si="186"/>
        <v>0</v>
      </c>
      <c r="O409" s="243">
        <v>2</v>
      </c>
      <c r="AA409" s="216">
        <v>12</v>
      </c>
      <c r="AB409" s="216">
        <v>0</v>
      </c>
      <c r="AC409" s="216">
        <v>352</v>
      </c>
      <c r="AZ409" s="216">
        <v>1</v>
      </c>
      <c r="BA409" s="216">
        <f t="shared" si="187"/>
        <v>0</v>
      </c>
      <c r="BB409" s="216">
        <f t="shared" si="188"/>
        <v>0</v>
      </c>
      <c r="BC409" s="216">
        <f t="shared" si="189"/>
        <v>0</v>
      </c>
      <c r="BD409" s="216">
        <f t="shared" si="190"/>
        <v>0</v>
      </c>
      <c r="BE409" s="216">
        <f t="shared" si="191"/>
        <v>0</v>
      </c>
      <c r="CA409" s="243">
        <v>12</v>
      </c>
      <c r="CB409" s="243">
        <v>0</v>
      </c>
    </row>
    <row r="410" spans="1:80">
      <c r="A410" s="244">
        <v>351</v>
      </c>
      <c r="B410" s="245" t="s">
        <v>2056</v>
      </c>
      <c r="C410" s="246" t="s">
        <v>1851</v>
      </c>
      <c r="D410" s="247" t="s">
        <v>92</v>
      </c>
      <c r="E410" s="248">
        <v>2</v>
      </c>
      <c r="F410" s="248">
        <v>0</v>
      </c>
      <c r="G410" s="249">
        <f t="shared" si="184"/>
        <v>0</v>
      </c>
      <c r="H410" s="250">
        <v>0</v>
      </c>
      <c r="I410" s="251">
        <f t="shared" si="185"/>
        <v>0</v>
      </c>
      <c r="J410" s="250"/>
      <c r="K410" s="251">
        <f t="shared" si="186"/>
        <v>0</v>
      </c>
      <c r="O410" s="243">
        <v>2</v>
      </c>
      <c r="AA410" s="216">
        <v>12</v>
      </c>
      <c r="AB410" s="216">
        <v>0</v>
      </c>
      <c r="AC410" s="216">
        <v>353</v>
      </c>
      <c r="AZ410" s="216">
        <v>1</v>
      </c>
      <c r="BA410" s="216">
        <f t="shared" si="187"/>
        <v>0</v>
      </c>
      <c r="BB410" s="216">
        <f t="shared" si="188"/>
        <v>0</v>
      </c>
      <c r="BC410" s="216">
        <f t="shared" si="189"/>
        <v>0</v>
      </c>
      <c r="BD410" s="216">
        <f t="shared" si="190"/>
        <v>0</v>
      </c>
      <c r="BE410" s="216">
        <f t="shared" si="191"/>
        <v>0</v>
      </c>
      <c r="CA410" s="243">
        <v>12</v>
      </c>
      <c r="CB410" s="243">
        <v>0</v>
      </c>
    </row>
    <row r="411" spans="1:80">
      <c r="A411" s="244">
        <v>352</v>
      </c>
      <c r="B411" s="245" t="s">
        <v>2075</v>
      </c>
      <c r="C411" s="246" t="s">
        <v>2041</v>
      </c>
      <c r="D411" s="247" t="s">
        <v>149</v>
      </c>
      <c r="E411" s="248">
        <v>2</v>
      </c>
      <c r="F411" s="248">
        <v>0</v>
      </c>
      <c r="G411" s="249">
        <f t="shared" si="184"/>
        <v>0</v>
      </c>
      <c r="H411" s="250">
        <v>0</v>
      </c>
      <c r="I411" s="251">
        <f t="shared" si="185"/>
        <v>0</v>
      </c>
      <c r="J411" s="250"/>
      <c r="K411" s="251">
        <f t="shared" si="186"/>
        <v>0</v>
      </c>
      <c r="O411" s="243">
        <v>2</v>
      </c>
      <c r="AA411" s="216">
        <v>12</v>
      </c>
      <c r="AB411" s="216">
        <v>0</v>
      </c>
      <c r="AC411" s="216">
        <v>354</v>
      </c>
      <c r="AZ411" s="216">
        <v>1</v>
      </c>
      <c r="BA411" s="216">
        <f t="shared" si="187"/>
        <v>0</v>
      </c>
      <c r="BB411" s="216">
        <f t="shared" si="188"/>
        <v>0</v>
      </c>
      <c r="BC411" s="216">
        <f t="shared" si="189"/>
        <v>0</v>
      </c>
      <c r="BD411" s="216">
        <f t="shared" si="190"/>
        <v>0</v>
      </c>
      <c r="BE411" s="216">
        <f t="shared" si="191"/>
        <v>0</v>
      </c>
      <c r="CA411" s="243">
        <v>12</v>
      </c>
      <c r="CB411" s="243">
        <v>0</v>
      </c>
    </row>
    <row r="412" spans="1:80">
      <c r="A412" s="262"/>
      <c r="B412" s="263" t="s">
        <v>93</v>
      </c>
      <c r="C412" s="264" t="s">
        <v>2073</v>
      </c>
      <c r="D412" s="265"/>
      <c r="E412" s="266"/>
      <c r="F412" s="267"/>
      <c r="G412" s="268">
        <f>SUM(G399:G411)</f>
        <v>0</v>
      </c>
      <c r="H412" s="269"/>
      <c r="I412" s="270">
        <f>SUM(I399:I411)</f>
        <v>0</v>
      </c>
      <c r="J412" s="269"/>
      <c r="K412" s="270">
        <f>SUM(K399:K411)</f>
        <v>0</v>
      </c>
      <c r="O412" s="243">
        <v>4</v>
      </c>
      <c r="BA412" s="271">
        <f>SUM(BA399:BA411)</f>
        <v>0</v>
      </c>
      <c r="BB412" s="271">
        <f>SUM(BB399:BB411)</f>
        <v>0</v>
      </c>
      <c r="BC412" s="271">
        <f>SUM(BC399:BC411)</f>
        <v>0</v>
      </c>
      <c r="BD412" s="271">
        <f>SUM(BD399:BD411)</f>
        <v>0</v>
      </c>
      <c r="BE412" s="271">
        <f>SUM(BE399:BE411)</f>
        <v>0</v>
      </c>
    </row>
    <row r="413" spans="1:80">
      <c r="A413" s="233" t="s">
        <v>89</v>
      </c>
      <c r="B413" s="234" t="s">
        <v>2076</v>
      </c>
      <c r="C413" s="235" t="s">
        <v>2077</v>
      </c>
      <c r="D413" s="236"/>
      <c r="E413" s="237"/>
      <c r="F413" s="237"/>
      <c r="G413" s="238"/>
      <c r="H413" s="239"/>
      <c r="I413" s="240"/>
      <c r="J413" s="241"/>
      <c r="K413" s="242"/>
      <c r="O413" s="243">
        <v>1</v>
      </c>
    </row>
    <row r="414" spans="1:80">
      <c r="A414" s="244">
        <v>353</v>
      </c>
      <c r="B414" s="245" t="s">
        <v>2079</v>
      </c>
      <c r="C414" s="246" t="s">
        <v>2080</v>
      </c>
      <c r="D414" s="247" t="s">
        <v>350</v>
      </c>
      <c r="E414" s="248">
        <v>45</v>
      </c>
      <c r="F414" s="248">
        <v>0</v>
      </c>
      <c r="G414" s="249">
        <f>E414*F414</f>
        <v>0</v>
      </c>
      <c r="H414" s="250">
        <v>0</v>
      </c>
      <c r="I414" s="251">
        <f>E414*H414</f>
        <v>0</v>
      </c>
      <c r="J414" s="250"/>
      <c r="K414" s="251">
        <f>E414*J414</f>
        <v>0</v>
      </c>
      <c r="O414" s="243">
        <v>2</v>
      </c>
      <c r="AA414" s="216">
        <v>12</v>
      </c>
      <c r="AB414" s="216">
        <v>0</v>
      </c>
      <c r="AC414" s="216">
        <v>355</v>
      </c>
      <c r="AZ414" s="216">
        <v>1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12</v>
      </c>
      <c r="CB414" s="243">
        <v>0</v>
      </c>
    </row>
    <row r="415" spans="1:80">
      <c r="A415" s="244">
        <v>354</v>
      </c>
      <c r="B415" s="245" t="s">
        <v>2079</v>
      </c>
      <c r="C415" s="246" t="s">
        <v>2081</v>
      </c>
      <c r="D415" s="247" t="s">
        <v>350</v>
      </c>
      <c r="E415" s="248">
        <v>45</v>
      </c>
      <c r="F415" s="248">
        <v>0</v>
      </c>
      <c r="G415" s="249">
        <f>E415*F415</f>
        <v>0</v>
      </c>
      <c r="H415" s="250">
        <v>0</v>
      </c>
      <c r="I415" s="251">
        <f>E415*H415</f>
        <v>0</v>
      </c>
      <c r="J415" s="250"/>
      <c r="K415" s="251">
        <f>E415*J415</f>
        <v>0</v>
      </c>
      <c r="O415" s="243">
        <v>2</v>
      </c>
      <c r="AA415" s="216">
        <v>12</v>
      </c>
      <c r="AB415" s="216">
        <v>0</v>
      </c>
      <c r="AC415" s="216">
        <v>356</v>
      </c>
      <c r="AZ415" s="216">
        <v>1</v>
      </c>
      <c r="BA415" s="216">
        <f>IF(AZ415=1,G415,0)</f>
        <v>0</v>
      </c>
      <c r="BB415" s="216">
        <f>IF(AZ415=2,G415,0)</f>
        <v>0</v>
      </c>
      <c r="BC415" s="216">
        <f>IF(AZ415=3,G415,0)</f>
        <v>0</v>
      </c>
      <c r="BD415" s="216">
        <f>IF(AZ415=4,G415,0)</f>
        <v>0</v>
      </c>
      <c r="BE415" s="216">
        <f>IF(AZ415=5,G415,0)</f>
        <v>0</v>
      </c>
      <c r="CA415" s="243">
        <v>12</v>
      </c>
      <c r="CB415" s="243">
        <v>0</v>
      </c>
    </row>
    <row r="416" spans="1:80">
      <c r="A416" s="262"/>
      <c r="B416" s="263" t="s">
        <v>93</v>
      </c>
      <c r="C416" s="264" t="s">
        <v>2078</v>
      </c>
      <c r="D416" s="265"/>
      <c r="E416" s="266"/>
      <c r="F416" s="267"/>
      <c r="G416" s="268">
        <f>SUM(G413:G415)</f>
        <v>0</v>
      </c>
      <c r="H416" s="269"/>
      <c r="I416" s="270">
        <f>SUM(I413:I415)</f>
        <v>0</v>
      </c>
      <c r="J416" s="269"/>
      <c r="K416" s="270">
        <f>SUM(K413:K415)</f>
        <v>0</v>
      </c>
      <c r="O416" s="243">
        <v>4</v>
      </c>
      <c r="BA416" s="271">
        <f>SUM(BA413:BA415)</f>
        <v>0</v>
      </c>
      <c r="BB416" s="271">
        <f>SUM(BB413:BB415)</f>
        <v>0</v>
      </c>
      <c r="BC416" s="271">
        <f>SUM(BC413:BC415)</f>
        <v>0</v>
      </c>
      <c r="BD416" s="271">
        <f>SUM(BD413:BD415)</f>
        <v>0</v>
      </c>
      <c r="BE416" s="271">
        <f>SUM(BE413:BE415)</f>
        <v>0</v>
      </c>
    </row>
    <row r="417" spans="1:80">
      <c r="A417" s="233" t="s">
        <v>89</v>
      </c>
      <c r="B417" s="234" t="s">
        <v>2082</v>
      </c>
      <c r="C417" s="235" t="s">
        <v>2083</v>
      </c>
      <c r="D417" s="236"/>
      <c r="E417" s="237"/>
      <c r="F417" s="237"/>
      <c r="G417" s="238"/>
      <c r="H417" s="239"/>
      <c r="I417" s="240"/>
      <c r="J417" s="241"/>
      <c r="K417" s="242"/>
      <c r="O417" s="243">
        <v>1</v>
      </c>
    </row>
    <row r="418" spans="1:80">
      <c r="A418" s="244">
        <v>355</v>
      </c>
      <c r="B418" s="245" t="s">
        <v>2085</v>
      </c>
      <c r="C418" s="246" t="s">
        <v>2086</v>
      </c>
      <c r="D418" s="247" t="s">
        <v>154</v>
      </c>
      <c r="E418" s="248">
        <v>1</v>
      </c>
      <c r="F418" s="248">
        <v>0</v>
      </c>
      <c r="G418" s="249">
        <f t="shared" ref="G418:G423" si="192">E418*F418</f>
        <v>0</v>
      </c>
      <c r="H418" s="250">
        <v>0</v>
      </c>
      <c r="I418" s="251">
        <f t="shared" ref="I418:I423" si="193">E418*H418</f>
        <v>0</v>
      </c>
      <c r="J418" s="250"/>
      <c r="K418" s="251">
        <f t="shared" ref="K418:K423" si="194">E418*J418</f>
        <v>0</v>
      </c>
      <c r="O418" s="243">
        <v>2</v>
      </c>
      <c r="AA418" s="216">
        <v>12</v>
      </c>
      <c r="AB418" s="216">
        <v>0</v>
      </c>
      <c r="AC418" s="216">
        <v>357</v>
      </c>
      <c r="AZ418" s="216">
        <v>1</v>
      </c>
      <c r="BA418" s="216">
        <f t="shared" ref="BA418:BA423" si="195">IF(AZ418=1,G418,0)</f>
        <v>0</v>
      </c>
      <c r="BB418" s="216">
        <f t="shared" ref="BB418:BB423" si="196">IF(AZ418=2,G418,0)</f>
        <v>0</v>
      </c>
      <c r="BC418" s="216">
        <f t="shared" ref="BC418:BC423" si="197">IF(AZ418=3,G418,0)</f>
        <v>0</v>
      </c>
      <c r="BD418" s="216">
        <f t="shared" ref="BD418:BD423" si="198">IF(AZ418=4,G418,0)</f>
        <v>0</v>
      </c>
      <c r="BE418" s="216">
        <f t="shared" ref="BE418:BE423" si="199">IF(AZ418=5,G418,0)</f>
        <v>0</v>
      </c>
      <c r="CA418" s="243">
        <v>12</v>
      </c>
      <c r="CB418" s="243">
        <v>0</v>
      </c>
    </row>
    <row r="419" spans="1:80">
      <c r="A419" s="244">
        <v>356</v>
      </c>
      <c r="B419" s="245" t="s">
        <v>2087</v>
      </c>
      <c r="C419" s="246" t="s">
        <v>2088</v>
      </c>
      <c r="D419" s="247" t="s">
        <v>154</v>
      </c>
      <c r="E419" s="248">
        <v>1</v>
      </c>
      <c r="F419" s="248">
        <v>0</v>
      </c>
      <c r="G419" s="249">
        <f t="shared" si="192"/>
        <v>0</v>
      </c>
      <c r="H419" s="250">
        <v>0</v>
      </c>
      <c r="I419" s="251">
        <f t="shared" si="193"/>
        <v>0</v>
      </c>
      <c r="J419" s="250"/>
      <c r="K419" s="251">
        <f t="shared" si="194"/>
        <v>0</v>
      </c>
      <c r="O419" s="243">
        <v>2</v>
      </c>
      <c r="AA419" s="216">
        <v>12</v>
      </c>
      <c r="AB419" s="216">
        <v>0</v>
      </c>
      <c r="AC419" s="216">
        <v>358</v>
      </c>
      <c r="AZ419" s="216">
        <v>1</v>
      </c>
      <c r="BA419" s="216">
        <f t="shared" si="195"/>
        <v>0</v>
      </c>
      <c r="BB419" s="216">
        <f t="shared" si="196"/>
        <v>0</v>
      </c>
      <c r="BC419" s="216">
        <f t="shared" si="197"/>
        <v>0</v>
      </c>
      <c r="BD419" s="216">
        <f t="shared" si="198"/>
        <v>0</v>
      </c>
      <c r="BE419" s="216">
        <f t="shared" si="199"/>
        <v>0</v>
      </c>
      <c r="CA419" s="243">
        <v>12</v>
      </c>
      <c r="CB419" s="243">
        <v>0</v>
      </c>
    </row>
    <row r="420" spans="1:80">
      <c r="A420" s="244">
        <v>357</v>
      </c>
      <c r="B420" s="245" t="s">
        <v>2089</v>
      </c>
      <c r="C420" s="246" t="s">
        <v>2090</v>
      </c>
      <c r="D420" s="247" t="s">
        <v>154</v>
      </c>
      <c r="E420" s="248">
        <v>1</v>
      </c>
      <c r="F420" s="248">
        <v>0</v>
      </c>
      <c r="G420" s="249">
        <f t="shared" si="192"/>
        <v>0</v>
      </c>
      <c r="H420" s="250">
        <v>0</v>
      </c>
      <c r="I420" s="251">
        <f t="shared" si="193"/>
        <v>0</v>
      </c>
      <c r="J420" s="250"/>
      <c r="K420" s="251">
        <f t="shared" si="194"/>
        <v>0</v>
      </c>
      <c r="O420" s="243">
        <v>2</v>
      </c>
      <c r="AA420" s="216">
        <v>12</v>
      </c>
      <c r="AB420" s="216">
        <v>0</v>
      </c>
      <c r="AC420" s="216">
        <v>359</v>
      </c>
      <c r="AZ420" s="216">
        <v>1</v>
      </c>
      <c r="BA420" s="216">
        <f t="shared" si="195"/>
        <v>0</v>
      </c>
      <c r="BB420" s="216">
        <f t="shared" si="196"/>
        <v>0</v>
      </c>
      <c r="BC420" s="216">
        <f t="shared" si="197"/>
        <v>0</v>
      </c>
      <c r="BD420" s="216">
        <f t="shared" si="198"/>
        <v>0</v>
      </c>
      <c r="BE420" s="216">
        <f t="shared" si="199"/>
        <v>0</v>
      </c>
      <c r="CA420" s="243">
        <v>12</v>
      </c>
      <c r="CB420" s="243">
        <v>0</v>
      </c>
    </row>
    <row r="421" spans="1:80">
      <c r="A421" s="244">
        <v>358</v>
      </c>
      <c r="B421" s="245" t="s">
        <v>2091</v>
      </c>
      <c r="C421" s="246" t="s">
        <v>2092</v>
      </c>
      <c r="D421" s="247" t="s">
        <v>154</v>
      </c>
      <c r="E421" s="248">
        <v>1</v>
      </c>
      <c r="F421" s="248">
        <v>0</v>
      </c>
      <c r="G421" s="249">
        <f t="shared" si="192"/>
        <v>0</v>
      </c>
      <c r="H421" s="250">
        <v>0</v>
      </c>
      <c r="I421" s="251">
        <f t="shared" si="193"/>
        <v>0</v>
      </c>
      <c r="J421" s="250"/>
      <c r="K421" s="251">
        <f t="shared" si="194"/>
        <v>0</v>
      </c>
      <c r="O421" s="243">
        <v>2</v>
      </c>
      <c r="AA421" s="216">
        <v>12</v>
      </c>
      <c r="AB421" s="216">
        <v>0</v>
      </c>
      <c r="AC421" s="216">
        <v>360</v>
      </c>
      <c r="AZ421" s="216">
        <v>1</v>
      </c>
      <c r="BA421" s="216">
        <f t="shared" si="195"/>
        <v>0</v>
      </c>
      <c r="BB421" s="216">
        <f t="shared" si="196"/>
        <v>0</v>
      </c>
      <c r="BC421" s="216">
        <f t="shared" si="197"/>
        <v>0</v>
      </c>
      <c r="BD421" s="216">
        <f t="shared" si="198"/>
        <v>0</v>
      </c>
      <c r="BE421" s="216">
        <f t="shared" si="199"/>
        <v>0</v>
      </c>
      <c r="CA421" s="243">
        <v>12</v>
      </c>
      <c r="CB421" s="243">
        <v>0</v>
      </c>
    </row>
    <row r="422" spans="1:80">
      <c r="A422" s="244">
        <v>359</v>
      </c>
      <c r="B422" s="245" t="s">
        <v>2093</v>
      </c>
      <c r="C422" s="246" t="s">
        <v>2094</v>
      </c>
      <c r="D422" s="247" t="s">
        <v>154</v>
      </c>
      <c r="E422" s="248">
        <v>1</v>
      </c>
      <c r="F422" s="248">
        <v>0</v>
      </c>
      <c r="G422" s="249">
        <f t="shared" si="192"/>
        <v>0</v>
      </c>
      <c r="H422" s="250">
        <v>0</v>
      </c>
      <c r="I422" s="251">
        <f t="shared" si="193"/>
        <v>0</v>
      </c>
      <c r="J422" s="250"/>
      <c r="K422" s="251">
        <f t="shared" si="194"/>
        <v>0</v>
      </c>
      <c r="O422" s="243">
        <v>2</v>
      </c>
      <c r="AA422" s="216">
        <v>12</v>
      </c>
      <c r="AB422" s="216">
        <v>0</v>
      </c>
      <c r="AC422" s="216">
        <v>361</v>
      </c>
      <c r="AZ422" s="216">
        <v>1</v>
      </c>
      <c r="BA422" s="216">
        <f t="shared" si="195"/>
        <v>0</v>
      </c>
      <c r="BB422" s="216">
        <f t="shared" si="196"/>
        <v>0</v>
      </c>
      <c r="BC422" s="216">
        <f t="shared" si="197"/>
        <v>0</v>
      </c>
      <c r="BD422" s="216">
        <f t="shared" si="198"/>
        <v>0</v>
      </c>
      <c r="BE422" s="216">
        <f t="shared" si="199"/>
        <v>0</v>
      </c>
      <c r="CA422" s="243">
        <v>12</v>
      </c>
      <c r="CB422" s="243">
        <v>0</v>
      </c>
    </row>
    <row r="423" spans="1:80">
      <c r="A423" s="244">
        <v>360</v>
      </c>
      <c r="B423" s="245" t="s">
        <v>2095</v>
      </c>
      <c r="C423" s="246" t="s">
        <v>2096</v>
      </c>
      <c r="D423" s="247" t="s">
        <v>154</v>
      </c>
      <c r="E423" s="248">
        <v>1</v>
      </c>
      <c r="F423" s="248">
        <v>0</v>
      </c>
      <c r="G423" s="249">
        <f t="shared" si="192"/>
        <v>0</v>
      </c>
      <c r="H423" s="250">
        <v>0</v>
      </c>
      <c r="I423" s="251">
        <f t="shared" si="193"/>
        <v>0</v>
      </c>
      <c r="J423" s="250"/>
      <c r="K423" s="251">
        <f t="shared" si="194"/>
        <v>0</v>
      </c>
      <c r="O423" s="243">
        <v>2</v>
      </c>
      <c r="AA423" s="216">
        <v>12</v>
      </c>
      <c r="AB423" s="216">
        <v>0</v>
      </c>
      <c r="AC423" s="216">
        <v>362</v>
      </c>
      <c r="AZ423" s="216">
        <v>1</v>
      </c>
      <c r="BA423" s="216">
        <f t="shared" si="195"/>
        <v>0</v>
      </c>
      <c r="BB423" s="216">
        <f t="shared" si="196"/>
        <v>0</v>
      </c>
      <c r="BC423" s="216">
        <f t="shared" si="197"/>
        <v>0</v>
      </c>
      <c r="BD423" s="216">
        <f t="shared" si="198"/>
        <v>0</v>
      </c>
      <c r="BE423" s="216">
        <f t="shared" si="199"/>
        <v>0</v>
      </c>
      <c r="CA423" s="243">
        <v>12</v>
      </c>
      <c r="CB423" s="243">
        <v>0</v>
      </c>
    </row>
    <row r="424" spans="1:80">
      <c r="A424" s="262"/>
      <c r="B424" s="263" t="s">
        <v>93</v>
      </c>
      <c r="C424" s="264" t="s">
        <v>2084</v>
      </c>
      <c r="D424" s="265"/>
      <c r="E424" s="266"/>
      <c r="F424" s="267"/>
      <c r="G424" s="268">
        <f>SUM(G417:G423)</f>
        <v>0</v>
      </c>
      <c r="H424" s="269"/>
      <c r="I424" s="270">
        <f>SUM(I417:I423)</f>
        <v>0</v>
      </c>
      <c r="J424" s="269"/>
      <c r="K424" s="270">
        <f>SUM(K417:K423)</f>
        <v>0</v>
      </c>
      <c r="O424" s="243">
        <v>4</v>
      </c>
      <c r="BA424" s="271">
        <f>SUM(BA417:BA423)</f>
        <v>0</v>
      </c>
      <c r="BB424" s="271">
        <f>SUM(BB417:BB423)</f>
        <v>0</v>
      </c>
      <c r="BC424" s="271">
        <f>SUM(BC417:BC423)</f>
        <v>0</v>
      </c>
      <c r="BD424" s="271">
        <f>SUM(BD417:BD423)</f>
        <v>0</v>
      </c>
      <c r="BE424" s="271">
        <f>SUM(BE417:BE423)</f>
        <v>0</v>
      </c>
    </row>
    <row r="425" spans="1:80">
      <c r="E425" s="216"/>
    </row>
    <row r="426" spans="1:80" ht="51">
      <c r="C426" s="294" t="s">
        <v>3142</v>
      </c>
      <c r="E426" s="216"/>
    </row>
    <row r="427" spans="1:80">
      <c r="E427" s="216"/>
    </row>
    <row r="428" spans="1:80">
      <c r="E428" s="216"/>
    </row>
    <row r="429" spans="1:80">
      <c r="E429" s="216"/>
    </row>
    <row r="430" spans="1:80">
      <c r="E430" s="216"/>
    </row>
    <row r="431" spans="1:80">
      <c r="E431" s="216"/>
    </row>
    <row r="432" spans="1:80">
      <c r="E432" s="216"/>
    </row>
    <row r="433" spans="1:7">
      <c r="E433" s="216"/>
    </row>
    <row r="434" spans="1:7">
      <c r="E434" s="216"/>
    </row>
    <row r="435" spans="1:7">
      <c r="E435" s="216"/>
    </row>
    <row r="436" spans="1:7">
      <c r="E436" s="216"/>
    </row>
    <row r="437" spans="1:7">
      <c r="E437" s="216"/>
    </row>
    <row r="438" spans="1:7">
      <c r="E438" s="216"/>
    </row>
    <row r="439" spans="1:7">
      <c r="E439" s="216"/>
    </row>
    <row r="440" spans="1:7">
      <c r="E440" s="216"/>
    </row>
    <row r="441" spans="1:7">
      <c r="E441" s="216"/>
    </row>
    <row r="442" spans="1:7">
      <c r="E442" s="216"/>
    </row>
    <row r="443" spans="1:7">
      <c r="E443" s="216"/>
    </row>
    <row r="444" spans="1:7">
      <c r="E444" s="216"/>
    </row>
    <row r="445" spans="1:7">
      <c r="E445" s="216"/>
    </row>
    <row r="446" spans="1:7">
      <c r="E446" s="216"/>
    </row>
    <row r="447" spans="1:7">
      <c r="E447" s="216"/>
    </row>
    <row r="448" spans="1:7">
      <c r="A448" s="261"/>
      <c r="B448" s="261"/>
      <c r="C448" s="261"/>
      <c r="D448" s="261"/>
      <c r="E448" s="261"/>
      <c r="F448" s="261"/>
      <c r="G448" s="261"/>
    </row>
    <row r="449" spans="1:7">
      <c r="A449" s="261"/>
      <c r="B449" s="261"/>
      <c r="C449" s="261"/>
      <c r="D449" s="261"/>
      <c r="E449" s="261"/>
      <c r="F449" s="261"/>
      <c r="G449" s="261"/>
    </row>
    <row r="450" spans="1:7">
      <c r="A450" s="261"/>
      <c r="B450" s="261"/>
      <c r="C450" s="261"/>
      <c r="D450" s="261"/>
      <c r="E450" s="261"/>
      <c r="F450" s="261"/>
      <c r="G450" s="261"/>
    </row>
    <row r="451" spans="1:7">
      <c r="A451" s="261"/>
      <c r="B451" s="261"/>
      <c r="C451" s="261"/>
      <c r="D451" s="261"/>
      <c r="E451" s="261"/>
      <c r="F451" s="261"/>
      <c r="G451" s="261"/>
    </row>
    <row r="452" spans="1:7">
      <c r="E452" s="216"/>
    </row>
    <row r="453" spans="1:7">
      <c r="E453" s="216"/>
    </row>
    <row r="454" spans="1:7">
      <c r="E454" s="216"/>
    </row>
    <row r="455" spans="1:7">
      <c r="E455" s="216"/>
    </row>
    <row r="456" spans="1:7">
      <c r="E456" s="216"/>
    </row>
    <row r="457" spans="1:7">
      <c r="E457" s="216"/>
    </row>
    <row r="458" spans="1:7">
      <c r="E458" s="216"/>
    </row>
    <row r="459" spans="1:7">
      <c r="E459" s="216"/>
    </row>
    <row r="460" spans="1:7">
      <c r="E460" s="216"/>
    </row>
    <row r="461" spans="1:7">
      <c r="E461" s="216"/>
    </row>
    <row r="462" spans="1:7">
      <c r="E462" s="216"/>
    </row>
    <row r="463" spans="1:7">
      <c r="E463" s="216"/>
    </row>
    <row r="464" spans="1:7">
      <c r="E464" s="216"/>
    </row>
    <row r="465" spans="5:5">
      <c r="E465" s="216"/>
    </row>
    <row r="466" spans="5:5">
      <c r="E466" s="216"/>
    </row>
    <row r="467" spans="5:5">
      <c r="E467" s="216"/>
    </row>
    <row r="468" spans="5:5">
      <c r="E468" s="216"/>
    </row>
    <row r="469" spans="5:5">
      <c r="E469" s="216"/>
    </row>
    <row r="470" spans="5:5">
      <c r="E470" s="216"/>
    </row>
    <row r="471" spans="5:5">
      <c r="E471" s="216"/>
    </row>
    <row r="472" spans="5:5">
      <c r="E472" s="216"/>
    </row>
    <row r="473" spans="5:5">
      <c r="E473" s="216"/>
    </row>
    <row r="474" spans="5:5">
      <c r="E474" s="216"/>
    </row>
    <row r="475" spans="5:5">
      <c r="E475" s="216"/>
    </row>
    <row r="476" spans="5:5">
      <c r="E476" s="216"/>
    </row>
    <row r="477" spans="5:5">
      <c r="E477" s="216"/>
    </row>
    <row r="478" spans="5:5">
      <c r="E478" s="216"/>
    </row>
    <row r="479" spans="5:5">
      <c r="E479" s="216"/>
    </row>
    <row r="480" spans="5:5">
      <c r="E480" s="216"/>
    </row>
    <row r="481" spans="1:7">
      <c r="E481" s="216"/>
    </row>
    <row r="482" spans="1:7">
      <c r="E482" s="216"/>
    </row>
    <row r="483" spans="1:7">
      <c r="A483" s="272"/>
      <c r="B483" s="272"/>
    </row>
    <row r="484" spans="1:7">
      <c r="A484" s="261"/>
      <c r="B484" s="261"/>
      <c r="C484" s="273"/>
      <c r="D484" s="273"/>
      <c r="E484" s="274"/>
      <c r="F484" s="273"/>
      <c r="G484" s="275"/>
    </row>
    <row r="485" spans="1:7">
      <c r="A485" s="276"/>
      <c r="B485" s="276"/>
      <c r="C485" s="261"/>
      <c r="D485" s="261"/>
      <c r="E485" s="277"/>
      <c r="F485" s="261"/>
      <c r="G485" s="261"/>
    </row>
    <row r="486" spans="1:7">
      <c r="A486" s="261"/>
      <c r="B486" s="261"/>
      <c r="C486" s="261"/>
      <c r="D486" s="261"/>
      <c r="E486" s="277"/>
      <c r="F486" s="261"/>
      <c r="G486" s="261"/>
    </row>
    <row r="487" spans="1:7">
      <c r="A487" s="261"/>
      <c r="B487" s="261"/>
      <c r="C487" s="261"/>
      <c r="D487" s="261"/>
      <c r="E487" s="277"/>
      <c r="F487" s="261"/>
      <c r="G487" s="261"/>
    </row>
    <row r="488" spans="1:7">
      <c r="A488" s="261"/>
      <c r="B488" s="261"/>
      <c r="C488" s="261"/>
      <c r="D488" s="261"/>
      <c r="E488" s="277"/>
      <c r="F488" s="261"/>
      <c r="G488" s="261"/>
    </row>
    <row r="489" spans="1:7">
      <c r="A489" s="261"/>
      <c r="B489" s="261"/>
      <c r="C489" s="261"/>
      <c r="D489" s="261"/>
      <c r="E489" s="277"/>
      <c r="F489" s="261"/>
      <c r="G489" s="261"/>
    </row>
    <row r="490" spans="1:7">
      <c r="A490" s="261"/>
      <c r="B490" s="261"/>
      <c r="C490" s="261"/>
      <c r="D490" s="261"/>
      <c r="E490" s="277"/>
      <c r="F490" s="261"/>
      <c r="G490" s="261"/>
    </row>
    <row r="491" spans="1:7">
      <c r="A491" s="261"/>
      <c r="B491" s="261"/>
      <c r="C491" s="261"/>
      <c r="D491" s="261"/>
      <c r="E491" s="277"/>
      <c r="F491" s="261"/>
      <c r="G491" s="261"/>
    </row>
    <row r="492" spans="1:7">
      <c r="A492" s="261"/>
      <c r="B492" s="261"/>
      <c r="C492" s="261"/>
      <c r="D492" s="261"/>
      <c r="E492" s="277"/>
      <c r="F492" s="261"/>
      <c r="G492" s="261"/>
    </row>
    <row r="493" spans="1:7">
      <c r="A493" s="261"/>
      <c r="B493" s="261"/>
      <c r="C493" s="261"/>
      <c r="D493" s="261"/>
      <c r="E493" s="277"/>
      <c r="F493" s="261"/>
      <c r="G493" s="261"/>
    </row>
    <row r="494" spans="1:7">
      <c r="A494" s="261"/>
      <c r="B494" s="261"/>
      <c r="C494" s="261"/>
      <c r="D494" s="261"/>
      <c r="E494" s="277"/>
      <c r="F494" s="261"/>
      <c r="G494" s="261"/>
    </row>
    <row r="495" spans="1:7">
      <c r="A495" s="261"/>
      <c r="B495" s="261"/>
      <c r="C495" s="261"/>
      <c r="D495" s="261"/>
      <c r="E495" s="277"/>
      <c r="F495" s="261"/>
      <c r="G495" s="261"/>
    </row>
    <row r="496" spans="1:7">
      <c r="A496" s="261"/>
      <c r="B496" s="261"/>
      <c r="C496" s="261"/>
      <c r="D496" s="261"/>
      <c r="E496" s="277"/>
      <c r="F496" s="261"/>
      <c r="G496" s="261"/>
    </row>
    <row r="497" spans="1:7">
      <c r="A497" s="261"/>
      <c r="B497" s="261"/>
      <c r="C497" s="261"/>
      <c r="D497" s="261"/>
      <c r="E497" s="277"/>
      <c r="F497" s="261"/>
      <c r="G497" s="261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25"/>
  <dimension ref="A1:BE51"/>
  <sheetViews>
    <sheetView view="pageBreakPreview" topLeftCell="A13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2098</v>
      </c>
      <c r="D2" s="81" t="s">
        <v>2099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5 Rek'!E19</f>
        <v>0</v>
      </c>
      <c r="D15" s="133" t="str">
        <f>'SO 01 5 Rek'!A24</f>
        <v>Zařízení staveniště</v>
      </c>
      <c r="E15" s="134"/>
      <c r="F15" s="135"/>
      <c r="G15" s="132">
        <f>'SO 01 5 Rek'!I24</f>
        <v>0</v>
      </c>
    </row>
    <row r="16" spans="1:57" ht="15.95" customHeight="1">
      <c r="A16" s="130" t="s">
        <v>45</v>
      </c>
      <c r="B16" s="131" t="s">
        <v>46</v>
      </c>
      <c r="C16" s="132">
        <f>'SO 01 5 Rek'!F19</f>
        <v>0</v>
      </c>
      <c r="D16" s="85" t="str">
        <f>'SO 01 5 Rek'!A25</f>
        <v>Kompletační činnost (IČD)</v>
      </c>
      <c r="E16" s="136"/>
      <c r="F16" s="137"/>
      <c r="G16" s="132">
        <f>'SO 01 5 Rek'!I25</f>
        <v>0</v>
      </c>
    </row>
    <row r="17" spans="1:7" ht="15.95" customHeight="1">
      <c r="A17" s="130" t="s">
        <v>47</v>
      </c>
      <c r="B17" s="131" t="s">
        <v>48</v>
      </c>
      <c r="C17" s="132">
        <f>'SO 01 5 Rek'!H19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5 Rek'!G19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5 Rek'!I19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5 Rek'!H26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35"/>
  <dimension ref="A1:BE77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2098</v>
      </c>
      <c r="I1" s="175"/>
    </row>
    <row r="2" spans="1:9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2099</v>
      </c>
      <c r="H2" s="359"/>
      <c r="I2" s="360"/>
    </row>
    <row r="3" spans="1:9" ht="13.5" thickTop="1">
      <c r="F3" s="111"/>
    </row>
    <row r="4" spans="1:9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/>
    <row r="6" spans="1:9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>
      <c r="A7" s="278" t="str">
        <f>'SO 01 5 Pol'!B7</f>
        <v>1.1</v>
      </c>
      <c r="B7" s="50" t="str">
        <f>'SO 01 5 Pol'!C7</f>
        <v>Rozvaděč - atyp  s dřevěným obkladem v provedení dle obkladu stěny, barevnost dle  části D.10 tohoto projektu</v>
      </c>
      <c r="D7" s="188"/>
      <c r="E7" s="279">
        <f>'SO 01 5 Pol'!BA16</f>
        <v>0</v>
      </c>
      <c r="F7" s="280">
        <f>'SO 01 5 Pol'!BB16</f>
        <v>0</v>
      </c>
      <c r="G7" s="280">
        <f>'SO 01 5 Pol'!BC16</f>
        <v>0</v>
      </c>
      <c r="H7" s="280">
        <f>'SO 01 5 Pol'!BD16</f>
        <v>0</v>
      </c>
      <c r="I7" s="281">
        <f>'SO 01 5 Pol'!BE16</f>
        <v>0</v>
      </c>
    </row>
    <row r="8" spans="1:9" s="111" customFormat="1">
      <c r="A8" s="278" t="str">
        <f>'SO 01 5 Pol'!B17</f>
        <v>1.1D</v>
      </c>
      <c r="B8" s="50" t="str">
        <f>'SO 01 5 Pol'!C17</f>
        <v>Řídící jednotka -dodávka</v>
      </c>
      <c r="D8" s="188"/>
      <c r="E8" s="279">
        <f>'SO 01 5 Pol'!BA22</f>
        <v>0</v>
      </c>
      <c r="F8" s="280">
        <f>'SO 01 5 Pol'!BB22</f>
        <v>0</v>
      </c>
      <c r="G8" s="280">
        <f>'SO 01 5 Pol'!BC22</f>
        <v>0</v>
      </c>
      <c r="H8" s="280">
        <f>'SO 01 5 Pol'!BD22</f>
        <v>0</v>
      </c>
      <c r="I8" s="281">
        <f>'SO 01 5 Pol'!BE22</f>
        <v>0</v>
      </c>
    </row>
    <row r="9" spans="1:9" s="111" customFormat="1">
      <c r="A9" s="278" t="str">
        <f>'SO 01 5 Pol'!B23</f>
        <v>1.1M</v>
      </c>
      <c r="B9" s="50" t="str">
        <f>'SO 01 5 Pol'!C23</f>
        <v>Ostatní náklady</v>
      </c>
      <c r="D9" s="188"/>
      <c r="E9" s="279">
        <f>'SO 01 5 Pol'!BA26</f>
        <v>0</v>
      </c>
      <c r="F9" s="280">
        <f>'SO 01 5 Pol'!BB26</f>
        <v>0</v>
      </c>
      <c r="G9" s="280">
        <f>'SO 01 5 Pol'!BC26</f>
        <v>0</v>
      </c>
      <c r="H9" s="280">
        <f>'SO 01 5 Pol'!BD26</f>
        <v>0</v>
      </c>
      <c r="I9" s="281">
        <f>'SO 01 5 Pol'!BE26</f>
        <v>0</v>
      </c>
    </row>
    <row r="10" spans="1:9" s="111" customFormat="1">
      <c r="A10" s="278" t="str">
        <f>'SO 01 5 Pol'!B27</f>
        <v>1.2D</v>
      </c>
      <c r="B10" s="50" t="str">
        <f>'SO 01 5 Pol'!C27</f>
        <v>Přístroje - dodávka - barevnost dle berevného řešení - část D.10 tohoto projektu</v>
      </c>
      <c r="D10" s="188"/>
      <c r="E10" s="279">
        <f>'SO 01 5 Pol'!BA59</f>
        <v>0</v>
      </c>
      <c r="F10" s="280">
        <f>'SO 01 5 Pol'!BB59</f>
        <v>0</v>
      </c>
      <c r="G10" s="280">
        <f>'SO 01 5 Pol'!BC59</f>
        <v>0</v>
      </c>
      <c r="H10" s="280">
        <f>'SO 01 5 Pol'!BD59</f>
        <v>0</v>
      </c>
      <c r="I10" s="281">
        <f>'SO 01 5 Pol'!BE59</f>
        <v>0</v>
      </c>
    </row>
    <row r="11" spans="1:9" s="111" customFormat="1">
      <c r="A11" s="278" t="str">
        <f>'SO 01 5 Pol'!B60</f>
        <v>1.2M</v>
      </c>
      <c r="B11" s="50" t="str">
        <f>'SO 01 5 Pol'!C60</f>
        <v>Přístroje  - montáž</v>
      </c>
      <c r="D11" s="188"/>
      <c r="E11" s="279">
        <f>'SO 01 5 Pol'!BA92</f>
        <v>0</v>
      </c>
      <c r="F11" s="280">
        <f>'SO 01 5 Pol'!BB92</f>
        <v>0</v>
      </c>
      <c r="G11" s="280">
        <f>'SO 01 5 Pol'!BC92</f>
        <v>0</v>
      </c>
      <c r="H11" s="280">
        <f>'SO 01 5 Pol'!BD92</f>
        <v>0</v>
      </c>
      <c r="I11" s="281">
        <f>'SO 01 5 Pol'!BE92</f>
        <v>0</v>
      </c>
    </row>
    <row r="12" spans="1:9" s="111" customFormat="1">
      <c r="A12" s="278" t="str">
        <f>'SO 01 5 Pol'!B93</f>
        <v>1.4D</v>
      </c>
      <c r="B12" s="50" t="str">
        <f>'SO 01 5 Pol'!C93</f>
        <v>Kabely - dodávka</v>
      </c>
      <c r="D12" s="188"/>
      <c r="E12" s="279">
        <f>'SO 01 5 Pol'!BA99</f>
        <v>0</v>
      </c>
      <c r="F12" s="280">
        <f>'SO 01 5 Pol'!BB99</f>
        <v>0</v>
      </c>
      <c r="G12" s="280">
        <f>'SO 01 5 Pol'!BC99</f>
        <v>0</v>
      </c>
      <c r="H12" s="280">
        <f>'SO 01 5 Pol'!BD99</f>
        <v>0</v>
      </c>
      <c r="I12" s="281">
        <f>'SO 01 5 Pol'!BE99</f>
        <v>0</v>
      </c>
    </row>
    <row r="13" spans="1:9" s="111" customFormat="1">
      <c r="A13" s="278" t="str">
        <f>'SO 01 5 Pol'!B100</f>
        <v>1.4M</v>
      </c>
      <c r="B13" s="50" t="str">
        <f>'SO 01 5 Pol'!C100</f>
        <v>Kabyly - montáž</v>
      </c>
      <c r="D13" s="188"/>
      <c r="E13" s="279">
        <f>'SO 01 5 Pol'!BA106</f>
        <v>0</v>
      </c>
      <c r="F13" s="280">
        <f>'SO 01 5 Pol'!BB106</f>
        <v>0</v>
      </c>
      <c r="G13" s="280">
        <f>'SO 01 5 Pol'!BC106</f>
        <v>0</v>
      </c>
      <c r="H13" s="280">
        <f>'SO 01 5 Pol'!BD106</f>
        <v>0</v>
      </c>
      <c r="I13" s="281">
        <f>'SO 01 5 Pol'!BE106</f>
        <v>0</v>
      </c>
    </row>
    <row r="14" spans="1:9" s="111" customFormat="1">
      <c r="A14" s="278" t="str">
        <f>'SO 01 5 Pol'!B107</f>
        <v>2.1</v>
      </c>
      <c r="B14" s="50" t="str">
        <f>'SO 01 5 Pol'!C107</f>
        <v>Řídící systém</v>
      </c>
      <c r="D14" s="188"/>
      <c r="E14" s="279">
        <f>'SO 01 5 Pol'!BA114</f>
        <v>0</v>
      </c>
      <c r="F14" s="280">
        <f>'SO 01 5 Pol'!BB114</f>
        <v>0</v>
      </c>
      <c r="G14" s="280">
        <f>'SO 01 5 Pol'!BC114</f>
        <v>0</v>
      </c>
      <c r="H14" s="280">
        <f>'SO 01 5 Pol'!BD114</f>
        <v>0</v>
      </c>
      <c r="I14" s="281">
        <f>'SO 01 5 Pol'!BE114</f>
        <v>0</v>
      </c>
    </row>
    <row r="15" spans="1:9" s="111" customFormat="1">
      <c r="A15" s="278" t="str">
        <f>'SO 01 5 Pol'!B115</f>
        <v>2.2D</v>
      </c>
      <c r="B15" s="50" t="str">
        <f>'SO 01 5 Pol'!C115</f>
        <v>Přístroje - dodávka</v>
      </c>
      <c r="D15" s="188"/>
      <c r="E15" s="279">
        <f>'SO 01 5 Pol'!BA134</f>
        <v>0</v>
      </c>
      <c r="F15" s="280">
        <f>'SO 01 5 Pol'!BB134</f>
        <v>0</v>
      </c>
      <c r="G15" s="280">
        <f>'SO 01 5 Pol'!BC134</f>
        <v>0</v>
      </c>
      <c r="H15" s="280">
        <f>'SO 01 5 Pol'!BD134</f>
        <v>0</v>
      </c>
      <c r="I15" s="281">
        <f>'SO 01 5 Pol'!BE134</f>
        <v>0</v>
      </c>
    </row>
    <row r="16" spans="1:9" s="111" customFormat="1">
      <c r="A16" s="278" t="str">
        <f>'SO 01 5 Pol'!B135</f>
        <v>2.2M</v>
      </c>
      <c r="B16" s="50" t="str">
        <f>'SO 01 5 Pol'!C135</f>
        <v>Přístroje - montáž</v>
      </c>
      <c r="D16" s="188"/>
      <c r="E16" s="279">
        <f>'SO 01 5 Pol'!BA154</f>
        <v>0</v>
      </c>
      <c r="F16" s="280">
        <f>'SO 01 5 Pol'!BB154</f>
        <v>0</v>
      </c>
      <c r="G16" s="280">
        <f>'SO 01 5 Pol'!BC154</f>
        <v>0</v>
      </c>
      <c r="H16" s="280">
        <f>'SO 01 5 Pol'!BD154</f>
        <v>0</v>
      </c>
      <c r="I16" s="281">
        <f>'SO 01 5 Pol'!BE154</f>
        <v>0</v>
      </c>
    </row>
    <row r="17" spans="1:57" s="111" customFormat="1">
      <c r="A17" s="278" t="str">
        <f>'SO 01 5 Pol'!B155</f>
        <v>2.4</v>
      </c>
      <c r="B17" s="50" t="str">
        <f>'SO 01 5 Pol'!C155</f>
        <v>Kabely</v>
      </c>
      <c r="D17" s="188"/>
      <c r="E17" s="279">
        <f>'SO 01 5 Pol'!BA164</f>
        <v>0</v>
      </c>
      <c r="F17" s="280">
        <f>'SO 01 5 Pol'!BB164</f>
        <v>0</v>
      </c>
      <c r="G17" s="280">
        <f>'SO 01 5 Pol'!BC164</f>
        <v>0</v>
      </c>
      <c r="H17" s="280">
        <f>'SO 01 5 Pol'!BD164</f>
        <v>0</v>
      </c>
      <c r="I17" s="281">
        <f>'SO 01 5 Pol'!BE164</f>
        <v>0</v>
      </c>
    </row>
    <row r="18" spans="1:57" s="111" customFormat="1" ht="13.5" thickBot="1">
      <c r="A18" s="278" t="str">
        <f>'SO 01 5 Pol'!B165</f>
        <v>3</v>
      </c>
      <c r="B18" s="50" t="str">
        <f>'SO 01 5 Pol'!C165</f>
        <v>Společné</v>
      </c>
      <c r="D18" s="188"/>
      <c r="E18" s="279">
        <f>'SO 01 5 Pol'!BA179</f>
        <v>0</v>
      </c>
      <c r="F18" s="280">
        <f>'SO 01 5 Pol'!BB179</f>
        <v>0</v>
      </c>
      <c r="G18" s="280">
        <f>'SO 01 5 Pol'!BC179</f>
        <v>0</v>
      </c>
      <c r="H18" s="280">
        <f>'SO 01 5 Pol'!BD179</f>
        <v>0</v>
      </c>
      <c r="I18" s="281">
        <f>'SO 01 5 Pol'!BE179</f>
        <v>0</v>
      </c>
    </row>
    <row r="19" spans="1:57" s="6" customFormat="1" ht="13.5" thickBot="1">
      <c r="A19" s="189"/>
      <c r="B19" s="190" t="s">
        <v>71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>
      <c r="A21" s="180" t="s">
        <v>72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/>
    <row r="23" spans="1:57">
      <c r="A23" s="146" t="s">
        <v>73</v>
      </c>
      <c r="B23" s="147"/>
      <c r="C23" s="147"/>
      <c r="D23" s="196"/>
      <c r="E23" s="197" t="s">
        <v>74</v>
      </c>
      <c r="F23" s="198" t="s">
        <v>7</v>
      </c>
      <c r="G23" s="199" t="s">
        <v>75</v>
      </c>
      <c r="H23" s="200"/>
      <c r="I23" s="201" t="s">
        <v>74</v>
      </c>
    </row>
    <row r="24" spans="1:57">
      <c r="A24" s="140" t="s">
        <v>1304</v>
      </c>
      <c r="B24" s="131"/>
      <c r="C24" s="131"/>
      <c r="D24" s="202"/>
      <c r="E24" s="203"/>
      <c r="F24" s="204"/>
      <c r="G24" s="205">
        <v>0</v>
      </c>
      <c r="H24" s="206"/>
      <c r="I24" s="207">
        <f>E24+F24*G24/100</f>
        <v>0</v>
      </c>
      <c r="BA24" s="1">
        <v>1</v>
      </c>
    </row>
    <row r="25" spans="1:57">
      <c r="A25" s="140" t="s">
        <v>1465</v>
      </c>
      <c r="B25" s="131"/>
      <c r="C25" s="131"/>
      <c r="D25" s="202"/>
      <c r="E25" s="203"/>
      <c r="F25" s="204"/>
      <c r="G25" s="205">
        <v>0</v>
      </c>
      <c r="H25" s="206"/>
      <c r="I25" s="207">
        <f>E25+F25*G25/100</f>
        <v>0</v>
      </c>
      <c r="BA25" s="1">
        <v>2</v>
      </c>
    </row>
    <row r="26" spans="1:57" ht="13.5" thickBot="1">
      <c r="A26" s="208"/>
      <c r="B26" s="209" t="s">
        <v>76</v>
      </c>
      <c r="C26" s="210"/>
      <c r="D26" s="211"/>
      <c r="E26" s="212"/>
      <c r="F26" s="213"/>
      <c r="G26" s="213"/>
      <c r="H26" s="361">
        <f>SUM(I24:I25)</f>
        <v>0</v>
      </c>
      <c r="I26" s="362"/>
    </row>
    <row r="28" spans="1:57">
      <c r="B28" s="6"/>
      <c r="F28" s="214"/>
      <c r="G28" s="215"/>
      <c r="H28" s="215"/>
      <c r="I28" s="34"/>
    </row>
    <row r="29" spans="1:57">
      <c r="F29" s="214"/>
      <c r="G29" s="215"/>
      <c r="H29" s="215"/>
      <c r="I29" s="34"/>
    </row>
    <row r="30" spans="1:57">
      <c r="F30" s="214"/>
      <c r="G30" s="215"/>
      <c r="H30" s="215"/>
      <c r="I30" s="34"/>
    </row>
    <row r="31" spans="1:57">
      <c r="F31" s="214"/>
      <c r="G31" s="215"/>
      <c r="H31" s="215"/>
      <c r="I31" s="34"/>
    </row>
    <row r="32" spans="1:57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  <row r="73" spans="6:9">
      <c r="F73" s="214"/>
      <c r="G73" s="215"/>
      <c r="H73" s="215"/>
      <c r="I73" s="34"/>
    </row>
    <row r="74" spans="6:9">
      <c r="F74" s="214"/>
      <c r="G74" s="215"/>
      <c r="H74" s="215"/>
      <c r="I74" s="34"/>
    </row>
    <row r="75" spans="6:9">
      <c r="F75" s="214"/>
      <c r="G75" s="215"/>
      <c r="H75" s="215"/>
      <c r="I75" s="34"/>
    </row>
    <row r="76" spans="6:9">
      <c r="F76" s="214"/>
      <c r="G76" s="215"/>
      <c r="H76" s="215"/>
      <c r="I76" s="34"/>
    </row>
    <row r="77" spans="6:9">
      <c r="F77" s="214"/>
      <c r="G77" s="215"/>
      <c r="H77" s="215"/>
      <c r="I77" s="3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6"/>
  <dimension ref="A1:CB252"/>
  <sheetViews>
    <sheetView showGridLines="0" showZeros="0" view="pageBreakPreview" topLeftCell="A157" zoomScaleNormal="100" zoomScaleSheetLayoutView="100" workbookViewId="0">
      <selection activeCell="C106" sqref="C10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5 Rek'!H1</f>
        <v>5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5 Rek'!G2</f>
        <v>Měření a regulace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 ht="38.25" customHeight="1">
      <c r="A7" s="233" t="s">
        <v>89</v>
      </c>
      <c r="B7" s="234" t="s">
        <v>2100</v>
      </c>
      <c r="C7" s="377" t="s">
        <v>3140</v>
      </c>
      <c r="D7" s="378"/>
      <c r="E7" s="378"/>
      <c r="F7" s="378"/>
      <c r="G7" s="379"/>
      <c r="H7" s="239"/>
      <c r="I7" s="240"/>
      <c r="J7" s="241"/>
      <c r="K7" s="242"/>
      <c r="O7" s="243">
        <v>1</v>
      </c>
    </row>
    <row r="8" spans="1:80" ht="22.5">
      <c r="A8" s="244">
        <v>1</v>
      </c>
      <c r="B8" s="245" t="s">
        <v>2102</v>
      </c>
      <c r="C8" s="246" t="s">
        <v>2103</v>
      </c>
      <c r="D8" s="247" t="s">
        <v>92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50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ht="22.5">
      <c r="A9" s="252"/>
      <c r="B9" s="253"/>
      <c r="C9" s="368" t="s">
        <v>2104</v>
      </c>
      <c r="D9" s="369"/>
      <c r="E9" s="369"/>
      <c r="F9" s="369"/>
      <c r="G9" s="370"/>
      <c r="I9" s="254"/>
      <c r="K9" s="254"/>
      <c r="L9" s="255" t="s">
        <v>2104</v>
      </c>
      <c r="O9" s="243">
        <v>3</v>
      </c>
    </row>
    <row r="10" spans="1:80" ht="22.5">
      <c r="A10" s="244">
        <v>2</v>
      </c>
      <c r="B10" s="245" t="s">
        <v>2105</v>
      </c>
      <c r="C10" s="246" t="s">
        <v>2103</v>
      </c>
      <c r="D10" s="247" t="s">
        <v>92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51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ht="22.5">
      <c r="A11" s="252"/>
      <c r="B11" s="253"/>
      <c r="C11" s="368" t="s">
        <v>2104</v>
      </c>
      <c r="D11" s="369"/>
      <c r="E11" s="369"/>
      <c r="F11" s="369"/>
      <c r="G11" s="370"/>
      <c r="I11" s="254"/>
      <c r="K11" s="254"/>
      <c r="L11" s="255" t="s">
        <v>2104</v>
      </c>
      <c r="O11" s="243">
        <v>3</v>
      </c>
    </row>
    <row r="12" spans="1:80" ht="22.5">
      <c r="A12" s="244">
        <v>3</v>
      </c>
      <c r="B12" s="245" t="s">
        <v>2106</v>
      </c>
      <c r="C12" s="246" t="s">
        <v>2107</v>
      </c>
      <c r="D12" s="247" t="s">
        <v>92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/>
      <c r="K12" s="251">
        <f>E12*J12</f>
        <v>0</v>
      </c>
      <c r="O12" s="243">
        <v>2</v>
      </c>
      <c r="AA12" s="216">
        <v>12</v>
      </c>
      <c r="AB12" s="216">
        <v>0</v>
      </c>
      <c r="AC12" s="216">
        <v>94</v>
      </c>
      <c r="AZ12" s="216">
        <v>1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12</v>
      </c>
      <c r="CB12" s="243">
        <v>0</v>
      </c>
    </row>
    <row r="13" spans="1:80" ht="22.5">
      <c r="A13" s="252"/>
      <c r="B13" s="253"/>
      <c r="C13" s="368" t="s">
        <v>2104</v>
      </c>
      <c r="D13" s="369"/>
      <c r="E13" s="369"/>
      <c r="F13" s="369"/>
      <c r="G13" s="370"/>
      <c r="I13" s="254"/>
      <c r="K13" s="254"/>
      <c r="L13" s="255" t="s">
        <v>2104</v>
      </c>
      <c r="O13" s="243">
        <v>3</v>
      </c>
    </row>
    <row r="14" spans="1:80" ht="22.5">
      <c r="A14" s="244">
        <v>4</v>
      </c>
      <c r="B14" s="245" t="s">
        <v>2108</v>
      </c>
      <c r="C14" s="246" t="s">
        <v>2107</v>
      </c>
      <c r="D14" s="247" t="s">
        <v>92</v>
      </c>
      <c r="E14" s="248">
        <v>1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/>
      <c r="K14" s="251">
        <f>E14*J14</f>
        <v>0</v>
      </c>
      <c r="O14" s="243">
        <v>2</v>
      </c>
      <c r="AA14" s="216">
        <v>12</v>
      </c>
      <c r="AB14" s="216">
        <v>0</v>
      </c>
      <c r="AC14" s="216">
        <v>95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43">
        <v>12</v>
      </c>
      <c r="CB14" s="243">
        <v>0</v>
      </c>
    </row>
    <row r="15" spans="1:80" ht="22.5">
      <c r="A15" s="252"/>
      <c r="B15" s="253"/>
      <c r="C15" s="368" t="s">
        <v>2104</v>
      </c>
      <c r="D15" s="369"/>
      <c r="E15" s="369"/>
      <c r="F15" s="369"/>
      <c r="G15" s="370"/>
      <c r="I15" s="254"/>
      <c r="K15" s="254"/>
      <c r="L15" s="255" t="s">
        <v>2104</v>
      </c>
      <c r="O15" s="243">
        <v>3</v>
      </c>
    </row>
    <row r="16" spans="1:80">
      <c r="A16" s="262"/>
      <c r="B16" s="263" t="s">
        <v>93</v>
      </c>
      <c r="C16" s="264" t="s">
        <v>2101</v>
      </c>
      <c r="D16" s="265"/>
      <c r="E16" s="266"/>
      <c r="F16" s="267"/>
      <c r="G16" s="268">
        <f>SUM(G7:G15)</f>
        <v>0</v>
      </c>
      <c r="H16" s="269"/>
      <c r="I16" s="270">
        <f>SUM(I7:I15)</f>
        <v>0</v>
      </c>
      <c r="J16" s="269"/>
      <c r="K16" s="270">
        <f>SUM(K7:K15)</f>
        <v>0</v>
      </c>
      <c r="O16" s="243">
        <v>4</v>
      </c>
      <c r="BA16" s="271">
        <f>SUM(BA7:BA15)</f>
        <v>0</v>
      </c>
      <c r="BB16" s="271">
        <f>SUM(BB7:BB15)</f>
        <v>0</v>
      </c>
      <c r="BC16" s="271">
        <f>SUM(BC7:BC15)</f>
        <v>0</v>
      </c>
      <c r="BD16" s="271">
        <f>SUM(BD7:BD15)</f>
        <v>0</v>
      </c>
      <c r="BE16" s="271">
        <f>SUM(BE7:BE15)</f>
        <v>0</v>
      </c>
    </row>
    <row r="17" spans="1:80">
      <c r="A17" s="233" t="s">
        <v>89</v>
      </c>
      <c r="B17" s="234" t="s">
        <v>2109</v>
      </c>
      <c r="C17" s="235" t="s">
        <v>2110</v>
      </c>
      <c r="D17" s="236"/>
      <c r="E17" s="237"/>
      <c r="F17" s="237"/>
      <c r="G17" s="238"/>
      <c r="H17" s="239"/>
      <c r="I17" s="240"/>
      <c r="J17" s="241"/>
      <c r="K17" s="242"/>
      <c r="O17" s="243">
        <v>1</v>
      </c>
    </row>
    <row r="18" spans="1:80">
      <c r="A18" s="244">
        <v>5</v>
      </c>
      <c r="B18" s="245" t="s">
        <v>2109</v>
      </c>
      <c r="C18" s="246" t="s">
        <v>2112</v>
      </c>
      <c r="D18" s="247"/>
      <c r="E18" s="248">
        <v>0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/>
      <c r="K18" s="251">
        <f>E18*J18</f>
        <v>0</v>
      </c>
      <c r="O18" s="243">
        <v>2</v>
      </c>
      <c r="AA18" s="216">
        <v>12</v>
      </c>
      <c r="AB18" s="216">
        <v>0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12</v>
      </c>
      <c r="CB18" s="243">
        <v>0</v>
      </c>
    </row>
    <row r="19" spans="1:80">
      <c r="A19" s="244">
        <v>6</v>
      </c>
      <c r="B19" s="245" t="s">
        <v>2113</v>
      </c>
      <c r="C19" s="246" t="s">
        <v>2114</v>
      </c>
      <c r="D19" s="247" t="s">
        <v>2115</v>
      </c>
      <c r="E19" s="248">
        <v>75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43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12</v>
      </c>
      <c r="CB19" s="243">
        <v>0</v>
      </c>
    </row>
    <row r="20" spans="1:80">
      <c r="A20" s="244">
        <v>7</v>
      </c>
      <c r="B20" s="245" t="s">
        <v>2116</v>
      </c>
      <c r="C20" s="246" t="s">
        <v>2117</v>
      </c>
      <c r="D20" s="247" t="s">
        <v>92</v>
      </c>
      <c r="E20" s="248">
        <v>1</v>
      </c>
      <c r="F20" s="248">
        <v>0</v>
      </c>
      <c r="G20" s="249">
        <f>E20*F20</f>
        <v>0</v>
      </c>
      <c r="H20" s="250">
        <v>0</v>
      </c>
      <c r="I20" s="251">
        <f>E20*H20</f>
        <v>0</v>
      </c>
      <c r="J20" s="250"/>
      <c r="K20" s="251">
        <f>E20*J20</f>
        <v>0</v>
      </c>
      <c r="O20" s="243">
        <v>2</v>
      </c>
      <c r="AA20" s="216">
        <v>12</v>
      </c>
      <c r="AB20" s="216">
        <v>0</v>
      </c>
      <c r="AC20" s="216">
        <v>2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12</v>
      </c>
      <c r="CB20" s="243">
        <v>0</v>
      </c>
    </row>
    <row r="21" spans="1:80" ht="22.5">
      <c r="A21" s="244">
        <v>8</v>
      </c>
      <c r="B21" s="245" t="s">
        <v>2118</v>
      </c>
      <c r="C21" s="246" t="s">
        <v>2119</v>
      </c>
      <c r="D21" s="247" t="s">
        <v>92</v>
      </c>
      <c r="E21" s="248">
        <v>1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/>
      <c r="K21" s="251">
        <f>E21*J21</f>
        <v>0</v>
      </c>
      <c r="O21" s="243">
        <v>2</v>
      </c>
      <c r="AA21" s="216">
        <v>12</v>
      </c>
      <c r="AB21" s="216">
        <v>0</v>
      </c>
      <c r="AC21" s="216">
        <v>3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12</v>
      </c>
      <c r="CB21" s="243">
        <v>0</v>
      </c>
    </row>
    <row r="22" spans="1:80">
      <c r="A22" s="262"/>
      <c r="B22" s="263" t="s">
        <v>93</v>
      </c>
      <c r="C22" s="264" t="s">
        <v>2111</v>
      </c>
      <c r="D22" s="265"/>
      <c r="E22" s="266"/>
      <c r="F22" s="267"/>
      <c r="G22" s="268">
        <f>SUM(G17:G21)</f>
        <v>0</v>
      </c>
      <c r="H22" s="269"/>
      <c r="I22" s="270">
        <f>SUM(I17:I21)</f>
        <v>0</v>
      </c>
      <c r="J22" s="269"/>
      <c r="K22" s="270">
        <f>SUM(K17:K21)</f>
        <v>0</v>
      </c>
      <c r="O22" s="243">
        <v>4</v>
      </c>
      <c r="BA22" s="271">
        <f>SUM(BA17:BA21)</f>
        <v>0</v>
      </c>
      <c r="BB22" s="271">
        <f>SUM(BB17:BB21)</f>
        <v>0</v>
      </c>
      <c r="BC22" s="271">
        <f>SUM(BC17:BC21)</f>
        <v>0</v>
      </c>
      <c r="BD22" s="271">
        <f>SUM(BD17:BD21)</f>
        <v>0</v>
      </c>
      <c r="BE22" s="271">
        <f>SUM(BE17:BE21)</f>
        <v>0</v>
      </c>
    </row>
    <row r="23" spans="1:80">
      <c r="A23" s="233" t="s">
        <v>89</v>
      </c>
      <c r="B23" s="234" t="s">
        <v>2120</v>
      </c>
      <c r="C23" s="235" t="s">
        <v>2083</v>
      </c>
      <c r="D23" s="236"/>
      <c r="E23" s="237"/>
      <c r="F23" s="237"/>
      <c r="G23" s="238"/>
      <c r="H23" s="239"/>
      <c r="I23" s="240"/>
      <c r="J23" s="241"/>
      <c r="K23" s="242"/>
      <c r="O23" s="243">
        <v>1</v>
      </c>
    </row>
    <row r="24" spans="1:80">
      <c r="A24" s="244">
        <v>9</v>
      </c>
      <c r="B24" s="245" t="s">
        <v>2122</v>
      </c>
      <c r="C24" s="246" t="s">
        <v>2117</v>
      </c>
      <c r="D24" s="247" t="s">
        <v>92</v>
      </c>
      <c r="E24" s="248">
        <v>1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/>
      <c r="K24" s="251">
        <f>E24*J24</f>
        <v>0</v>
      </c>
      <c r="O24" s="243">
        <v>2</v>
      </c>
      <c r="AA24" s="216">
        <v>12</v>
      </c>
      <c r="AB24" s="216">
        <v>0</v>
      </c>
      <c r="AC24" s="216">
        <v>5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43">
        <v>12</v>
      </c>
      <c r="CB24" s="243">
        <v>0</v>
      </c>
    </row>
    <row r="25" spans="1:80" ht="22.5">
      <c r="A25" s="244">
        <v>10</v>
      </c>
      <c r="B25" s="245" t="s">
        <v>2123</v>
      </c>
      <c r="C25" s="246" t="s">
        <v>2119</v>
      </c>
      <c r="D25" s="247" t="s">
        <v>92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43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12</v>
      </c>
      <c r="CB25" s="243">
        <v>0</v>
      </c>
    </row>
    <row r="26" spans="1:80">
      <c r="A26" s="262"/>
      <c r="B26" s="263" t="s">
        <v>93</v>
      </c>
      <c r="C26" s="264" t="s">
        <v>2121</v>
      </c>
      <c r="D26" s="265"/>
      <c r="E26" s="266"/>
      <c r="F26" s="267"/>
      <c r="G26" s="268">
        <f>SUM(G23:G25)</f>
        <v>0</v>
      </c>
      <c r="H26" s="269"/>
      <c r="I26" s="270">
        <f>SUM(I23:I25)</f>
        <v>0</v>
      </c>
      <c r="J26" s="269"/>
      <c r="K26" s="270">
        <f>SUM(K23:K25)</f>
        <v>0</v>
      </c>
      <c r="O26" s="243">
        <v>4</v>
      </c>
      <c r="BA26" s="271">
        <f>SUM(BA23:BA25)</f>
        <v>0</v>
      </c>
      <c r="BB26" s="271">
        <f>SUM(BB23:BB25)</f>
        <v>0</v>
      </c>
      <c r="BC26" s="271">
        <f>SUM(BC23:BC25)</f>
        <v>0</v>
      </c>
      <c r="BD26" s="271">
        <f>SUM(BD23:BD25)</f>
        <v>0</v>
      </c>
      <c r="BE26" s="271">
        <f>SUM(BE23:BE25)</f>
        <v>0</v>
      </c>
    </row>
    <row r="27" spans="1:80">
      <c r="A27" s="233" t="s">
        <v>89</v>
      </c>
      <c r="B27" s="234" t="s">
        <v>2124</v>
      </c>
      <c r="C27" s="235" t="s">
        <v>3148</v>
      </c>
      <c r="D27" s="236"/>
      <c r="E27" s="237"/>
      <c r="F27" s="237"/>
      <c r="G27" s="238"/>
      <c r="H27" s="239"/>
      <c r="I27" s="240"/>
      <c r="J27" s="241"/>
      <c r="K27" s="242"/>
      <c r="O27" s="243">
        <v>1</v>
      </c>
    </row>
    <row r="28" spans="1:80" ht="22.5">
      <c r="A28" s="244">
        <v>11</v>
      </c>
      <c r="B28" s="245" t="s">
        <v>2127</v>
      </c>
      <c r="C28" s="246" t="s">
        <v>2128</v>
      </c>
      <c r="D28" s="247" t="s">
        <v>92</v>
      </c>
      <c r="E28" s="248">
        <v>2</v>
      </c>
      <c r="F28" s="248">
        <v>0</v>
      </c>
      <c r="G28" s="249">
        <f t="shared" ref="G28:G58" si="0">E28*F28</f>
        <v>0</v>
      </c>
      <c r="H28" s="250">
        <v>0</v>
      </c>
      <c r="I28" s="251">
        <f t="shared" ref="I28:I58" si="1">E28*H28</f>
        <v>0</v>
      </c>
      <c r="J28" s="250">
        <v>0</v>
      </c>
      <c r="K28" s="251">
        <f t="shared" ref="K28:K58" si="2"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ref="BA28:BA58" si="3">IF(AZ28=1,G28,0)</f>
        <v>0</v>
      </c>
      <c r="BB28" s="216">
        <f t="shared" ref="BB28:BB58" si="4">IF(AZ28=2,G28,0)</f>
        <v>0</v>
      </c>
      <c r="BC28" s="216">
        <f t="shared" ref="BC28:BC58" si="5">IF(AZ28=3,G28,0)</f>
        <v>0</v>
      </c>
      <c r="BD28" s="216">
        <f t="shared" ref="BD28:BD58" si="6">IF(AZ28=4,G28,0)</f>
        <v>0</v>
      </c>
      <c r="BE28" s="216">
        <f t="shared" ref="BE28:BE58" si="7">IF(AZ28=5,G28,0)</f>
        <v>0</v>
      </c>
      <c r="CA28" s="243">
        <v>1</v>
      </c>
      <c r="CB28" s="243">
        <v>1</v>
      </c>
    </row>
    <row r="29" spans="1:80">
      <c r="A29" s="244">
        <v>12</v>
      </c>
      <c r="B29" s="245" t="s">
        <v>2129</v>
      </c>
      <c r="C29" s="246" t="s">
        <v>2130</v>
      </c>
      <c r="D29" s="247" t="s">
        <v>92</v>
      </c>
      <c r="E29" s="248">
        <v>1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43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</v>
      </c>
      <c r="CB29" s="243">
        <v>1</v>
      </c>
    </row>
    <row r="30" spans="1:80">
      <c r="A30" s="244">
        <v>13</v>
      </c>
      <c r="B30" s="245" t="s">
        <v>2131</v>
      </c>
      <c r="C30" s="246" t="s">
        <v>2130</v>
      </c>
      <c r="D30" s="247" t="s">
        <v>92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43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</v>
      </c>
      <c r="CB30" s="243">
        <v>1</v>
      </c>
    </row>
    <row r="31" spans="1:80">
      <c r="A31" s="244">
        <v>14</v>
      </c>
      <c r="B31" s="245" t="s">
        <v>2131</v>
      </c>
      <c r="C31" s="246" t="s">
        <v>2130</v>
      </c>
      <c r="D31" s="247" t="s">
        <v>92</v>
      </c>
      <c r="E31" s="248">
        <v>1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43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</v>
      </c>
      <c r="CB31" s="243">
        <v>1</v>
      </c>
    </row>
    <row r="32" spans="1:80">
      <c r="A32" s="244">
        <v>15</v>
      </c>
      <c r="B32" s="245" t="s">
        <v>2132</v>
      </c>
      <c r="C32" s="246" t="s">
        <v>2130</v>
      </c>
      <c r="D32" s="247" t="s">
        <v>92</v>
      </c>
      <c r="E32" s="248">
        <v>1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43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</v>
      </c>
      <c r="CB32" s="243">
        <v>1</v>
      </c>
    </row>
    <row r="33" spans="1:80">
      <c r="A33" s="244">
        <v>16</v>
      </c>
      <c r="B33" s="245" t="s">
        <v>2133</v>
      </c>
      <c r="C33" s="246" t="s">
        <v>2134</v>
      </c>
      <c r="D33" s="247" t="s">
        <v>92</v>
      </c>
      <c r="E33" s="248">
        <v>3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43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</v>
      </c>
      <c r="CB33" s="243">
        <v>1</v>
      </c>
    </row>
    <row r="34" spans="1:80" ht="22.5">
      <c r="A34" s="244">
        <v>17</v>
      </c>
      <c r="B34" s="245" t="s">
        <v>2135</v>
      </c>
      <c r="C34" s="246" t="s">
        <v>2136</v>
      </c>
      <c r="D34" s="247" t="s">
        <v>92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43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</v>
      </c>
      <c r="CB34" s="243">
        <v>1</v>
      </c>
    </row>
    <row r="35" spans="1:80" ht="22.5">
      <c r="A35" s="244">
        <v>18</v>
      </c>
      <c r="B35" s="245" t="s">
        <v>2137</v>
      </c>
      <c r="C35" s="246" t="s">
        <v>2136</v>
      </c>
      <c r="D35" s="247" t="s">
        <v>92</v>
      </c>
      <c r="E35" s="248">
        <v>7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43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</v>
      </c>
      <c r="CB35" s="243">
        <v>1</v>
      </c>
    </row>
    <row r="36" spans="1:80">
      <c r="A36" s="244">
        <v>19</v>
      </c>
      <c r="B36" s="245" t="s">
        <v>2138</v>
      </c>
      <c r="C36" s="246" t="s">
        <v>2139</v>
      </c>
      <c r="D36" s="247" t="s">
        <v>92</v>
      </c>
      <c r="E36" s="248">
        <v>1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17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>
      <c r="A37" s="244">
        <v>20</v>
      </c>
      <c r="B37" s="245" t="s">
        <v>2140</v>
      </c>
      <c r="C37" s="246" t="s">
        <v>2141</v>
      </c>
      <c r="D37" s="247" t="s">
        <v>92</v>
      </c>
      <c r="E37" s="248">
        <v>1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18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>
      <c r="A38" s="244">
        <v>21</v>
      </c>
      <c r="B38" s="245" t="s">
        <v>2142</v>
      </c>
      <c r="C38" s="246" t="s">
        <v>2143</v>
      </c>
      <c r="D38" s="247" t="s">
        <v>92</v>
      </c>
      <c r="E38" s="248">
        <v>1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19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>
      <c r="A39" s="244">
        <v>22</v>
      </c>
      <c r="B39" s="245" t="s">
        <v>2144</v>
      </c>
      <c r="C39" s="246" t="s">
        <v>2145</v>
      </c>
      <c r="D39" s="247" t="s">
        <v>92</v>
      </c>
      <c r="E39" s="248">
        <v>1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16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>
      <c r="A40" s="244">
        <v>23</v>
      </c>
      <c r="B40" s="245" t="s">
        <v>2146</v>
      </c>
      <c r="C40" s="246" t="s">
        <v>2147</v>
      </c>
      <c r="D40" s="247" t="s">
        <v>92</v>
      </c>
      <c r="E40" s="248">
        <v>1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>
      <c r="A41" s="244">
        <v>24</v>
      </c>
      <c r="B41" s="245" t="s">
        <v>2148</v>
      </c>
      <c r="C41" s="246" t="s">
        <v>2149</v>
      </c>
      <c r="D41" s="247" t="s">
        <v>92</v>
      </c>
      <c r="E41" s="248">
        <v>3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>
      <c r="A42" s="244">
        <v>25</v>
      </c>
      <c r="B42" s="245" t="s">
        <v>2150</v>
      </c>
      <c r="C42" s="246" t="s">
        <v>2151</v>
      </c>
      <c r="D42" s="247" t="s">
        <v>92</v>
      </c>
      <c r="E42" s="248">
        <v>1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>
      <c r="A43" s="244">
        <v>26</v>
      </c>
      <c r="B43" s="245" t="s">
        <v>2152</v>
      </c>
      <c r="C43" s="246" t="s">
        <v>2153</v>
      </c>
      <c r="D43" s="247" t="s">
        <v>92</v>
      </c>
      <c r="E43" s="248">
        <v>1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7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>
      <c r="A44" s="244">
        <v>27</v>
      </c>
      <c r="B44" s="245" t="s">
        <v>2154</v>
      </c>
      <c r="C44" s="246" t="s">
        <v>2155</v>
      </c>
      <c r="D44" s="247" t="s">
        <v>92</v>
      </c>
      <c r="E44" s="248">
        <v>1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8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>
      <c r="A45" s="244">
        <v>28</v>
      </c>
      <c r="B45" s="245" t="s">
        <v>2156</v>
      </c>
      <c r="C45" s="246" t="s">
        <v>2157</v>
      </c>
      <c r="D45" s="247" t="s">
        <v>92</v>
      </c>
      <c r="E45" s="248">
        <v>1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9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>
      <c r="A46" s="244">
        <v>29</v>
      </c>
      <c r="B46" s="245" t="s">
        <v>2158</v>
      </c>
      <c r="C46" s="246" t="s">
        <v>2157</v>
      </c>
      <c r="D46" s="247" t="s">
        <v>92</v>
      </c>
      <c r="E46" s="248">
        <v>1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10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>
      <c r="A47" s="244">
        <v>30</v>
      </c>
      <c r="B47" s="245" t="s">
        <v>2159</v>
      </c>
      <c r="C47" s="246" t="s">
        <v>2157</v>
      </c>
      <c r="D47" s="247" t="s">
        <v>92</v>
      </c>
      <c r="E47" s="248">
        <v>1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43">
        <v>2</v>
      </c>
      <c r="AA47" s="216">
        <v>12</v>
      </c>
      <c r="AB47" s="216">
        <v>0</v>
      </c>
      <c r="AC47" s="216">
        <v>11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43">
        <v>12</v>
      </c>
      <c r="CB47" s="243">
        <v>0</v>
      </c>
    </row>
    <row r="48" spans="1:80">
      <c r="A48" s="244">
        <v>31</v>
      </c>
      <c r="B48" s="245" t="s">
        <v>2160</v>
      </c>
      <c r="C48" s="246" t="s">
        <v>2155</v>
      </c>
      <c r="D48" s="247" t="s">
        <v>92</v>
      </c>
      <c r="E48" s="248">
        <v>1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43">
        <v>2</v>
      </c>
      <c r="AA48" s="216">
        <v>12</v>
      </c>
      <c r="AB48" s="216">
        <v>0</v>
      </c>
      <c r="AC48" s="216">
        <v>12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43">
        <v>12</v>
      </c>
      <c r="CB48" s="243">
        <v>0</v>
      </c>
    </row>
    <row r="49" spans="1:80" ht="22.5">
      <c r="A49" s="244">
        <v>32</v>
      </c>
      <c r="B49" s="245" t="s">
        <v>2161</v>
      </c>
      <c r="C49" s="246" t="s">
        <v>2162</v>
      </c>
      <c r="D49" s="247" t="s">
        <v>92</v>
      </c>
      <c r="E49" s="248">
        <v>1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43">
        <v>2</v>
      </c>
      <c r="AA49" s="216">
        <v>12</v>
      </c>
      <c r="AB49" s="216">
        <v>0</v>
      </c>
      <c r="AC49" s="216">
        <v>20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43">
        <v>12</v>
      </c>
      <c r="CB49" s="243">
        <v>0</v>
      </c>
    </row>
    <row r="50" spans="1:80" ht="22.5">
      <c r="A50" s="244">
        <v>33</v>
      </c>
      <c r="B50" s="245" t="s">
        <v>2163</v>
      </c>
      <c r="C50" s="246" t="s">
        <v>2164</v>
      </c>
      <c r="D50" s="247" t="s">
        <v>92</v>
      </c>
      <c r="E50" s="248">
        <v>1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43">
        <v>2</v>
      </c>
      <c r="AA50" s="216">
        <v>12</v>
      </c>
      <c r="AB50" s="216">
        <v>0</v>
      </c>
      <c r="AC50" s="216">
        <v>21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43">
        <v>12</v>
      </c>
      <c r="CB50" s="243">
        <v>0</v>
      </c>
    </row>
    <row r="51" spans="1:80" ht="22.5">
      <c r="A51" s="244">
        <v>34</v>
      </c>
      <c r="B51" s="245" t="s">
        <v>2165</v>
      </c>
      <c r="C51" s="246" t="s">
        <v>2162</v>
      </c>
      <c r="D51" s="247" t="s">
        <v>92</v>
      </c>
      <c r="E51" s="248">
        <v>1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43">
        <v>2</v>
      </c>
      <c r="AA51" s="216">
        <v>12</v>
      </c>
      <c r="AB51" s="216">
        <v>0</v>
      </c>
      <c r="AC51" s="216">
        <v>22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43">
        <v>12</v>
      </c>
      <c r="CB51" s="243">
        <v>0</v>
      </c>
    </row>
    <row r="52" spans="1:80">
      <c r="A52" s="244">
        <v>35</v>
      </c>
      <c r="B52" s="245" t="s">
        <v>2166</v>
      </c>
      <c r="C52" s="246" t="s">
        <v>2167</v>
      </c>
      <c r="D52" s="247" t="s">
        <v>92</v>
      </c>
      <c r="E52" s="248">
        <v>1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43">
        <v>2</v>
      </c>
      <c r="AA52" s="216">
        <v>12</v>
      </c>
      <c r="AB52" s="216">
        <v>0</v>
      </c>
      <c r="AC52" s="216">
        <v>23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43">
        <v>12</v>
      </c>
      <c r="CB52" s="243">
        <v>0</v>
      </c>
    </row>
    <row r="53" spans="1:80">
      <c r="A53" s="244">
        <v>36</v>
      </c>
      <c r="B53" s="245" t="s">
        <v>2168</v>
      </c>
      <c r="C53" s="246" t="s">
        <v>2169</v>
      </c>
      <c r="D53" s="247" t="s">
        <v>92</v>
      </c>
      <c r="E53" s="248">
        <v>1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43">
        <v>2</v>
      </c>
      <c r="AA53" s="216">
        <v>12</v>
      </c>
      <c r="AB53" s="216">
        <v>0</v>
      </c>
      <c r="AC53" s="216">
        <v>24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43">
        <v>12</v>
      </c>
      <c r="CB53" s="243">
        <v>0</v>
      </c>
    </row>
    <row r="54" spans="1:80">
      <c r="A54" s="244">
        <v>37</v>
      </c>
      <c r="B54" s="245" t="s">
        <v>2170</v>
      </c>
      <c r="C54" s="246" t="s">
        <v>2169</v>
      </c>
      <c r="D54" s="247" t="s">
        <v>92</v>
      </c>
      <c r="E54" s="248">
        <v>1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43">
        <v>2</v>
      </c>
      <c r="AA54" s="216">
        <v>12</v>
      </c>
      <c r="AB54" s="216">
        <v>0</v>
      </c>
      <c r="AC54" s="216">
        <v>25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43">
        <v>12</v>
      </c>
      <c r="CB54" s="243">
        <v>0</v>
      </c>
    </row>
    <row r="55" spans="1:80" ht="22.5">
      <c r="A55" s="244">
        <v>38</v>
      </c>
      <c r="B55" s="245" t="s">
        <v>2171</v>
      </c>
      <c r="C55" s="246" t="s">
        <v>2136</v>
      </c>
      <c r="D55" s="247" t="s">
        <v>92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43">
        <v>2</v>
      </c>
      <c r="AA55" s="216">
        <v>12</v>
      </c>
      <c r="AB55" s="216">
        <v>0</v>
      </c>
      <c r="AC55" s="216">
        <v>26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43">
        <v>12</v>
      </c>
      <c r="CB55" s="243">
        <v>0</v>
      </c>
    </row>
    <row r="56" spans="1:80">
      <c r="A56" s="244">
        <v>39</v>
      </c>
      <c r="B56" s="245" t="s">
        <v>2172</v>
      </c>
      <c r="C56" s="246" t="s">
        <v>2173</v>
      </c>
      <c r="D56" s="247" t="s">
        <v>92</v>
      </c>
      <c r="E56" s="248">
        <v>3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43">
        <v>2</v>
      </c>
      <c r="AA56" s="216">
        <v>12</v>
      </c>
      <c r="AB56" s="216">
        <v>0</v>
      </c>
      <c r="AC56" s="216">
        <v>27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43">
        <v>12</v>
      </c>
      <c r="CB56" s="243">
        <v>0</v>
      </c>
    </row>
    <row r="57" spans="1:80">
      <c r="A57" s="244">
        <v>40</v>
      </c>
      <c r="B57" s="245" t="s">
        <v>2174</v>
      </c>
      <c r="C57" s="246" t="s">
        <v>2175</v>
      </c>
      <c r="D57" s="247" t="s">
        <v>92</v>
      </c>
      <c r="E57" s="248">
        <v>7</v>
      </c>
      <c r="F57" s="248">
        <v>0</v>
      </c>
      <c r="G57" s="249">
        <f t="shared" si="0"/>
        <v>0</v>
      </c>
      <c r="H57" s="250">
        <v>0</v>
      </c>
      <c r="I57" s="251">
        <f t="shared" si="1"/>
        <v>0</v>
      </c>
      <c r="J57" s="250"/>
      <c r="K57" s="251">
        <f t="shared" si="2"/>
        <v>0</v>
      </c>
      <c r="O57" s="243">
        <v>2</v>
      </c>
      <c r="AA57" s="216">
        <v>3</v>
      </c>
      <c r="AB57" s="216">
        <v>1</v>
      </c>
      <c r="AC57" s="216" t="s">
        <v>2174</v>
      </c>
      <c r="AZ57" s="216">
        <v>1</v>
      </c>
      <c r="BA57" s="216">
        <f t="shared" si="3"/>
        <v>0</v>
      </c>
      <c r="BB57" s="216">
        <f t="shared" si="4"/>
        <v>0</v>
      </c>
      <c r="BC57" s="216">
        <f t="shared" si="5"/>
        <v>0</v>
      </c>
      <c r="BD57" s="216">
        <f t="shared" si="6"/>
        <v>0</v>
      </c>
      <c r="BE57" s="216">
        <f t="shared" si="7"/>
        <v>0</v>
      </c>
      <c r="CA57" s="243">
        <v>3</v>
      </c>
      <c r="CB57" s="243">
        <v>1</v>
      </c>
    </row>
    <row r="58" spans="1:80">
      <c r="A58" s="244">
        <v>41</v>
      </c>
      <c r="B58" s="245" t="s">
        <v>2176</v>
      </c>
      <c r="C58" s="246" t="s">
        <v>2173</v>
      </c>
      <c r="D58" s="247" t="s">
        <v>92</v>
      </c>
      <c r="E58" s="248">
        <v>5</v>
      </c>
      <c r="F58" s="248">
        <v>0</v>
      </c>
      <c r="G58" s="249">
        <f t="shared" si="0"/>
        <v>0</v>
      </c>
      <c r="H58" s="250">
        <v>0</v>
      </c>
      <c r="I58" s="251">
        <f t="shared" si="1"/>
        <v>0</v>
      </c>
      <c r="J58" s="250"/>
      <c r="K58" s="251">
        <f t="shared" si="2"/>
        <v>0</v>
      </c>
      <c r="O58" s="243">
        <v>2</v>
      </c>
      <c r="AA58" s="216">
        <v>3</v>
      </c>
      <c r="AB58" s="216">
        <v>1</v>
      </c>
      <c r="AC58" s="216" t="s">
        <v>2176</v>
      </c>
      <c r="AZ58" s="216">
        <v>1</v>
      </c>
      <c r="BA58" s="216">
        <f t="shared" si="3"/>
        <v>0</v>
      </c>
      <c r="BB58" s="216">
        <f t="shared" si="4"/>
        <v>0</v>
      </c>
      <c r="BC58" s="216">
        <f t="shared" si="5"/>
        <v>0</v>
      </c>
      <c r="BD58" s="216">
        <f t="shared" si="6"/>
        <v>0</v>
      </c>
      <c r="BE58" s="216">
        <f t="shared" si="7"/>
        <v>0</v>
      </c>
      <c r="CA58" s="243">
        <v>3</v>
      </c>
      <c r="CB58" s="243">
        <v>1</v>
      </c>
    </row>
    <row r="59" spans="1:80">
      <c r="A59" s="262"/>
      <c r="B59" s="263" t="s">
        <v>93</v>
      </c>
      <c r="C59" s="264" t="s">
        <v>2126</v>
      </c>
      <c r="D59" s="265"/>
      <c r="E59" s="266"/>
      <c r="F59" s="267"/>
      <c r="G59" s="268">
        <f>SUM(G27:G58)</f>
        <v>0</v>
      </c>
      <c r="H59" s="269"/>
      <c r="I59" s="270">
        <f>SUM(I27:I58)</f>
        <v>0</v>
      </c>
      <c r="J59" s="269"/>
      <c r="K59" s="270">
        <f>SUM(K27:K58)</f>
        <v>0</v>
      </c>
      <c r="O59" s="243">
        <v>4</v>
      </c>
      <c r="BA59" s="271">
        <f>SUM(BA27:BA58)</f>
        <v>0</v>
      </c>
      <c r="BB59" s="271">
        <f>SUM(BB27:BB58)</f>
        <v>0</v>
      </c>
      <c r="BC59" s="271">
        <f>SUM(BC27:BC58)</f>
        <v>0</v>
      </c>
      <c r="BD59" s="271">
        <f>SUM(BD27:BD58)</f>
        <v>0</v>
      </c>
      <c r="BE59" s="271">
        <f>SUM(BE27:BE58)</f>
        <v>0</v>
      </c>
    </row>
    <row r="60" spans="1:80">
      <c r="A60" s="233" t="s">
        <v>89</v>
      </c>
      <c r="B60" s="234" t="s">
        <v>2177</v>
      </c>
      <c r="C60" s="235" t="s">
        <v>2178</v>
      </c>
      <c r="D60" s="236"/>
      <c r="E60" s="237"/>
      <c r="F60" s="237"/>
      <c r="G60" s="238"/>
      <c r="H60" s="239"/>
      <c r="I60" s="240"/>
      <c r="J60" s="241"/>
      <c r="K60" s="242"/>
      <c r="O60" s="243">
        <v>1</v>
      </c>
    </row>
    <row r="61" spans="1:80" ht="22.5">
      <c r="A61" s="244">
        <v>42</v>
      </c>
      <c r="B61" s="245" t="s">
        <v>2180</v>
      </c>
      <c r="C61" s="246" t="s">
        <v>2128</v>
      </c>
      <c r="D61" s="247" t="s">
        <v>92</v>
      </c>
      <c r="E61" s="248">
        <v>2</v>
      </c>
      <c r="F61" s="248">
        <v>0</v>
      </c>
      <c r="G61" s="249">
        <f t="shared" ref="G61:G91" si="8">E61*F61</f>
        <v>0</v>
      </c>
      <c r="H61" s="250">
        <v>0</v>
      </c>
      <c r="I61" s="251">
        <f t="shared" ref="I61:I91" si="9">E61*H61</f>
        <v>0</v>
      </c>
      <c r="J61" s="250">
        <v>0</v>
      </c>
      <c r="K61" s="251">
        <f t="shared" ref="K61:K91" si="10">E61*J61</f>
        <v>0</v>
      </c>
      <c r="O61" s="243">
        <v>2</v>
      </c>
      <c r="AA61" s="216">
        <v>1</v>
      </c>
      <c r="AB61" s="216">
        <v>1</v>
      </c>
      <c r="AC61" s="216">
        <v>1</v>
      </c>
      <c r="AZ61" s="216">
        <v>1</v>
      </c>
      <c r="BA61" s="216">
        <f t="shared" ref="BA61:BA91" si="11">IF(AZ61=1,G61,0)</f>
        <v>0</v>
      </c>
      <c r="BB61" s="216">
        <f t="shared" ref="BB61:BB91" si="12">IF(AZ61=2,G61,0)</f>
        <v>0</v>
      </c>
      <c r="BC61" s="216">
        <f t="shared" ref="BC61:BC91" si="13">IF(AZ61=3,G61,0)</f>
        <v>0</v>
      </c>
      <c r="BD61" s="216">
        <f t="shared" ref="BD61:BD91" si="14">IF(AZ61=4,G61,0)</f>
        <v>0</v>
      </c>
      <c r="BE61" s="216">
        <f t="shared" ref="BE61:BE91" si="15">IF(AZ61=5,G61,0)</f>
        <v>0</v>
      </c>
      <c r="CA61" s="243">
        <v>1</v>
      </c>
      <c r="CB61" s="243">
        <v>1</v>
      </c>
    </row>
    <row r="62" spans="1:80">
      <c r="A62" s="244">
        <v>43</v>
      </c>
      <c r="B62" s="245" t="s">
        <v>2181</v>
      </c>
      <c r="C62" s="246" t="s">
        <v>2130</v>
      </c>
      <c r="D62" s="247" t="s">
        <v>92</v>
      </c>
      <c r="E62" s="248">
        <v>1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>
        <v>0</v>
      </c>
      <c r="K62" s="251">
        <f t="shared" si="10"/>
        <v>0</v>
      </c>
      <c r="O62" s="243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</v>
      </c>
      <c r="CB62" s="243">
        <v>1</v>
      </c>
    </row>
    <row r="63" spans="1:80">
      <c r="A63" s="244">
        <v>44</v>
      </c>
      <c r="B63" s="245" t="s">
        <v>2182</v>
      </c>
      <c r="C63" s="246" t="s">
        <v>2130</v>
      </c>
      <c r="D63" s="247" t="s">
        <v>92</v>
      </c>
      <c r="E63" s="248">
        <v>1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>
        <v>0</v>
      </c>
      <c r="K63" s="251">
        <f t="shared" si="10"/>
        <v>0</v>
      </c>
      <c r="O63" s="243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</v>
      </c>
      <c r="CB63" s="243">
        <v>1</v>
      </c>
    </row>
    <row r="64" spans="1:80">
      <c r="A64" s="244">
        <v>45</v>
      </c>
      <c r="B64" s="245" t="s">
        <v>2183</v>
      </c>
      <c r="C64" s="246" t="s">
        <v>2130</v>
      </c>
      <c r="D64" s="247" t="s">
        <v>92</v>
      </c>
      <c r="E64" s="248">
        <v>1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>
        <v>0</v>
      </c>
      <c r="K64" s="251">
        <f t="shared" si="10"/>
        <v>0</v>
      </c>
      <c r="O64" s="243">
        <v>2</v>
      </c>
      <c r="AA64" s="216">
        <v>1</v>
      </c>
      <c r="AB64" s="216">
        <v>1</v>
      </c>
      <c r="AC64" s="216">
        <v>1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</v>
      </c>
      <c r="CB64" s="243">
        <v>1</v>
      </c>
    </row>
    <row r="65" spans="1:80">
      <c r="A65" s="244">
        <v>46</v>
      </c>
      <c r="B65" s="245" t="s">
        <v>2184</v>
      </c>
      <c r="C65" s="246" t="s">
        <v>2130</v>
      </c>
      <c r="D65" s="247" t="s">
        <v>92</v>
      </c>
      <c r="E65" s="248">
        <v>1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>
        <v>0</v>
      </c>
      <c r="K65" s="251">
        <f t="shared" si="10"/>
        <v>0</v>
      </c>
      <c r="O65" s="243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</v>
      </c>
      <c r="CB65" s="243">
        <v>1</v>
      </c>
    </row>
    <row r="66" spans="1:80">
      <c r="A66" s="244">
        <v>47</v>
      </c>
      <c r="B66" s="245" t="s">
        <v>2185</v>
      </c>
      <c r="C66" s="246" t="s">
        <v>2134</v>
      </c>
      <c r="D66" s="247" t="s">
        <v>92</v>
      </c>
      <c r="E66" s="248">
        <v>3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>
        <v>0</v>
      </c>
      <c r="K66" s="251">
        <f t="shared" si="10"/>
        <v>0</v>
      </c>
      <c r="O66" s="243">
        <v>2</v>
      </c>
      <c r="AA66" s="216">
        <v>1</v>
      </c>
      <c r="AB66" s="216">
        <v>1</v>
      </c>
      <c r="AC66" s="216">
        <v>1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</v>
      </c>
      <c r="CB66" s="243">
        <v>1</v>
      </c>
    </row>
    <row r="67" spans="1:80" ht="22.5">
      <c r="A67" s="244">
        <v>48</v>
      </c>
      <c r="B67" s="245" t="s">
        <v>2186</v>
      </c>
      <c r="C67" s="246" t="s">
        <v>2136</v>
      </c>
      <c r="D67" s="247" t="s">
        <v>92</v>
      </c>
      <c r="E67" s="248">
        <v>4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>
        <v>0</v>
      </c>
      <c r="K67" s="251">
        <f t="shared" si="10"/>
        <v>0</v>
      </c>
      <c r="O67" s="243">
        <v>2</v>
      </c>
      <c r="AA67" s="216">
        <v>1</v>
      </c>
      <c r="AB67" s="216">
        <v>1</v>
      </c>
      <c r="AC67" s="216">
        <v>1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</v>
      </c>
      <c r="CB67" s="243">
        <v>1</v>
      </c>
    </row>
    <row r="68" spans="1:80" ht="22.5">
      <c r="A68" s="244">
        <v>49</v>
      </c>
      <c r="B68" s="245" t="s">
        <v>2187</v>
      </c>
      <c r="C68" s="246" t="s">
        <v>2136</v>
      </c>
      <c r="D68" s="247" t="s">
        <v>92</v>
      </c>
      <c r="E68" s="248">
        <v>7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>
        <v>0</v>
      </c>
      <c r="K68" s="251">
        <f t="shared" si="10"/>
        <v>0</v>
      </c>
      <c r="O68" s="243">
        <v>2</v>
      </c>
      <c r="AA68" s="216">
        <v>1</v>
      </c>
      <c r="AB68" s="216">
        <v>1</v>
      </c>
      <c r="AC68" s="216">
        <v>1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</v>
      </c>
      <c r="CB68" s="243">
        <v>1</v>
      </c>
    </row>
    <row r="69" spans="1:80">
      <c r="A69" s="244">
        <v>50</v>
      </c>
      <c r="B69" s="245" t="s">
        <v>2188</v>
      </c>
      <c r="C69" s="246" t="s">
        <v>2139</v>
      </c>
      <c r="D69" s="247" t="s">
        <v>92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39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>
      <c r="A70" s="244">
        <v>51</v>
      </c>
      <c r="B70" s="245" t="s">
        <v>2189</v>
      </c>
      <c r="C70" s="246" t="s">
        <v>2141</v>
      </c>
      <c r="D70" s="247" t="s">
        <v>92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40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>
      <c r="A71" s="244">
        <v>52</v>
      </c>
      <c r="B71" s="245" t="s">
        <v>2190</v>
      </c>
      <c r="C71" s="246" t="s">
        <v>2143</v>
      </c>
      <c r="D71" s="247" t="s">
        <v>92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41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>
      <c r="A72" s="244">
        <v>53</v>
      </c>
      <c r="B72" s="245" t="s">
        <v>2191</v>
      </c>
      <c r="C72" s="246" t="s">
        <v>2145</v>
      </c>
      <c r="D72" s="247" t="s">
        <v>92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43">
        <v>2</v>
      </c>
      <c r="AA72" s="216">
        <v>12</v>
      </c>
      <c r="AB72" s="216">
        <v>0</v>
      </c>
      <c r="AC72" s="216">
        <v>38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43">
        <v>12</v>
      </c>
      <c r="CB72" s="243">
        <v>0</v>
      </c>
    </row>
    <row r="73" spans="1:80">
      <c r="A73" s="244">
        <v>54</v>
      </c>
      <c r="B73" s="245" t="s">
        <v>2192</v>
      </c>
      <c r="C73" s="246" t="s">
        <v>2147</v>
      </c>
      <c r="D73" s="247" t="s">
        <v>92</v>
      </c>
      <c r="E73" s="248">
        <v>1</v>
      </c>
      <c r="F73" s="248">
        <v>0</v>
      </c>
      <c r="G73" s="249">
        <f t="shared" si="8"/>
        <v>0</v>
      </c>
      <c r="H73" s="250">
        <v>0</v>
      </c>
      <c r="I73" s="251">
        <f t="shared" si="9"/>
        <v>0</v>
      </c>
      <c r="J73" s="250"/>
      <c r="K73" s="251">
        <f t="shared" si="10"/>
        <v>0</v>
      </c>
      <c r="O73" s="243">
        <v>2</v>
      </c>
      <c r="AA73" s="216">
        <v>12</v>
      </c>
      <c r="AB73" s="216">
        <v>0</v>
      </c>
      <c r="AC73" s="216">
        <v>35</v>
      </c>
      <c r="AZ73" s="216">
        <v>1</v>
      </c>
      <c r="BA73" s="216">
        <f t="shared" si="11"/>
        <v>0</v>
      </c>
      <c r="BB73" s="216">
        <f t="shared" si="12"/>
        <v>0</v>
      </c>
      <c r="BC73" s="216">
        <f t="shared" si="13"/>
        <v>0</v>
      </c>
      <c r="BD73" s="216">
        <f t="shared" si="14"/>
        <v>0</v>
      </c>
      <c r="BE73" s="216">
        <f t="shared" si="15"/>
        <v>0</v>
      </c>
      <c r="CA73" s="243">
        <v>12</v>
      </c>
      <c r="CB73" s="243">
        <v>0</v>
      </c>
    </row>
    <row r="74" spans="1:80">
      <c r="A74" s="244">
        <v>55</v>
      </c>
      <c r="B74" s="245" t="s">
        <v>2193</v>
      </c>
      <c r="C74" s="246" t="s">
        <v>2149</v>
      </c>
      <c r="D74" s="247" t="s">
        <v>92</v>
      </c>
      <c r="E74" s="248">
        <v>3</v>
      </c>
      <c r="F74" s="248">
        <v>0</v>
      </c>
      <c r="G74" s="249">
        <f t="shared" si="8"/>
        <v>0</v>
      </c>
      <c r="H74" s="250">
        <v>0</v>
      </c>
      <c r="I74" s="251">
        <f t="shared" si="9"/>
        <v>0</v>
      </c>
      <c r="J74" s="250"/>
      <c r="K74" s="251">
        <f t="shared" si="10"/>
        <v>0</v>
      </c>
      <c r="O74" s="243">
        <v>2</v>
      </c>
      <c r="AA74" s="216">
        <v>12</v>
      </c>
      <c r="AB74" s="216">
        <v>0</v>
      </c>
      <c r="AC74" s="216">
        <v>36</v>
      </c>
      <c r="AZ74" s="216">
        <v>1</v>
      </c>
      <c r="BA74" s="216">
        <f t="shared" si="11"/>
        <v>0</v>
      </c>
      <c r="BB74" s="216">
        <f t="shared" si="12"/>
        <v>0</v>
      </c>
      <c r="BC74" s="216">
        <f t="shared" si="13"/>
        <v>0</v>
      </c>
      <c r="BD74" s="216">
        <f t="shared" si="14"/>
        <v>0</v>
      </c>
      <c r="BE74" s="216">
        <f t="shared" si="15"/>
        <v>0</v>
      </c>
      <c r="CA74" s="243">
        <v>12</v>
      </c>
      <c r="CB74" s="243">
        <v>0</v>
      </c>
    </row>
    <row r="75" spans="1:80">
      <c r="A75" s="244">
        <v>56</v>
      </c>
      <c r="B75" s="245" t="s">
        <v>2194</v>
      </c>
      <c r="C75" s="246" t="s">
        <v>2151</v>
      </c>
      <c r="D75" s="247" t="s">
        <v>92</v>
      </c>
      <c r="E75" s="248">
        <v>1</v>
      </c>
      <c r="F75" s="248">
        <v>0</v>
      </c>
      <c r="G75" s="249">
        <f t="shared" si="8"/>
        <v>0</v>
      </c>
      <c r="H75" s="250">
        <v>0</v>
      </c>
      <c r="I75" s="251">
        <f t="shared" si="9"/>
        <v>0</v>
      </c>
      <c r="J75" s="250"/>
      <c r="K75" s="251">
        <f t="shared" si="10"/>
        <v>0</v>
      </c>
      <c r="O75" s="243">
        <v>2</v>
      </c>
      <c r="AA75" s="216">
        <v>12</v>
      </c>
      <c r="AB75" s="216">
        <v>0</v>
      </c>
      <c r="AC75" s="216">
        <v>37</v>
      </c>
      <c r="AZ75" s="216">
        <v>1</v>
      </c>
      <c r="BA75" s="216">
        <f t="shared" si="11"/>
        <v>0</v>
      </c>
      <c r="BB75" s="216">
        <f t="shared" si="12"/>
        <v>0</v>
      </c>
      <c r="BC75" s="216">
        <f t="shared" si="13"/>
        <v>0</v>
      </c>
      <c r="BD75" s="216">
        <f t="shared" si="14"/>
        <v>0</v>
      </c>
      <c r="BE75" s="216">
        <f t="shared" si="15"/>
        <v>0</v>
      </c>
      <c r="CA75" s="243">
        <v>12</v>
      </c>
      <c r="CB75" s="243">
        <v>0</v>
      </c>
    </row>
    <row r="76" spans="1:80">
      <c r="A76" s="244">
        <v>57</v>
      </c>
      <c r="B76" s="245" t="s">
        <v>2195</v>
      </c>
      <c r="C76" s="246" t="s">
        <v>2153</v>
      </c>
      <c r="D76" s="247" t="s">
        <v>92</v>
      </c>
      <c r="E76" s="248">
        <v>1</v>
      </c>
      <c r="F76" s="248">
        <v>0</v>
      </c>
      <c r="G76" s="249">
        <f t="shared" si="8"/>
        <v>0</v>
      </c>
      <c r="H76" s="250">
        <v>0</v>
      </c>
      <c r="I76" s="251">
        <f t="shared" si="9"/>
        <v>0</v>
      </c>
      <c r="J76" s="250"/>
      <c r="K76" s="251">
        <f t="shared" si="10"/>
        <v>0</v>
      </c>
      <c r="O76" s="243">
        <v>2</v>
      </c>
      <c r="AA76" s="216">
        <v>12</v>
      </c>
      <c r="AB76" s="216">
        <v>0</v>
      </c>
      <c r="AC76" s="216">
        <v>28</v>
      </c>
      <c r="AZ76" s="216">
        <v>1</v>
      </c>
      <c r="BA76" s="216">
        <f t="shared" si="11"/>
        <v>0</v>
      </c>
      <c r="BB76" s="216">
        <f t="shared" si="12"/>
        <v>0</v>
      </c>
      <c r="BC76" s="216">
        <f t="shared" si="13"/>
        <v>0</v>
      </c>
      <c r="BD76" s="216">
        <f t="shared" si="14"/>
        <v>0</v>
      </c>
      <c r="BE76" s="216">
        <f t="shared" si="15"/>
        <v>0</v>
      </c>
      <c r="CA76" s="243">
        <v>12</v>
      </c>
      <c r="CB76" s="243">
        <v>0</v>
      </c>
    </row>
    <row r="77" spans="1:80">
      <c r="A77" s="244">
        <v>58</v>
      </c>
      <c r="B77" s="245" t="s">
        <v>2196</v>
      </c>
      <c r="C77" s="246" t="s">
        <v>2197</v>
      </c>
      <c r="D77" s="247" t="s">
        <v>92</v>
      </c>
      <c r="E77" s="248">
        <v>7</v>
      </c>
      <c r="F77" s="248">
        <v>0</v>
      </c>
      <c r="G77" s="249">
        <f t="shared" si="8"/>
        <v>0</v>
      </c>
      <c r="H77" s="250">
        <v>0</v>
      </c>
      <c r="I77" s="251">
        <f t="shared" si="9"/>
        <v>0</v>
      </c>
      <c r="J77" s="250"/>
      <c r="K77" s="251">
        <f t="shared" si="10"/>
        <v>0</v>
      </c>
      <c r="O77" s="243">
        <v>2</v>
      </c>
      <c r="AA77" s="216">
        <v>12</v>
      </c>
      <c r="AB77" s="216">
        <v>0</v>
      </c>
      <c r="AC77" s="216">
        <v>34</v>
      </c>
      <c r="AZ77" s="216">
        <v>1</v>
      </c>
      <c r="BA77" s="216">
        <f t="shared" si="11"/>
        <v>0</v>
      </c>
      <c r="BB77" s="216">
        <f t="shared" si="12"/>
        <v>0</v>
      </c>
      <c r="BC77" s="216">
        <f t="shared" si="13"/>
        <v>0</v>
      </c>
      <c r="BD77" s="216">
        <f t="shared" si="14"/>
        <v>0</v>
      </c>
      <c r="BE77" s="216">
        <f t="shared" si="15"/>
        <v>0</v>
      </c>
      <c r="CA77" s="243">
        <v>12</v>
      </c>
      <c r="CB77" s="243">
        <v>0</v>
      </c>
    </row>
    <row r="78" spans="1:80">
      <c r="A78" s="244">
        <v>59</v>
      </c>
      <c r="B78" s="245" t="s">
        <v>2198</v>
      </c>
      <c r="C78" s="246" t="s">
        <v>2155</v>
      </c>
      <c r="D78" s="247" t="s">
        <v>92</v>
      </c>
      <c r="E78" s="248">
        <v>1</v>
      </c>
      <c r="F78" s="248">
        <v>0</v>
      </c>
      <c r="G78" s="249">
        <f t="shared" si="8"/>
        <v>0</v>
      </c>
      <c r="H78" s="250">
        <v>0</v>
      </c>
      <c r="I78" s="251">
        <f t="shared" si="9"/>
        <v>0</v>
      </c>
      <c r="J78" s="250"/>
      <c r="K78" s="251">
        <f t="shared" si="10"/>
        <v>0</v>
      </c>
      <c r="O78" s="243">
        <v>2</v>
      </c>
      <c r="AA78" s="216">
        <v>12</v>
      </c>
      <c r="AB78" s="216">
        <v>0</v>
      </c>
      <c r="AC78" s="216">
        <v>29</v>
      </c>
      <c r="AZ78" s="216">
        <v>1</v>
      </c>
      <c r="BA78" s="216">
        <f t="shared" si="11"/>
        <v>0</v>
      </c>
      <c r="BB78" s="216">
        <f t="shared" si="12"/>
        <v>0</v>
      </c>
      <c r="BC78" s="216">
        <f t="shared" si="13"/>
        <v>0</v>
      </c>
      <c r="BD78" s="216">
        <f t="shared" si="14"/>
        <v>0</v>
      </c>
      <c r="BE78" s="216">
        <f t="shared" si="15"/>
        <v>0</v>
      </c>
      <c r="CA78" s="243">
        <v>12</v>
      </c>
      <c r="CB78" s="243">
        <v>0</v>
      </c>
    </row>
    <row r="79" spans="1:80">
      <c r="A79" s="244">
        <v>60</v>
      </c>
      <c r="B79" s="245" t="s">
        <v>2199</v>
      </c>
      <c r="C79" s="246" t="s">
        <v>2157</v>
      </c>
      <c r="D79" s="247" t="s">
        <v>92</v>
      </c>
      <c r="E79" s="248">
        <v>1</v>
      </c>
      <c r="F79" s="248">
        <v>0</v>
      </c>
      <c r="G79" s="249">
        <f t="shared" si="8"/>
        <v>0</v>
      </c>
      <c r="H79" s="250">
        <v>0</v>
      </c>
      <c r="I79" s="251">
        <f t="shared" si="9"/>
        <v>0</v>
      </c>
      <c r="J79" s="250"/>
      <c r="K79" s="251">
        <f t="shared" si="10"/>
        <v>0</v>
      </c>
      <c r="O79" s="243">
        <v>2</v>
      </c>
      <c r="AA79" s="216">
        <v>12</v>
      </c>
      <c r="AB79" s="216">
        <v>0</v>
      </c>
      <c r="AC79" s="216">
        <v>30</v>
      </c>
      <c r="AZ79" s="216">
        <v>1</v>
      </c>
      <c r="BA79" s="216">
        <f t="shared" si="11"/>
        <v>0</v>
      </c>
      <c r="BB79" s="216">
        <f t="shared" si="12"/>
        <v>0</v>
      </c>
      <c r="BC79" s="216">
        <f t="shared" si="13"/>
        <v>0</v>
      </c>
      <c r="BD79" s="216">
        <f t="shared" si="14"/>
        <v>0</v>
      </c>
      <c r="BE79" s="216">
        <f t="shared" si="15"/>
        <v>0</v>
      </c>
      <c r="CA79" s="243">
        <v>12</v>
      </c>
      <c r="CB79" s="243">
        <v>0</v>
      </c>
    </row>
    <row r="80" spans="1:80">
      <c r="A80" s="244">
        <v>61</v>
      </c>
      <c r="B80" s="245" t="s">
        <v>2200</v>
      </c>
      <c r="C80" s="246" t="s">
        <v>2157</v>
      </c>
      <c r="D80" s="247" t="s">
        <v>92</v>
      </c>
      <c r="E80" s="248">
        <v>1</v>
      </c>
      <c r="F80" s="248">
        <v>0</v>
      </c>
      <c r="G80" s="249">
        <f t="shared" si="8"/>
        <v>0</v>
      </c>
      <c r="H80" s="250">
        <v>0</v>
      </c>
      <c r="I80" s="251">
        <f t="shared" si="9"/>
        <v>0</v>
      </c>
      <c r="J80" s="250"/>
      <c r="K80" s="251">
        <f t="shared" si="10"/>
        <v>0</v>
      </c>
      <c r="O80" s="243">
        <v>2</v>
      </c>
      <c r="AA80" s="216">
        <v>12</v>
      </c>
      <c r="AB80" s="216">
        <v>0</v>
      </c>
      <c r="AC80" s="216">
        <v>31</v>
      </c>
      <c r="AZ80" s="216">
        <v>1</v>
      </c>
      <c r="BA80" s="216">
        <f t="shared" si="11"/>
        <v>0</v>
      </c>
      <c r="BB80" s="216">
        <f t="shared" si="12"/>
        <v>0</v>
      </c>
      <c r="BC80" s="216">
        <f t="shared" si="13"/>
        <v>0</v>
      </c>
      <c r="BD80" s="216">
        <f t="shared" si="14"/>
        <v>0</v>
      </c>
      <c r="BE80" s="216">
        <f t="shared" si="15"/>
        <v>0</v>
      </c>
      <c r="CA80" s="243">
        <v>12</v>
      </c>
      <c r="CB80" s="243">
        <v>0</v>
      </c>
    </row>
    <row r="81" spans="1:80">
      <c r="A81" s="244">
        <v>62</v>
      </c>
      <c r="B81" s="245" t="s">
        <v>2201</v>
      </c>
      <c r="C81" s="246" t="s">
        <v>2157</v>
      </c>
      <c r="D81" s="247" t="s">
        <v>92</v>
      </c>
      <c r="E81" s="248">
        <v>1</v>
      </c>
      <c r="F81" s="248">
        <v>0</v>
      </c>
      <c r="G81" s="249">
        <f t="shared" si="8"/>
        <v>0</v>
      </c>
      <c r="H81" s="250">
        <v>0</v>
      </c>
      <c r="I81" s="251">
        <f t="shared" si="9"/>
        <v>0</v>
      </c>
      <c r="J81" s="250"/>
      <c r="K81" s="251">
        <f t="shared" si="10"/>
        <v>0</v>
      </c>
      <c r="O81" s="243">
        <v>2</v>
      </c>
      <c r="AA81" s="216">
        <v>12</v>
      </c>
      <c r="AB81" s="216">
        <v>0</v>
      </c>
      <c r="AC81" s="216">
        <v>32</v>
      </c>
      <c r="AZ81" s="216">
        <v>1</v>
      </c>
      <c r="BA81" s="216">
        <f t="shared" si="11"/>
        <v>0</v>
      </c>
      <c r="BB81" s="216">
        <f t="shared" si="12"/>
        <v>0</v>
      </c>
      <c r="BC81" s="216">
        <f t="shared" si="13"/>
        <v>0</v>
      </c>
      <c r="BD81" s="216">
        <f t="shared" si="14"/>
        <v>0</v>
      </c>
      <c r="BE81" s="216">
        <f t="shared" si="15"/>
        <v>0</v>
      </c>
      <c r="CA81" s="243">
        <v>12</v>
      </c>
      <c r="CB81" s="243">
        <v>0</v>
      </c>
    </row>
    <row r="82" spans="1:80">
      <c r="A82" s="244">
        <v>63</v>
      </c>
      <c r="B82" s="245" t="s">
        <v>2202</v>
      </c>
      <c r="C82" s="246" t="s">
        <v>2155</v>
      </c>
      <c r="D82" s="247" t="s">
        <v>92</v>
      </c>
      <c r="E82" s="248">
        <v>1</v>
      </c>
      <c r="F82" s="248">
        <v>0</v>
      </c>
      <c r="G82" s="249">
        <f t="shared" si="8"/>
        <v>0</v>
      </c>
      <c r="H82" s="250">
        <v>0</v>
      </c>
      <c r="I82" s="251">
        <f t="shared" si="9"/>
        <v>0</v>
      </c>
      <c r="J82" s="250"/>
      <c r="K82" s="251">
        <f t="shared" si="10"/>
        <v>0</v>
      </c>
      <c r="O82" s="243">
        <v>2</v>
      </c>
      <c r="AA82" s="216">
        <v>12</v>
      </c>
      <c r="AB82" s="216">
        <v>0</v>
      </c>
      <c r="AC82" s="216">
        <v>33</v>
      </c>
      <c r="AZ82" s="216">
        <v>1</v>
      </c>
      <c r="BA82" s="216">
        <f t="shared" si="11"/>
        <v>0</v>
      </c>
      <c r="BB82" s="216">
        <f t="shared" si="12"/>
        <v>0</v>
      </c>
      <c r="BC82" s="216">
        <f t="shared" si="13"/>
        <v>0</v>
      </c>
      <c r="BD82" s="216">
        <f t="shared" si="14"/>
        <v>0</v>
      </c>
      <c r="BE82" s="216">
        <f t="shared" si="15"/>
        <v>0</v>
      </c>
      <c r="CA82" s="243">
        <v>12</v>
      </c>
      <c r="CB82" s="243">
        <v>0</v>
      </c>
    </row>
    <row r="83" spans="1:80" ht="22.5">
      <c r="A83" s="244">
        <v>64</v>
      </c>
      <c r="B83" s="245" t="s">
        <v>2203</v>
      </c>
      <c r="C83" s="246" t="s">
        <v>2162</v>
      </c>
      <c r="D83" s="247" t="s">
        <v>92</v>
      </c>
      <c r="E83" s="248">
        <v>1</v>
      </c>
      <c r="F83" s="248">
        <v>0</v>
      </c>
      <c r="G83" s="249">
        <f t="shared" si="8"/>
        <v>0</v>
      </c>
      <c r="H83" s="250">
        <v>0</v>
      </c>
      <c r="I83" s="251">
        <f t="shared" si="9"/>
        <v>0</v>
      </c>
      <c r="J83" s="250"/>
      <c r="K83" s="251">
        <f t="shared" si="10"/>
        <v>0</v>
      </c>
      <c r="O83" s="243">
        <v>2</v>
      </c>
      <c r="AA83" s="216">
        <v>12</v>
      </c>
      <c r="AB83" s="216">
        <v>0</v>
      </c>
      <c r="AC83" s="216">
        <v>42</v>
      </c>
      <c r="AZ83" s="216">
        <v>1</v>
      </c>
      <c r="BA83" s="216">
        <f t="shared" si="11"/>
        <v>0</v>
      </c>
      <c r="BB83" s="216">
        <f t="shared" si="12"/>
        <v>0</v>
      </c>
      <c r="BC83" s="216">
        <f t="shared" si="13"/>
        <v>0</v>
      </c>
      <c r="BD83" s="216">
        <f t="shared" si="14"/>
        <v>0</v>
      </c>
      <c r="BE83" s="216">
        <f t="shared" si="15"/>
        <v>0</v>
      </c>
      <c r="CA83" s="243">
        <v>12</v>
      </c>
      <c r="CB83" s="243">
        <v>0</v>
      </c>
    </row>
    <row r="84" spans="1:80" ht="22.5">
      <c r="A84" s="244">
        <v>65</v>
      </c>
      <c r="B84" s="245" t="s">
        <v>2204</v>
      </c>
      <c r="C84" s="246" t="s">
        <v>2164</v>
      </c>
      <c r="D84" s="247" t="s">
        <v>92</v>
      </c>
      <c r="E84" s="248">
        <v>1</v>
      </c>
      <c r="F84" s="248">
        <v>0</v>
      </c>
      <c r="G84" s="249">
        <f t="shared" si="8"/>
        <v>0</v>
      </c>
      <c r="H84" s="250">
        <v>0</v>
      </c>
      <c r="I84" s="251">
        <f t="shared" si="9"/>
        <v>0</v>
      </c>
      <c r="J84" s="250"/>
      <c r="K84" s="251">
        <f t="shared" si="10"/>
        <v>0</v>
      </c>
      <c r="O84" s="243">
        <v>2</v>
      </c>
      <c r="AA84" s="216">
        <v>12</v>
      </c>
      <c r="AB84" s="216">
        <v>0</v>
      </c>
      <c r="AC84" s="216">
        <v>43</v>
      </c>
      <c r="AZ84" s="216">
        <v>1</v>
      </c>
      <c r="BA84" s="216">
        <f t="shared" si="11"/>
        <v>0</v>
      </c>
      <c r="BB84" s="216">
        <f t="shared" si="12"/>
        <v>0</v>
      </c>
      <c r="BC84" s="216">
        <f t="shared" si="13"/>
        <v>0</v>
      </c>
      <c r="BD84" s="216">
        <f t="shared" si="14"/>
        <v>0</v>
      </c>
      <c r="BE84" s="216">
        <f t="shared" si="15"/>
        <v>0</v>
      </c>
      <c r="CA84" s="243">
        <v>12</v>
      </c>
      <c r="CB84" s="243">
        <v>0</v>
      </c>
    </row>
    <row r="85" spans="1:80" ht="22.5">
      <c r="A85" s="244">
        <v>66</v>
      </c>
      <c r="B85" s="245" t="s">
        <v>2205</v>
      </c>
      <c r="C85" s="246" t="s">
        <v>2162</v>
      </c>
      <c r="D85" s="247" t="s">
        <v>92</v>
      </c>
      <c r="E85" s="248">
        <v>1</v>
      </c>
      <c r="F85" s="248">
        <v>0</v>
      </c>
      <c r="G85" s="249">
        <f t="shared" si="8"/>
        <v>0</v>
      </c>
      <c r="H85" s="250">
        <v>0</v>
      </c>
      <c r="I85" s="251">
        <f t="shared" si="9"/>
        <v>0</v>
      </c>
      <c r="J85" s="250"/>
      <c r="K85" s="251">
        <f t="shared" si="10"/>
        <v>0</v>
      </c>
      <c r="O85" s="243">
        <v>2</v>
      </c>
      <c r="AA85" s="216">
        <v>12</v>
      </c>
      <c r="AB85" s="216">
        <v>0</v>
      </c>
      <c r="AC85" s="216">
        <v>44</v>
      </c>
      <c r="AZ85" s="216">
        <v>1</v>
      </c>
      <c r="BA85" s="216">
        <f t="shared" si="11"/>
        <v>0</v>
      </c>
      <c r="BB85" s="216">
        <f t="shared" si="12"/>
        <v>0</v>
      </c>
      <c r="BC85" s="216">
        <f t="shared" si="13"/>
        <v>0</v>
      </c>
      <c r="BD85" s="216">
        <f t="shared" si="14"/>
        <v>0</v>
      </c>
      <c r="BE85" s="216">
        <f t="shared" si="15"/>
        <v>0</v>
      </c>
      <c r="CA85" s="243">
        <v>12</v>
      </c>
      <c r="CB85" s="243">
        <v>0</v>
      </c>
    </row>
    <row r="86" spans="1:80">
      <c r="A86" s="244">
        <v>67</v>
      </c>
      <c r="B86" s="245" t="s">
        <v>2206</v>
      </c>
      <c r="C86" s="246" t="s">
        <v>2167</v>
      </c>
      <c r="D86" s="247" t="s">
        <v>92</v>
      </c>
      <c r="E86" s="248">
        <v>1</v>
      </c>
      <c r="F86" s="248">
        <v>0</v>
      </c>
      <c r="G86" s="249">
        <f t="shared" si="8"/>
        <v>0</v>
      </c>
      <c r="H86" s="250">
        <v>0</v>
      </c>
      <c r="I86" s="251">
        <f t="shared" si="9"/>
        <v>0</v>
      </c>
      <c r="J86" s="250"/>
      <c r="K86" s="251">
        <f t="shared" si="10"/>
        <v>0</v>
      </c>
      <c r="O86" s="243">
        <v>2</v>
      </c>
      <c r="AA86" s="216">
        <v>12</v>
      </c>
      <c r="AB86" s="216">
        <v>0</v>
      </c>
      <c r="AC86" s="216">
        <v>45</v>
      </c>
      <c r="AZ86" s="216">
        <v>1</v>
      </c>
      <c r="BA86" s="216">
        <f t="shared" si="11"/>
        <v>0</v>
      </c>
      <c r="BB86" s="216">
        <f t="shared" si="12"/>
        <v>0</v>
      </c>
      <c r="BC86" s="216">
        <f t="shared" si="13"/>
        <v>0</v>
      </c>
      <c r="BD86" s="216">
        <f t="shared" si="14"/>
        <v>0</v>
      </c>
      <c r="BE86" s="216">
        <f t="shared" si="15"/>
        <v>0</v>
      </c>
      <c r="CA86" s="243">
        <v>12</v>
      </c>
      <c r="CB86" s="243">
        <v>0</v>
      </c>
    </row>
    <row r="87" spans="1:80">
      <c r="A87" s="244">
        <v>68</v>
      </c>
      <c r="B87" s="245" t="s">
        <v>2207</v>
      </c>
      <c r="C87" s="246" t="s">
        <v>2169</v>
      </c>
      <c r="D87" s="247" t="s">
        <v>92</v>
      </c>
      <c r="E87" s="248">
        <v>1</v>
      </c>
      <c r="F87" s="248">
        <v>0</v>
      </c>
      <c r="G87" s="249">
        <f t="shared" si="8"/>
        <v>0</v>
      </c>
      <c r="H87" s="250">
        <v>0</v>
      </c>
      <c r="I87" s="251">
        <f t="shared" si="9"/>
        <v>0</v>
      </c>
      <c r="J87" s="250"/>
      <c r="K87" s="251">
        <f t="shared" si="10"/>
        <v>0</v>
      </c>
      <c r="O87" s="243">
        <v>2</v>
      </c>
      <c r="AA87" s="216">
        <v>12</v>
      </c>
      <c r="AB87" s="216">
        <v>0</v>
      </c>
      <c r="AC87" s="216">
        <v>46</v>
      </c>
      <c r="AZ87" s="216">
        <v>1</v>
      </c>
      <c r="BA87" s="216">
        <f t="shared" si="11"/>
        <v>0</v>
      </c>
      <c r="BB87" s="216">
        <f t="shared" si="12"/>
        <v>0</v>
      </c>
      <c r="BC87" s="216">
        <f t="shared" si="13"/>
        <v>0</v>
      </c>
      <c r="BD87" s="216">
        <f t="shared" si="14"/>
        <v>0</v>
      </c>
      <c r="BE87" s="216">
        <f t="shared" si="15"/>
        <v>0</v>
      </c>
      <c r="CA87" s="243">
        <v>12</v>
      </c>
      <c r="CB87" s="243">
        <v>0</v>
      </c>
    </row>
    <row r="88" spans="1:80">
      <c r="A88" s="244">
        <v>69</v>
      </c>
      <c r="B88" s="245" t="s">
        <v>2208</v>
      </c>
      <c r="C88" s="246" t="s">
        <v>2169</v>
      </c>
      <c r="D88" s="247" t="s">
        <v>92</v>
      </c>
      <c r="E88" s="248">
        <v>1</v>
      </c>
      <c r="F88" s="248">
        <v>0</v>
      </c>
      <c r="G88" s="249">
        <f t="shared" si="8"/>
        <v>0</v>
      </c>
      <c r="H88" s="250">
        <v>0</v>
      </c>
      <c r="I88" s="251">
        <f t="shared" si="9"/>
        <v>0</v>
      </c>
      <c r="J88" s="250"/>
      <c r="K88" s="251">
        <f t="shared" si="10"/>
        <v>0</v>
      </c>
      <c r="O88" s="243">
        <v>2</v>
      </c>
      <c r="AA88" s="216">
        <v>12</v>
      </c>
      <c r="AB88" s="216">
        <v>0</v>
      </c>
      <c r="AC88" s="216">
        <v>47</v>
      </c>
      <c r="AZ88" s="216">
        <v>1</v>
      </c>
      <c r="BA88" s="216">
        <f t="shared" si="11"/>
        <v>0</v>
      </c>
      <c r="BB88" s="216">
        <f t="shared" si="12"/>
        <v>0</v>
      </c>
      <c r="BC88" s="216">
        <f t="shared" si="13"/>
        <v>0</v>
      </c>
      <c r="BD88" s="216">
        <f t="shared" si="14"/>
        <v>0</v>
      </c>
      <c r="BE88" s="216">
        <f t="shared" si="15"/>
        <v>0</v>
      </c>
      <c r="CA88" s="243">
        <v>12</v>
      </c>
      <c r="CB88" s="243">
        <v>0</v>
      </c>
    </row>
    <row r="89" spans="1:80" ht="22.5">
      <c r="A89" s="244">
        <v>70</v>
      </c>
      <c r="B89" s="245" t="s">
        <v>2209</v>
      </c>
      <c r="C89" s="246" t="s">
        <v>2136</v>
      </c>
      <c r="D89" s="247" t="s">
        <v>92</v>
      </c>
      <c r="E89" s="248">
        <v>1</v>
      </c>
      <c r="F89" s="248">
        <v>0</v>
      </c>
      <c r="G89" s="249">
        <f t="shared" si="8"/>
        <v>0</v>
      </c>
      <c r="H89" s="250">
        <v>0</v>
      </c>
      <c r="I89" s="251">
        <f t="shared" si="9"/>
        <v>0</v>
      </c>
      <c r="J89" s="250"/>
      <c r="K89" s="251">
        <f t="shared" si="10"/>
        <v>0</v>
      </c>
      <c r="O89" s="243">
        <v>2</v>
      </c>
      <c r="AA89" s="216">
        <v>12</v>
      </c>
      <c r="AB89" s="216">
        <v>0</v>
      </c>
      <c r="AC89" s="216">
        <v>48</v>
      </c>
      <c r="AZ89" s="216">
        <v>1</v>
      </c>
      <c r="BA89" s="216">
        <f t="shared" si="11"/>
        <v>0</v>
      </c>
      <c r="BB89" s="216">
        <f t="shared" si="12"/>
        <v>0</v>
      </c>
      <c r="BC89" s="216">
        <f t="shared" si="13"/>
        <v>0</v>
      </c>
      <c r="BD89" s="216">
        <f t="shared" si="14"/>
        <v>0</v>
      </c>
      <c r="BE89" s="216">
        <f t="shared" si="15"/>
        <v>0</v>
      </c>
      <c r="CA89" s="243">
        <v>12</v>
      </c>
      <c r="CB89" s="243">
        <v>0</v>
      </c>
    </row>
    <row r="90" spans="1:80">
      <c r="A90" s="244">
        <v>71</v>
      </c>
      <c r="B90" s="245" t="s">
        <v>2210</v>
      </c>
      <c r="C90" s="246" t="s">
        <v>2173</v>
      </c>
      <c r="D90" s="247" t="s">
        <v>92</v>
      </c>
      <c r="E90" s="248">
        <v>3</v>
      </c>
      <c r="F90" s="248">
        <v>0</v>
      </c>
      <c r="G90" s="249">
        <f t="shared" si="8"/>
        <v>0</v>
      </c>
      <c r="H90" s="250">
        <v>0</v>
      </c>
      <c r="I90" s="251">
        <f t="shared" si="9"/>
        <v>0</v>
      </c>
      <c r="J90" s="250"/>
      <c r="K90" s="251">
        <f t="shared" si="10"/>
        <v>0</v>
      </c>
      <c r="O90" s="243">
        <v>2</v>
      </c>
      <c r="AA90" s="216">
        <v>12</v>
      </c>
      <c r="AB90" s="216">
        <v>0</v>
      </c>
      <c r="AC90" s="216">
        <v>49</v>
      </c>
      <c r="AZ90" s="216">
        <v>1</v>
      </c>
      <c r="BA90" s="216">
        <f t="shared" si="11"/>
        <v>0</v>
      </c>
      <c r="BB90" s="216">
        <f t="shared" si="12"/>
        <v>0</v>
      </c>
      <c r="BC90" s="216">
        <f t="shared" si="13"/>
        <v>0</v>
      </c>
      <c r="BD90" s="216">
        <f t="shared" si="14"/>
        <v>0</v>
      </c>
      <c r="BE90" s="216">
        <f t="shared" si="15"/>
        <v>0</v>
      </c>
      <c r="CA90" s="243">
        <v>12</v>
      </c>
      <c r="CB90" s="243">
        <v>0</v>
      </c>
    </row>
    <row r="91" spans="1:80">
      <c r="A91" s="244">
        <v>72</v>
      </c>
      <c r="B91" s="245" t="s">
        <v>2211</v>
      </c>
      <c r="C91" s="246" t="s">
        <v>2173</v>
      </c>
      <c r="D91" s="247" t="s">
        <v>92</v>
      </c>
      <c r="E91" s="248">
        <v>5</v>
      </c>
      <c r="F91" s="248">
        <v>0</v>
      </c>
      <c r="G91" s="249">
        <f t="shared" si="8"/>
        <v>0</v>
      </c>
      <c r="H91" s="250">
        <v>0</v>
      </c>
      <c r="I91" s="251">
        <f t="shared" si="9"/>
        <v>0</v>
      </c>
      <c r="J91" s="250"/>
      <c r="K91" s="251">
        <f t="shared" si="10"/>
        <v>0</v>
      </c>
      <c r="O91" s="243">
        <v>2</v>
      </c>
      <c r="AA91" s="216">
        <v>3</v>
      </c>
      <c r="AB91" s="216">
        <v>1</v>
      </c>
      <c r="AC91" s="216" t="s">
        <v>2211</v>
      </c>
      <c r="AZ91" s="216">
        <v>1</v>
      </c>
      <c r="BA91" s="216">
        <f t="shared" si="11"/>
        <v>0</v>
      </c>
      <c r="BB91" s="216">
        <f t="shared" si="12"/>
        <v>0</v>
      </c>
      <c r="BC91" s="216">
        <f t="shared" si="13"/>
        <v>0</v>
      </c>
      <c r="BD91" s="216">
        <f t="shared" si="14"/>
        <v>0</v>
      </c>
      <c r="BE91" s="216">
        <f t="shared" si="15"/>
        <v>0</v>
      </c>
      <c r="CA91" s="243">
        <v>3</v>
      </c>
      <c r="CB91" s="243">
        <v>1</v>
      </c>
    </row>
    <row r="92" spans="1:80">
      <c r="A92" s="262"/>
      <c r="B92" s="263" t="s">
        <v>93</v>
      </c>
      <c r="C92" s="264" t="s">
        <v>2179</v>
      </c>
      <c r="D92" s="265"/>
      <c r="E92" s="266"/>
      <c r="F92" s="267"/>
      <c r="G92" s="268">
        <f>SUM(G60:G91)</f>
        <v>0</v>
      </c>
      <c r="H92" s="269"/>
      <c r="I92" s="270">
        <f>SUM(I60:I91)</f>
        <v>0</v>
      </c>
      <c r="J92" s="269"/>
      <c r="K92" s="270">
        <f>SUM(K60:K91)</f>
        <v>0</v>
      </c>
      <c r="O92" s="243">
        <v>4</v>
      </c>
      <c r="BA92" s="271">
        <f>SUM(BA60:BA91)</f>
        <v>0</v>
      </c>
      <c r="BB92" s="271">
        <f>SUM(BB60:BB91)</f>
        <v>0</v>
      </c>
      <c r="BC92" s="271">
        <f>SUM(BC60:BC91)</f>
        <v>0</v>
      </c>
      <c r="BD92" s="271">
        <f>SUM(BD60:BD91)</f>
        <v>0</v>
      </c>
      <c r="BE92" s="271">
        <f>SUM(BE60:BE91)</f>
        <v>0</v>
      </c>
    </row>
    <row r="93" spans="1:80">
      <c r="A93" s="233" t="s">
        <v>89</v>
      </c>
      <c r="B93" s="234" t="s">
        <v>2212</v>
      </c>
      <c r="C93" s="235" t="s">
        <v>2213</v>
      </c>
      <c r="D93" s="236"/>
      <c r="E93" s="237"/>
      <c r="F93" s="237"/>
      <c r="G93" s="238"/>
      <c r="H93" s="239"/>
      <c r="I93" s="240"/>
      <c r="J93" s="241"/>
      <c r="K93" s="242"/>
      <c r="O93" s="243">
        <v>1</v>
      </c>
    </row>
    <row r="94" spans="1:80">
      <c r="A94" s="244">
        <v>73</v>
      </c>
      <c r="B94" s="245" t="s">
        <v>2215</v>
      </c>
      <c r="C94" s="246" t="s">
        <v>2216</v>
      </c>
      <c r="D94" s="247" t="s">
        <v>164</v>
      </c>
      <c r="E94" s="248">
        <v>1200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52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>
      <c r="A95" s="244">
        <v>74</v>
      </c>
      <c r="B95" s="245" t="s">
        <v>2217</v>
      </c>
      <c r="C95" s="246" t="s">
        <v>2218</v>
      </c>
      <c r="D95" s="247" t="s">
        <v>164</v>
      </c>
      <c r="E95" s="248">
        <v>130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43">
        <v>2</v>
      </c>
      <c r="AA95" s="216">
        <v>12</v>
      </c>
      <c r="AB95" s="216">
        <v>0</v>
      </c>
      <c r="AC95" s="216">
        <v>53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12</v>
      </c>
      <c r="CB95" s="243">
        <v>0</v>
      </c>
    </row>
    <row r="96" spans="1:80">
      <c r="A96" s="244">
        <v>75</v>
      </c>
      <c r="B96" s="245" t="s">
        <v>2219</v>
      </c>
      <c r="C96" s="246" t="s">
        <v>2220</v>
      </c>
      <c r="D96" s="247" t="s">
        <v>164</v>
      </c>
      <c r="E96" s="248">
        <v>40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/>
      <c r="K96" s="251">
        <f>E96*J96</f>
        <v>0</v>
      </c>
      <c r="O96" s="243">
        <v>2</v>
      </c>
      <c r="AA96" s="216">
        <v>12</v>
      </c>
      <c r="AB96" s="216">
        <v>0</v>
      </c>
      <c r="AC96" s="216">
        <v>54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12</v>
      </c>
      <c r="CB96" s="243">
        <v>0</v>
      </c>
    </row>
    <row r="97" spans="1:80">
      <c r="A97" s="244">
        <v>76</v>
      </c>
      <c r="B97" s="245" t="s">
        <v>2221</v>
      </c>
      <c r="C97" s="246" t="s">
        <v>2222</v>
      </c>
      <c r="D97" s="247" t="s">
        <v>164</v>
      </c>
      <c r="E97" s="248">
        <v>15</v>
      </c>
      <c r="F97" s="248">
        <v>0</v>
      </c>
      <c r="G97" s="249">
        <f>E97*F97</f>
        <v>0</v>
      </c>
      <c r="H97" s="250">
        <v>0</v>
      </c>
      <c r="I97" s="251">
        <f>E97*H97</f>
        <v>0</v>
      </c>
      <c r="J97" s="250"/>
      <c r="K97" s="251">
        <f>E97*J97</f>
        <v>0</v>
      </c>
      <c r="O97" s="243">
        <v>2</v>
      </c>
      <c r="AA97" s="216">
        <v>12</v>
      </c>
      <c r="AB97" s="216">
        <v>0</v>
      </c>
      <c r="AC97" s="216">
        <v>55</v>
      </c>
      <c r="AZ97" s="216">
        <v>1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43">
        <v>12</v>
      </c>
      <c r="CB97" s="243">
        <v>0</v>
      </c>
    </row>
    <row r="98" spans="1:80">
      <c r="A98" s="244">
        <v>77</v>
      </c>
      <c r="B98" s="245" t="s">
        <v>2223</v>
      </c>
      <c r="C98" s="246" t="s">
        <v>2224</v>
      </c>
      <c r="D98" s="247" t="s">
        <v>164</v>
      </c>
      <c r="E98" s="248">
        <v>20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43">
        <v>2</v>
      </c>
      <c r="AA98" s="216">
        <v>12</v>
      </c>
      <c r="AB98" s="216">
        <v>0</v>
      </c>
      <c r="AC98" s="216">
        <v>56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43">
        <v>12</v>
      </c>
      <c r="CB98" s="243">
        <v>0</v>
      </c>
    </row>
    <row r="99" spans="1:80">
      <c r="A99" s="262"/>
      <c r="B99" s="263" t="s">
        <v>93</v>
      </c>
      <c r="C99" s="264" t="s">
        <v>2214</v>
      </c>
      <c r="D99" s="265"/>
      <c r="E99" s="266"/>
      <c r="F99" s="267"/>
      <c r="G99" s="268">
        <f>SUM(G93:G98)</f>
        <v>0</v>
      </c>
      <c r="H99" s="269"/>
      <c r="I99" s="270">
        <f>SUM(I93:I98)</f>
        <v>0</v>
      </c>
      <c r="J99" s="269"/>
      <c r="K99" s="270">
        <f>SUM(K93:K98)</f>
        <v>0</v>
      </c>
      <c r="O99" s="243">
        <v>4</v>
      </c>
      <c r="BA99" s="271">
        <f>SUM(BA93:BA98)</f>
        <v>0</v>
      </c>
      <c r="BB99" s="271">
        <f>SUM(BB93:BB98)</f>
        <v>0</v>
      </c>
      <c r="BC99" s="271">
        <f>SUM(BC93:BC98)</f>
        <v>0</v>
      </c>
      <c r="BD99" s="271">
        <f>SUM(BD93:BD98)</f>
        <v>0</v>
      </c>
      <c r="BE99" s="271">
        <f>SUM(BE93:BE98)</f>
        <v>0</v>
      </c>
    </row>
    <row r="100" spans="1:80">
      <c r="A100" s="233" t="s">
        <v>89</v>
      </c>
      <c r="B100" s="234" t="s">
        <v>2225</v>
      </c>
      <c r="C100" s="235" t="s">
        <v>2226</v>
      </c>
      <c r="D100" s="236"/>
      <c r="E100" s="237"/>
      <c r="F100" s="237"/>
      <c r="G100" s="238"/>
      <c r="H100" s="239"/>
      <c r="I100" s="240"/>
      <c r="J100" s="241"/>
      <c r="K100" s="242"/>
      <c r="O100" s="243">
        <v>1</v>
      </c>
    </row>
    <row r="101" spans="1:80">
      <c r="A101" s="244">
        <v>78</v>
      </c>
      <c r="B101" s="245" t="s">
        <v>2227</v>
      </c>
      <c r="C101" s="246" t="s">
        <v>2216</v>
      </c>
      <c r="D101" s="247" t="s">
        <v>164</v>
      </c>
      <c r="E101" s="248">
        <v>1200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43">
        <v>2</v>
      </c>
      <c r="AA101" s="216">
        <v>12</v>
      </c>
      <c r="AB101" s="216">
        <v>0</v>
      </c>
      <c r="AC101" s="216">
        <v>57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12</v>
      </c>
      <c r="CB101" s="243">
        <v>0</v>
      </c>
    </row>
    <row r="102" spans="1:80">
      <c r="A102" s="244">
        <v>79</v>
      </c>
      <c r="B102" s="245" t="s">
        <v>2228</v>
      </c>
      <c r="C102" s="246" t="s">
        <v>2218</v>
      </c>
      <c r="D102" s="247" t="s">
        <v>164</v>
      </c>
      <c r="E102" s="248">
        <v>130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43">
        <v>2</v>
      </c>
      <c r="AA102" s="216">
        <v>12</v>
      </c>
      <c r="AB102" s="216">
        <v>0</v>
      </c>
      <c r="AC102" s="216">
        <v>58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12</v>
      </c>
      <c r="CB102" s="243">
        <v>0</v>
      </c>
    </row>
    <row r="103" spans="1:80">
      <c r="A103" s="244">
        <v>80</v>
      </c>
      <c r="B103" s="245" t="s">
        <v>2229</v>
      </c>
      <c r="C103" s="246" t="s">
        <v>2220</v>
      </c>
      <c r="D103" s="247" t="s">
        <v>164</v>
      </c>
      <c r="E103" s="248">
        <v>40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/>
      <c r="K103" s="251">
        <f>E103*J103</f>
        <v>0</v>
      </c>
      <c r="O103" s="243">
        <v>2</v>
      </c>
      <c r="AA103" s="216">
        <v>12</v>
      </c>
      <c r="AB103" s="216">
        <v>0</v>
      </c>
      <c r="AC103" s="216">
        <v>59</v>
      </c>
      <c r="AZ103" s="216">
        <v>1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43">
        <v>12</v>
      </c>
      <c r="CB103" s="243">
        <v>0</v>
      </c>
    </row>
    <row r="104" spans="1:80">
      <c r="A104" s="244">
        <v>81</v>
      </c>
      <c r="B104" s="245" t="s">
        <v>2230</v>
      </c>
      <c r="C104" s="246" t="s">
        <v>2222</v>
      </c>
      <c r="D104" s="247" t="s">
        <v>164</v>
      </c>
      <c r="E104" s="248">
        <v>15</v>
      </c>
      <c r="F104" s="248">
        <v>0</v>
      </c>
      <c r="G104" s="249">
        <f>E104*F104</f>
        <v>0</v>
      </c>
      <c r="H104" s="250">
        <v>0</v>
      </c>
      <c r="I104" s="251">
        <f>E104*H104</f>
        <v>0</v>
      </c>
      <c r="J104" s="250"/>
      <c r="K104" s="251">
        <f>E104*J104</f>
        <v>0</v>
      </c>
      <c r="O104" s="243">
        <v>2</v>
      </c>
      <c r="AA104" s="216">
        <v>12</v>
      </c>
      <c r="AB104" s="216">
        <v>0</v>
      </c>
      <c r="AC104" s="216">
        <v>60</v>
      </c>
      <c r="AZ104" s="216">
        <v>1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43">
        <v>12</v>
      </c>
      <c r="CB104" s="243">
        <v>0</v>
      </c>
    </row>
    <row r="105" spans="1:80">
      <c r="A105" s="244">
        <v>82</v>
      </c>
      <c r="B105" s="245" t="s">
        <v>2231</v>
      </c>
      <c r="C105" s="246" t="s">
        <v>2224</v>
      </c>
      <c r="D105" s="247" t="s">
        <v>164</v>
      </c>
      <c r="E105" s="248">
        <v>20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43">
        <v>2</v>
      </c>
      <c r="AA105" s="216">
        <v>12</v>
      </c>
      <c r="AB105" s="216">
        <v>0</v>
      </c>
      <c r="AC105" s="216">
        <v>61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12</v>
      </c>
      <c r="CB105" s="243">
        <v>0</v>
      </c>
    </row>
    <row r="106" spans="1:80">
      <c r="A106" s="262"/>
      <c r="B106" s="263" t="s">
        <v>93</v>
      </c>
      <c r="C106" s="264" t="s">
        <v>3149</v>
      </c>
      <c r="D106" s="265"/>
      <c r="E106" s="266"/>
      <c r="F106" s="267"/>
      <c r="G106" s="268">
        <f>SUM(G100:G105)</f>
        <v>0</v>
      </c>
      <c r="H106" s="269"/>
      <c r="I106" s="270">
        <f>SUM(I100:I105)</f>
        <v>0</v>
      </c>
      <c r="J106" s="269"/>
      <c r="K106" s="270">
        <f>SUM(K100:K105)</f>
        <v>0</v>
      </c>
      <c r="O106" s="243">
        <v>4</v>
      </c>
      <c r="BA106" s="271">
        <f>SUM(BA100:BA105)</f>
        <v>0</v>
      </c>
      <c r="BB106" s="271">
        <f>SUM(BB100:BB105)</f>
        <v>0</v>
      </c>
      <c r="BC106" s="271">
        <f>SUM(BC100:BC105)</f>
        <v>0</v>
      </c>
      <c r="BD106" s="271">
        <f>SUM(BD100:BD105)</f>
        <v>0</v>
      </c>
      <c r="BE106" s="271">
        <f>SUM(BE100:BE105)</f>
        <v>0</v>
      </c>
    </row>
    <row r="107" spans="1:80">
      <c r="A107" s="233" t="s">
        <v>89</v>
      </c>
      <c r="B107" s="234" t="s">
        <v>2232</v>
      </c>
      <c r="C107" s="235" t="s">
        <v>2233</v>
      </c>
      <c r="D107" s="236"/>
      <c r="E107" s="237"/>
      <c r="F107" s="237"/>
      <c r="G107" s="238"/>
      <c r="H107" s="239"/>
      <c r="I107" s="240"/>
      <c r="J107" s="241"/>
      <c r="K107" s="242"/>
      <c r="O107" s="243">
        <v>1</v>
      </c>
    </row>
    <row r="108" spans="1:80">
      <c r="A108" s="244">
        <v>83</v>
      </c>
      <c r="B108" s="245" t="s">
        <v>2235</v>
      </c>
      <c r="C108" s="246" t="s">
        <v>2236</v>
      </c>
      <c r="D108" s="247"/>
      <c r="E108" s="248">
        <v>0</v>
      </c>
      <c r="F108" s="248">
        <v>0</v>
      </c>
      <c r="G108" s="249">
        <f t="shared" ref="G108:G113" si="16">E108*F108</f>
        <v>0</v>
      </c>
      <c r="H108" s="250">
        <v>0</v>
      </c>
      <c r="I108" s="251">
        <f t="shared" ref="I108:I113" si="17">E108*H108</f>
        <v>0</v>
      </c>
      <c r="J108" s="250"/>
      <c r="K108" s="251">
        <f t="shared" ref="K108:K113" si="18">E108*J108</f>
        <v>0</v>
      </c>
      <c r="O108" s="243">
        <v>2</v>
      </c>
      <c r="AA108" s="216">
        <v>12</v>
      </c>
      <c r="AB108" s="216">
        <v>0</v>
      </c>
      <c r="AC108" s="216">
        <v>62</v>
      </c>
      <c r="AZ108" s="216">
        <v>1</v>
      </c>
      <c r="BA108" s="216">
        <f t="shared" ref="BA108:BA113" si="19">IF(AZ108=1,G108,0)</f>
        <v>0</v>
      </c>
      <c r="BB108" s="216">
        <f t="shared" ref="BB108:BB113" si="20">IF(AZ108=2,G108,0)</f>
        <v>0</v>
      </c>
      <c r="BC108" s="216">
        <f t="shared" ref="BC108:BC113" si="21">IF(AZ108=3,G108,0)</f>
        <v>0</v>
      </c>
      <c r="BD108" s="216">
        <f t="shared" ref="BD108:BD113" si="22">IF(AZ108=4,G108,0)</f>
        <v>0</v>
      </c>
      <c r="BE108" s="216">
        <f t="shared" ref="BE108:BE113" si="23">IF(AZ108=5,G108,0)</f>
        <v>0</v>
      </c>
      <c r="CA108" s="243">
        <v>12</v>
      </c>
      <c r="CB108" s="243">
        <v>0</v>
      </c>
    </row>
    <row r="109" spans="1:80">
      <c r="A109" s="244">
        <v>84</v>
      </c>
      <c r="B109" s="245" t="s">
        <v>2237</v>
      </c>
      <c r="C109" s="246" t="s">
        <v>2114</v>
      </c>
      <c r="D109" s="247" t="s">
        <v>2115</v>
      </c>
      <c r="E109" s="248">
        <v>40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43">
        <v>2</v>
      </c>
      <c r="AA109" s="216">
        <v>12</v>
      </c>
      <c r="AB109" s="216">
        <v>0</v>
      </c>
      <c r="AC109" s="216">
        <v>65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43">
        <v>12</v>
      </c>
      <c r="CB109" s="243">
        <v>0</v>
      </c>
    </row>
    <row r="110" spans="1:80" ht="22.5">
      <c r="A110" s="244">
        <v>85</v>
      </c>
      <c r="B110" s="245" t="s">
        <v>2238</v>
      </c>
      <c r="C110" s="246" t="s">
        <v>2239</v>
      </c>
      <c r="D110" s="247" t="s">
        <v>92</v>
      </c>
      <c r="E110" s="248">
        <v>1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43">
        <v>2</v>
      </c>
      <c r="AA110" s="216">
        <v>12</v>
      </c>
      <c r="AB110" s="216">
        <v>0</v>
      </c>
      <c r="AC110" s="216">
        <v>63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43">
        <v>12</v>
      </c>
      <c r="CB110" s="243">
        <v>0</v>
      </c>
    </row>
    <row r="111" spans="1:80" ht="22.5">
      <c r="A111" s="244">
        <v>86</v>
      </c>
      <c r="B111" s="245" t="s">
        <v>2240</v>
      </c>
      <c r="C111" s="246" t="s">
        <v>2239</v>
      </c>
      <c r="D111" s="247" t="s">
        <v>92</v>
      </c>
      <c r="E111" s="248">
        <v>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43">
        <v>2</v>
      </c>
      <c r="AA111" s="216">
        <v>12</v>
      </c>
      <c r="AB111" s="216">
        <v>0</v>
      </c>
      <c r="AC111" s="216">
        <v>64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43">
        <v>12</v>
      </c>
      <c r="CB111" s="243">
        <v>0</v>
      </c>
    </row>
    <row r="112" spans="1:80" ht="22.5">
      <c r="A112" s="244">
        <v>87</v>
      </c>
      <c r="B112" s="245" t="s">
        <v>2241</v>
      </c>
      <c r="C112" s="246" t="s">
        <v>2239</v>
      </c>
      <c r="D112" s="247" t="s">
        <v>92</v>
      </c>
      <c r="E112" s="248">
        <v>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43">
        <v>2</v>
      </c>
      <c r="AA112" s="216">
        <v>12</v>
      </c>
      <c r="AB112" s="216">
        <v>0</v>
      </c>
      <c r="AC112" s="216">
        <v>66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43">
        <v>12</v>
      </c>
      <c r="CB112" s="243">
        <v>0</v>
      </c>
    </row>
    <row r="113" spans="1:80" ht="22.5">
      <c r="A113" s="244">
        <v>88</v>
      </c>
      <c r="B113" s="245" t="s">
        <v>2242</v>
      </c>
      <c r="C113" s="246" t="s">
        <v>2239</v>
      </c>
      <c r="D113" s="247" t="s">
        <v>92</v>
      </c>
      <c r="E113" s="248">
        <v>1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43">
        <v>2</v>
      </c>
      <c r="AA113" s="216">
        <v>12</v>
      </c>
      <c r="AB113" s="216">
        <v>0</v>
      </c>
      <c r="AC113" s="216">
        <v>67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43">
        <v>12</v>
      </c>
      <c r="CB113" s="243">
        <v>0</v>
      </c>
    </row>
    <row r="114" spans="1:80">
      <c r="A114" s="262"/>
      <c r="B114" s="263" t="s">
        <v>93</v>
      </c>
      <c r="C114" s="264" t="s">
        <v>2234</v>
      </c>
      <c r="D114" s="265"/>
      <c r="E114" s="266"/>
      <c r="F114" s="267"/>
      <c r="G114" s="268">
        <f>SUM(G107:G113)</f>
        <v>0</v>
      </c>
      <c r="H114" s="269"/>
      <c r="I114" s="270">
        <f>SUM(I107:I113)</f>
        <v>0</v>
      </c>
      <c r="J114" s="269"/>
      <c r="K114" s="270">
        <f>SUM(K107:K113)</f>
        <v>0</v>
      </c>
      <c r="O114" s="243">
        <v>4</v>
      </c>
      <c r="BA114" s="271">
        <f>SUM(BA107:BA113)</f>
        <v>0</v>
      </c>
      <c r="BB114" s="271">
        <f>SUM(BB107:BB113)</f>
        <v>0</v>
      </c>
      <c r="BC114" s="271">
        <f>SUM(BC107:BC113)</f>
        <v>0</v>
      </c>
      <c r="BD114" s="271">
        <f>SUM(BD107:BD113)</f>
        <v>0</v>
      </c>
      <c r="BE114" s="271">
        <f>SUM(BE107:BE113)</f>
        <v>0</v>
      </c>
    </row>
    <row r="115" spans="1:80">
      <c r="A115" s="233" t="s">
        <v>89</v>
      </c>
      <c r="B115" s="234" t="s">
        <v>2243</v>
      </c>
      <c r="C115" s="235" t="s">
        <v>2125</v>
      </c>
      <c r="D115" s="236"/>
      <c r="E115" s="237"/>
      <c r="F115" s="237"/>
      <c r="G115" s="238"/>
      <c r="H115" s="239"/>
      <c r="I115" s="240"/>
      <c r="J115" s="241"/>
      <c r="K115" s="242"/>
      <c r="O115" s="243">
        <v>1</v>
      </c>
    </row>
    <row r="116" spans="1:80">
      <c r="A116" s="244">
        <v>89</v>
      </c>
      <c r="B116" s="245" t="s">
        <v>2245</v>
      </c>
      <c r="C116" s="246" t="s">
        <v>2197</v>
      </c>
      <c r="D116" s="247" t="s">
        <v>92</v>
      </c>
      <c r="E116" s="248">
        <v>1</v>
      </c>
      <c r="F116" s="248">
        <v>0</v>
      </c>
      <c r="G116" s="249">
        <f t="shared" ref="G116:G133" si="24">E116*F116</f>
        <v>0</v>
      </c>
      <c r="H116" s="250">
        <v>0</v>
      </c>
      <c r="I116" s="251">
        <f t="shared" ref="I116:I133" si="25">E116*H116</f>
        <v>0</v>
      </c>
      <c r="J116" s="250">
        <v>0</v>
      </c>
      <c r="K116" s="251">
        <f t="shared" ref="K116:K133" si="26">E116*J116</f>
        <v>0</v>
      </c>
      <c r="O116" s="243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 t="shared" ref="BA116:BA133" si="27">IF(AZ116=1,G116,0)</f>
        <v>0</v>
      </c>
      <c r="BB116" s="216">
        <f t="shared" ref="BB116:BB133" si="28">IF(AZ116=2,G116,0)</f>
        <v>0</v>
      </c>
      <c r="BC116" s="216">
        <f t="shared" ref="BC116:BC133" si="29">IF(AZ116=3,G116,0)</f>
        <v>0</v>
      </c>
      <c r="BD116" s="216">
        <f t="shared" ref="BD116:BD133" si="30">IF(AZ116=4,G116,0)</f>
        <v>0</v>
      </c>
      <c r="BE116" s="216">
        <f t="shared" ref="BE116:BE133" si="31">IF(AZ116=5,G116,0)</f>
        <v>0</v>
      </c>
      <c r="CA116" s="243">
        <v>1</v>
      </c>
      <c r="CB116" s="243">
        <v>1</v>
      </c>
    </row>
    <row r="117" spans="1:80" ht="22.5">
      <c r="A117" s="244">
        <v>90</v>
      </c>
      <c r="B117" s="245" t="s">
        <v>2246</v>
      </c>
      <c r="C117" s="246" t="s">
        <v>2128</v>
      </c>
      <c r="D117" s="247" t="s">
        <v>92</v>
      </c>
      <c r="E117" s="248">
        <v>2</v>
      </c>
      <c r="F117" s="248">
        <v>0</v>
      </c>
      <c r="G117" s="249">
        <f t="shared" si="24"/>
        <v>0</v>
      </c>
      <c r="H117" s="250">
        <v>0</v>
      </c>
      <c r="I117" s="251">
        <f t="shared" si="25"/>
        <v>0</v>
      </c>
      <c r="J117" s="250"/>
      <c r="K117" s="251">
        <f t="shared" si="26"/>
        <v>0</v>
      </c>
      <c r="O117" s="243">
        <v>2</v>
      </c>
      <c r="AA117" s="216">
        <v>12</v>
      </c>
      <c r="AB117" s="216">
        <v>0</v>
      </c>
      <c r="AC117" s="216">
        <v>70</v>
      </c>
      <c r="AZ117" s="216">
        <v>1</v>
      </c>
      <c r="BA117" s="216">
        <f t="shared" si="27"/>
        <v>0</v>
      </c>
      <c r="BB117" s="216">
        <f t="shared" si="28"/>
        <v>0</v>
      </c>
      <c r="BC117" s="216">
        <f t="shared" si="29"/>
        <v>0</v>
      </c>
      <c r="BD117" s="216">
        <f t="shared" si="30"/>
        <v>0</v>
      </c>
      <c r="BE117" s="216">
        <f t="shared" si="31"/>
        <v>0</v>
      </c>
      <c r="CA117" s="243">
        <v>12</v>
      </c>
      <c r="CB117" s="243">
        <v>0</v>
      </c>
    </row>
    <row r="118" spans="1:80">
      <c r="A118" s="244">
        <v>91</v>
      </c>
      <c r="B118" s="245" t="s">
        <v>2247</v>
      </c>
      <c r="C118" s="246" t="s">
        <v>2134</v>
      </c>
      <c r="D118" s="247" t="s">
        <v>92</v>
      </c>
      <c r="E118" s="248">
        <v>3</v>
      </c>
      <c r="F118" s="248">
        <v>0</v>
      </c>
      <c r="G118" s="249">
        <f t="shared" si="24"/>
        <v>0</v>
      </c>
      <c r="H118" s="250">
        <v>0</v>
      </c>
      <c r="I118" s="251">
        <f t="shared" si="25"/>
        <v>0</v>
      </c>
      <c r="J118" s="250"/>
      <c r="K118" s="251">
        <f t="shared" si="26"/>
        <v>0</v>
      </c>
      <c r="O118" s="243">
        <v>2</v>
      </c>
      <c r="AA118" s="216">
        <v>12</v>
      </c>
      <c r="AB118" s="216">
        <v>0</v>
      </c>
      <c r="AC118" s="216">
        <v>68</v>
      </c>
      <c r="AZ118" s="216">
        <v>1</v>
      </c>
      <c r="BA118" s="216">
        <f t="shared" si="27"/>
        <v>0</v>
      </c>
      <c r="BB118" s="216">
        <f t="shared" si="28"/>
        <v>0</v>
      </c>
      <c r="BC118" s="216">
        <f t="shared" si="29"/>
        <v>0</v>
      </c>
      <c r="BD118" s="216">
        <f t="shared" si="30"/>
        <v>0</v>
      </c>
      <c r="BE118" s="216">
        <f t="shared" si="31"/>
        <v>0</v>
      </c>
      <c r="CA118" s="243">
        <v>12</v>
      </c>
      <c r="CB118" s="243">
        <v>0</v>
      </c>
    </row>
    <row r="119" spans="1:80">
      <c r="A119" s="244">
        <v>92</v>
      </c>
      <c r="B119" s="245" t="s">
        <v>2248</v>
      </c>
      <c r="C119" s="246" t="s">
        <v>2197</v>
      </c>
      <c r="D119" s="247" t="s">
        <v>92</v>
      </c>
      <c r="E119" s="248">
        <v>6</v>
      </c>
      <c r="F119" s="248">
        <v>0</v>
      </c>
      <c r="G119" s="249">
        <f t="shared" si="24"/>
        <v>0</v>
      </c>
      <c r="H119" s="250">
        <v>0</v>
      </c>
      <c r="I119" s="251">
        <f t="shared" si="25"/>
        <v>0</v>
      </c>
      <c r="J119" s="250"/>
      <c r="K119" s="251">
        <f t="shared" si="26"/>
        <v>0</v>
      </c>
      <c r="O119" s="243">
        <v>2</v>
      </c>
      <c r="AA119" s="216">
        <v>12</v>
      </c>
      <c r="AB119" s="216">
        <v>0</v>
      </c>
      <c r="AC119" s="216">
        <v>69</v>
      </c>
      <c r="AZ119" s="216">
        <v>1</v>
      </c>
      <c r="BA119" s="216">
        <f t="shared" si="27"/>
        <v>0</v>
      </c>
      <c r="BB119" s="216">
        <f t="shared" si="28"/>
        <v>0</v>
      </c>
      <c r="BC119" s="216">
        <f t="shared" si="29"/>
        <v>0</v>
      </c>
      <c r="BD119" s="216">
        <f t="shared" si="30"/>
        <v>0</v>
      </c>
      <c r="BE119" s="216">
        <f t="shared" si="31"/>
        <v>0</v>
      </c>
      <c r="CA119" s="243">
        <v>12</v>
      </c>
      <c r="CB119" s="243">
        <v>0</v>
      </c>
    </row>
    <row r="120" spans="1:80">
      <c r="A120" s="244">
        <v>93</v>
      </c>
      <c r="B120" s="245" t="s">
        <v>2249</v>
      </c>
      <c r="C120" s="246" t="s">
        <v>2167</v>
      </c>
      <c r="D120" s="247" t="s">
        <v>92</v>
      </c>
      <c r="E120" s="248">
        <v>1</v>
      </c>
      <c r="F120" s="248">
        <v>0</v>
      </c>
      <c r="G120" s="249">
        <f t="shared" si="24"/>
        <v>0</v>
      </c>
      <c r="H120" s="250">
        <v>0</v>
      </c>
      <c r="I120" s="251">
        <f t="shared" si="25"/>
        <v>0</v>
      </c>
      <c r="J120" s="250"/>
      <c r="K120" s="251">
        <f t="shared" si="26"/>
        <v>0</v>
      </c>
      <c r="O120" s="243">
        <v>2</v>
      </c>
      <c r="AA120" s="216">
        <v>12</v>
      </c>
      <c r="AB120" s="216">
        <v>0</v>
      </c>
      <c r="AC120" s="216">
        <v>71</v>
      </c>
      <c r="AZ120" s="216">
        <v>1</v>
      </c>
      <c r="BA120" s="216">
        <f t="shared" si="27"/>
        <v>0</v>
      </c>
      <c r="BB120" s="216">
        <f t="shared" si="28"/>
        <v>0</v>
      </c>
      <c r="BC120" s="216">
        <f t="shared" si="29"/>
        <v>0</v>
      </c>
      <c r="BD120" s="216">
        <f t="shared" si="30"/>
        <v>0</v>
      </c>
      <c r="BE120" s="216">
        <f t="shared" si="31"/>
        <v>0</v>
      </c>
      <c r="CA120" s="243">
        <v>12</v>
      </c>
      <c r="CB120" s="243">
        <v>0</v>
      </c>
    </row>
    <row r="121" spans="1:80">
      <c r="A121" s="244">
        <v>94</v>
      </c>
      <c r="B121" s="245" t="s">
        <v>2250</v>
      </c>
      <c r="C121" s="246" t="s">
        <v>2169</v>
      </c>
      <c r="D121" s="247" t="s">
        <v>92</v>
      </c>
      <c r="E121" s="248">
        <v>1</v>
      </c>
      <c r="F121" s="248">
        <v>0</v>
      </c>
      <c r="G121" s="249">
        <f t="shared" si="24"/>
        <v>0</v>
      </c>
      <c r="H121" s="250">
        <v>0</v>
      </c>
      <c r="I121" s="251">
        <f t="shared" si="25"/>
        <v>0</v>
      </c>
      <c r="J121" s="250"/>
      <c r="K121" s="251">
        <f t="shared" si="26"/>
        <v>0</v>
      </c>
      <c r="O121" s="243">
        <v>2</v>
      </c>
      <c r="AA121" s="216">
        <v>12</v>
      </c>
      <c r="AB121" s="216">
        <v>0</v>
      </c>
      <c r="AC121" s="216">
        <v>72</v>
      </c>
      <c r="AZ121" s="216">
        <v>1</v>
      </c>
      <c r="BA121" s="216">
        <f t="shared" si="27"/>
        <v>0</v>
      </c>
      <c r="BB121" s="216">
        <f t="shared" si="28"/>
        <v>0</v>
      </c>
      <c r="BC121" s="216">
        <f t="shared" si="29"/>
        <v>0</v>
      </c>
      <c r="BD121" s="216">
        <f t="shared" si="30"/>
        <v>0</v>
      </c>
      <c r="BE121" s="216">
        <f t="shared" si="31"/>
        <v>0</v>
      </c>
      <c r="CA121" s="243">
        <v>12</v>
      </c>
      <c r="CB121" s="243">
        <v>0</v>
      </c>
    </row>
    <row r="122" spans="1:80">
      <c r="A122" s="244">
        <v>95</v>
      </c>
      <c r="B122" s="245" t="s">
        <v>2251</v>
      </c>
      <c r="C122" s="246" t="s">
        <v>2169</v>
      </c>
      <c r="D122" s="247" t="s">
        <v>92</v>
      </c>
      <c r="E122" s="248">
        <v>1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43">
        <v>2</v>
      </c>
      <c r="AA122" s="216">
        <v>12</v>
      </c>
      <c r="AB122" s="216">
        <v>0</v>
      </c>
      <c r="AC122" s="216">
        <v>73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43">
        <v>12</v>
      </c>
      <c r="CB122" s="243">
        <v>0</v>
      </c>
    </row>
    <row r="123" spans="1:80" ht="22.5">
      <c r="A123" s="244">
        <v>96</v>
      </c>
      <c r="B123" s="245" t="s">
        <v>2252</v>
      </c>
      <c r="C123" s="246" t="s">
        <v>2136</v>
      </c>
      <c r="D123" s="247" t="s">
        <v>92</v>
      </c>
      <c r="E123" s="248">
        <v>3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76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 ht="22.5">
      <c r="A124" s="244">
        <v>97</v>
      </c>
      <c r="B124" s="245" t="s">
        <v>2253</v>
      </c>
      <c r="C124" s="246" t="s">
        <v>2136</v>
      </c>
      <c r="D124" s="247" t="s">
        <v>92</v>
      </c>
      <c r="E124" s="248">
        <v>2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77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 ht="22.5">
      <c r="A125" s="244">
        <v>98</v>
      </c>
      <c r="B125" s="245" t="s">
        <v>2254</v>
      </c>
      <c r="C125" s="246" t="s">
        <v>2136</v>
      </c>
      <c r="D125" s="247" t="s">
        <v>92</v>
      </c>
      <c r="E125" s="248">
        <v>3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78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 ht="22.5">
      <c r="A126" s="244">
        <v>99</v>
      </c>
      <c r="B126" s="245" t="s">
        <v>2255</v>
      </c>
      <c r="C126" s="246" t="s">
        <v>2136</v>
      </c>
      <c r="D126" s="247" t="s">
        <v>92</v>
      </c>
      <c r="E126" s="248">
        <v>2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74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 ht="22.5">
      <c r="A127" s="244">
        <v>100</v>
      </c>
      <c r="B127" s="245" t="s">
        <v>2256</v>
      </c>
      <c r="C127" s="246" t="s">
        <v>2136</v>
      </c>
      <c r="D127" s="247" t="s">
        <v>92</v>
      </c>
      <c r="E127" s="248">
        <v>2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75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>
      <c r="A128" s="244">
        <v>101</v>
      </c>
      <c r="B128" s="245" t="s">
        <v>2257</v>
      </c>
      <c r="C128" s="246" t="s">
        <v>2173</v>
      </c>
      <c r="D128" s="247" t="s">
        <v>92</v>
      </c>
      <c r="E128" s="248">
        <v>4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43">
        <v>2</v>
      </c>
      <c r="AA128" s="216">
        <v>12</v>
      </c>
      <c r="AB128" s="216">
        <v>0</v>
      </c>
      <c r="AC128" s="216">
        <v>80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43">
        <v>12</v>
      </c>
      <c r="CB128" s="243">
        <v>0</v>
      </c>
    </row>
    <row r="129" spans="1:80">
      <c r="A129" s="244">
        <v>102</v>
      </c>
      <c r="B129" s="245" t="s">
        <v>2258</v>
      </c>
      <c r="C129" s="246" t="s">
        <v>2173</v>
      </c>
      <c r="D129" s="247" t="s">
        <v>92</v>
      </c>
      <c r="E129" s="248">
        <v>5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43">
        <v>2</v>
      </c>
      <c r="AA129" s="216">
        <v>12</v>
      </c>
      <c r="AB129" s="216">
        <v>0</v>
      </c>
      <c r="AC129" s="216">
        <v>79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43">
        <v>12</v>
      </c>
      <c r="CB129" s="243">
        <v>0</v>
      </c>
    </row>
    <row r="130" spans="1:80">
      <c r="A130" s="244">
        <v>103</v>
      </c>
      <c r="B130" s="245" t="s">
        <v>2259</v>
      </c>
      <c r="C130" s="246" t="s">
        <v>2260</v>
      </c>
      <c r="D130" s="247" t="s">
        <v>92</v>
      </c>
      <c r="E130" s="248">
        <v>1</v>
      </c>
      <c r="F130" s="248">
        <v>0</v>
      </c>
      <c r="G130" s="249">
        <f t="shared" si="24"/>
        <v>0</v>
      </c>
      <c r="H130" s="250">
        <v>0</v>
      </c>
      <c r="I130" s="251">
        <f t="shared" si="25"/>
        <v>0</v>
      </c>
      <c r="J130" s="250"/>
      <c r="K130" s="251">
        <f t="shared" si="26"/>
        <v>0</v>
      </c>
      <c r="O130" s="243">
        <v>2</v>
      </c>
      <c r="AA130" s="216">
        <v>3</v>
      </c>
      <c r="AB130" s="216">
        <v>1</v>
      </c>
      <c r="AC130" s="216" t="s">
        <v>2259</v>
      </c>
      <c r="AZ130" s="216">
        <v>1</v>
      </c>
      <c r="BA130" s="216">
        <f t="shared" si="27"/>
        <v>0</v>
      </c>
      <c r="BB130" s="216">
        <f t="shared" si="28"/>
        <v>0</v>
      </c>
      <c r="BC130" s="216">
        <f t="shared" si="29"/>
        <v>0</v>
      </c>
      <c r="BD130" s="216">
        <f t="shared" si="30"/>
        <v>0</v>
      </c>
      <c r="BE130" s="216">
        <f t="shared" si="31"/>
        <v>0</v>
      </c>
      <c r="CA130" s="243">
        <v>3</v>
      </c>
      <c r="CB130" s="243">
        <v>1</v>
      </c>
    </row>
    <row r="131" spans="1:80">
      <c r="A131" s="244">
        <v>104</v>
      </c>
      <c r="B131" s="245" t="s">
        <v>2261</v>
      </c>
      <c r="C131" s="246" t="s">
        <v>2260</v>
      </c>
      <c r="D131" s="247" t="s">
        <v>92</v>
      </c>
      <c r="E131" s="248">
        <v>1</v>
      </c>
      <c r="F131" s="248">
        <v>0</v>
      </c>
      <c r="G131" s="249">
        <f t="shared" si="24"/>
        <v>0</v>
      </c>
      <c r="H131" s="250">
        <v>0</v>
      </c>
      <c r="I131" s="251">
        <f t="shared" si="25"/>
        <v>0</v>
      </c>
      <c r="J131" s="250"/>
      <c r="K131" s="251">
        <f t="shared" si="26"/>
        <v>0</v>
      </c>
      <c r="O131" s="243">
        <v>2</v>
      </c>
      <c r="AA131" s="216">
        <v>3</v>
      </c>
      <c r="AB131" s="216">
        <v>1</v>
      </c>
      <c r="AC131" s="216" t="s">
        <v>2261</v>
      </c>
      <c r="AZ131" s="216">
        <v>1</v>
      </c>
      <c r="BA131" s="216">
        <f t="shared" si="27"/>
        <v>0</v>
      </c>
      <c r="BB131" s="216">
        <f t="shared" si="28"/>
        <v>0</v>
      </c>
      <c r="BC131" s="216">
        <f t="shared" si="29"/>
        <v>0</v>
      </c>
      <c r="BD131" s="216">
        <f t="shared" si="30"/>
        <v>0</v>
      </c>
      <c r="BE131" s="216">
        <f t="shared" si="31"/>
        <v>0</v>
      </c>
      <c r="CA131" s="243">
        <v>3</v>
      </c>
      <c r="CB131" s="243">
        <v>1</v>
      </c>
    </row>
    <row r="132" spans="1:80">
      <c r="A132" s="244">
        <v>105</v>
      </c>
      <c r="B132" s="245" t="s">
        <v>2261</v>
      </c>
      <c r="C132" s="246" t="s">
        <v>2260</v>
      </c>
      <c r="D132" s="247" t="s">
        <v>92</v>
      </c>
      <c r="E132" s="248">
        <v>1</v>
      </c>
      <c r="F132" s="248">
        <v>0</v>
      </c>
      <c r="G132" s="249">
        <f t="shared" si="24"/>
        <v>0</v>
      </c>
      <c r="H132" s="250">
        <v>0</v>
      </c>
      <c r="I132" s="251">
        <f t="shared" si="25"/>
        <v>0</v>
      </c>
      <c r="J132" s="250"/>
      <c r="K132" s="251">
        <f t="shared" si="26"/>
        <v>0</v>
      </c>
      <c r="O132" s="243">
        <v>2</v>
      </c>
      <c r="AA132" s="216">
        <v>3</v>
      </c>
      <c r="AB132" s="216">
        <v>1</v>
      </c>
      <c r="AC132" s="216" t="s">
        <v>2261</v>
      </c>
      <c r="AZ132" s="216">
        <v>1</v>
      </c>
      <c r="BA132" s="216">
        <f t="shared" si="27"/>
        <v>0</v>
      </c>
      <c r="BB132" s="216">
        <f t="shared" si="28"/>
        <v>0</v>
      </c>
      <c r="BC132" s="216">
        <f t="shared" si="29"/>
        <v>0</v>
      </c>
      <c r="BD132" s="216">
        <f t="shared" si="30"/>
        <v>0</v>
      </c>
      <c r="BE132" s="216">
        <f t="shared" si="31"/>
        <v>0</v>
      </c>
      <c r="CA132" s="243">
        <v>3</v>
      </c>
      <c r="CB132" s="243">
        <v>1</v>
      </c>
    </row>
    <row r="133" spans="1:80">
      <c r="A133" s="244">
        <v>106</v>
      </c>
      <c r="B133" s="245" t="s">
        <v>2262</v>
      </c>
      <c r="C133" s="246" t="s">
        <v>2260</v>
      </c>
      <c r="D133" s="247" t="s">
        <v>92</v>
      </c>
      <c r="E133" s="248">
        <v>1</v>
      </c>
      <c r="F133" s="248">
        <v>0</v>
      </c>
      <c r="G133" s="249">
        <f t="shared" si="24"/>
        <v>0</v>
      </c>
      <c r="H133" s="250">
        <v>0</v>
      </c>
      <c r="I133" s="251">
        <f t="shared" si="25"/>
        <v>0</v>
      </c>
      <c r="J133" s="250"/>
      <c r="K133" s="251">
        <f t="shared" si="26"/>
        <v>0</v>
      </c>
      <c r="O133" s="243">
        <v>2</v>
      </c>
      <c r="AA133" s="216">
        <v>3</v>
      </c>
      <c r="AB133" s="216">
        <v>1</v>
      </c>
      <c r="AC133" s="216" t="s">
        <v>2262</v>
      </c>
      <c r="AZ133" s="216">
        <v>1</v>
      </c>
      <c r="BA133" s="216">
        <f t="shared" si="27"/>
        <v>0</v>
      </c>
      <c r="BB133" s="216">
        <f t="shared" si="28"/>
        <v>0</v>
      </c>
      <c r="BC133" s="216">
        <f t="shared" si="29"/>
        <v>0</v>
      </c>
      <c r="BD133" s="216">
        <f t="shared" si="30"/>
        <v>0</v>
      </c>
      <c r="BE133" s="216">
        <f t="shared" si="31"/>
        <v>0</v>
      </c>
      <c r="CA133" s="243">
        <v>3</v>
      </c>
      <c r="CB133" s="243">
        <v>1</v>
      </c>
    </row>
    <row r="134" spans="1:80">
      <c r="A134" s="262"/>
      <c r="B134" s="263" t="s">
        <v>93</v>
      </c>
      <c r="C134" s="264" t="s">
        <v>2244</v>
      </c>
      <c r="D134" s="265"/>
      <c r="E134" s="266"/>
      <c r="F134" s="267"/>
      <c r="G134" s="268">
        <f>SUM(G115:G133)</f>
        <v>0</v>
      </c>
      <c r="H134" s="269"/>
      <c r="I134" s="270">
        <f>SUM(I115:I133)</f>
        <v>0</v>
      </c>
      <c r="J134" s="269"/>
      <c r="K134" s="270">
        <f>SUM(K115:K133)</f>
        <v>0</v>
      </c>
      <c r="O134" s="243">
        <v>4</v>
      </c>
      <c r="BA134" s="271">
        <f>SUM(BA115:BA133)</f>
        <v>0</v>
      </c>
      <c r="BB134" s="271">
        <f>SUM(BB115:BB133)</f>
        <v>0</v>
      </c>
      <c r="BC134" s="271">
        <f>SUM(BC115:BC133)</f>
        <v>0</v>
      </c>
      <c r="BD134" s="271">
        <f>SUM(BD115:BD133)</f>
        <v>0</v>
      </c>
      <c r="BE134" s="271">
        <f>SUM(BE115:BE133)</f>
        <v>0</v>
      </c>
    </row>
    <row r="135" spans="1:80">
      <c r="A135" s="233" t="s">
        <v>89</v>
      </c>
      <c r="B135" s="234" t="s">
        <v>2263</v>
      </c>
      <c r="C135" s="235" t="s">
        <v>2264</v>
      </c>
      <c r="D135" s="236"/>
      <c r="E135" s="237"/>
      <c r="F135" s="237"/>
      <c r="G135" s="238"/>
      <c r="H135" s="239"/>
      <c r="I135" s="240"/>
      <c r="J135" s="241"/>
      <c r="K135" s="242"/>
      <c r="O135" s="243">
        <v>1</v>
      </c>
    </row>
    <row r="136" spans="1:80">
      <c r="A136" s="244">
        <v>107</v>
      </c>
      <c r="B136" s="245" t="s">
        <v>2266</v>
      </c>
      <c r="C136" s="246" t="s">
        <v>2197</v>
      </c>
      <c r="D136" s="247" t="s">
        <v>92</v>
      </c>
      <c r="E136" s="248">
        <v>1</v>
      </c>
      <c r="F136" s="248">
        <v>0</v>
      </c>
      <c r="G136" s="249">
        <f t="shared" ref="G136:G153" si="32">E136*F136</f>
        <v>0</v>
      </c>
      <c r="H136" s="250">
        <v>0</v>
      </c>
      <c r="I136" s="251">
        <f t="shared" ref="I136:I153" si="33">E136*H136</f>
        <v>0</v>
      </c>
      <c r="J136" s="250">
        <v>0</v>
      </c>
      <c r="K136" s="251">
        <f t="shared" ref="K136:K153" si="34">E136*J136</f>
        <v>0</v>
      </c>
      <c r="O136" s="243">
        <v>2</v>
      </c>
      <c r="AA136" s="216">
        <v>1</v>
      </c>
      <c r="AB136" s="216">
        <v>1</v>
      </c>
      <c r="AC136" s="216">
        <v>1</v>
      </c>
      <c r="AZ136" s="216">
        <v>1</v>
      </c>
      <c r="BA136" s="216">
        <f t="shared" ref="BA136:BA153" si="35">IF(AZ136=1,G136,0)</f>
        <v>0</v>
      </c>
      <c r="BB136" s="216">
        <f t="shared" ref="BB136:BB153" si="36">IF(AZ136=2,G136,0)</f>
        <v>0</v>
      </c>
      <c r="BC136" s="216">
        <f t="shared" ref="BC136:BC153" si="37">IF(AZ136=3,G136,0)</f>
        <v>0</v>
      </c>
      <c r="BD136" s="216">
        <f t="shared" ref="BD136:BD153" si="38">IF(AZ136=4,G136,0)</f>
        <v>0</v>
      </c>
      <c r="BE136" s="216">
        <f t="shared" ref="BE136:BE153" si="39">IF(AZ136=5,G136,0)</f>
        <v>0</v>
      </c>
      <c r="CA136" s="243">
        <v>1</v>
      </c>
      <c r="CB136" s="243">
        <v>1</v>
      </c>
    </row>
    <row r="137" spans="1:80" ht="22.5">
      <c r="A137" s="244">
        <v>108</v>
      </c>
      <c r="B137" s="245" t="s">
        <v>2267</v>
      </c>
      <c r="C137" s="246" t="s">
        <v>2128</v>
      </c>
      <c r="D137" s="247" t="s">
        <v>92</v>
      </c>
      <c r="E137" s="248">
        <v>2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83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>
      <c r="A138" s="244">
        <v>109</v>
      </c>
      <c r="B138" s="245" t="s">
        <v>2268</v>
      </c>
      <c r="C138" s="246" t="s">
        <v>2134</v>
      </c>
      <c r="D138" s="247" t="s">
        <v>92</v>
      </c>
      <c r="E138" s="248">
        <v>3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81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>
      <c r="A139" s="244">
        <v>110</v>
      </c>
      <c r="B139" s="245" t="s">
        <v>2269</v>
      </c>
      <c r="C139" s="246" t="s">
        <v>2197</v>
      </c>
      <c r="D139" s="247" t="s">
        <v>92</v>
      </c>
      <c r="E139" s="248">
        <v>6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43">
        <v>2</v>
      </c>
      <c r="AA139" s="216">
        <v>12</v>
      </c>
      <c r="AB139" s="216">
        <v>0</v>
      </c>
      <c r="AC139" s="216">
        <v>82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43">
        <v>12</v>
      </c>
      <c r="CB139" s="243">
        <v>0</v>
      </c>
    </row>
    <row r="140" spans="1:80">
      <c r="A140" s="244">
        <v>111</v>
      </c>
      <c r="B140" s="245" t="s">
        <v>2270</v>
      </c>
      <c r="C140" s="246" t="s">
        <v>2167</v>
      </c>
      <c r="D140" s="247" t="s">
        <v>92</v>
      </c>
      <c r="E140" s="248">
        <v>1</v>
      </c>
      <c r="F140" s="248">
        <v>0</v>
      </c>
      <c r="G140" s="249">
        <f t="shared" si="32"/>
        <v>0</v>
      </c>
      <c r="H140" s="250">
        <v>0</v>
      </c>
      <c r="I140" s="251">
        <f t="shared" si="33"/>
        <v>0</v>
      </c>
      <c r="J140" s="250"/>
      <c r="K140" s="251">
        <f t="shared" si="34"/>
        <v>0</v>
      </c>
      <c r="O140" s="243">
        <v>2</v>
      </c>
      <c r="AA140" s="216">
        <v>12</v>
      </c>
      <c r="AB140" s="216">
        <v>0</v>
      </c>
      <c r="AC140" s="216">
        <v>84</v>
      </c>
      <c r="AZ140" s="216">
        <v>1</v>
      </c>
      <c r="BA140" s="216">
        <f t="shared" si="35"/>
        <v>0</v>
      </c>
      <c r="BB140" s="216">
        <f t="shared" si="36"/>
        <v>0</v>
      </c>
      <c r="BC140" s="216">
        <f t="shared" si="37"/>
        <v>0</v>
      </c>
      <c r="BD140" s="216">
        <f t="shared" si="38"/>
        <v>0</v>
      </c>
      <c r="BE140" s="216">
        <f t="shared" si="39"/>
        <v>0</v>
      </c>
      <c r="CA140" s="243">
        <v>12</v>
      </c>
      <c r="CB140" s="243">
        <v>0</v>
      </c>
    </row>
    <row r="141" spans="1:80">
      <c r="A141" s="244">
        <v>112</v>
      </c>
      <c r="B141" s="245" t="s">
        <v>2271</v>
      </c>
      <c r="C141" s="246" t="s">
        <v>2169</v>
      </c>
      <c r="D141" s="247" t="s">
        <v>92</v>
      </c>
      <c r="E141" s="248">
        <v>1</v>
      </c>
      <c r="F141" s="248">
        <v>0</v>
      </c>
      <c r="G141" s="249">
        <f t="shared" si="32"/>
        <v>0</v>
      </c>
      <c r="H141" s="250">
        <v>0</v>
      </c>
      <c r="I141" s="251">
        <f t="shared" si="33"/>
        <v>0</v>
      </c>
      <c r="J141" s="250"/>
      <c r="K141" s="251">
        <f t="shared" si="34"/>
        <v>0</v>
      </c>
      <c r="O141" s="243">
        <v>2</v>
      </c>
      <c r="AA141" s="216">
        <v>12</v>
      </c>
      <c r="AB141" s="216">
        <v>0</v>
      </c>
      <c r="AC141" s="216">
        <v>85</v>
      </c>
      <c r="AZ141" s="216">
        <v>1</v>
      </c>
      <c r="BA141" s="216">
        <f t="shared" si="35"/>
        <v>0</v>
      </c>
      <c r="BB141" s="216">
        <f t="shared" si="36"/>
        <v>0</v>
      </c>
      <c r="BC141" s="216">
        <f t="shared" si="37"/>
        <v>0</v>
      </c>
      <c r="BD141" s="216">
        <f t="shared" si="38"/>
        <v>0</v>
      </c>
      <c r="BE141" s="216">
        <f t="shared" si="39"/>
        <v>0</v>
      </c>
      <c r="CA141" s="243">
        <v>12</v>
      </c>
      <c r="CB141" s="243">
        <v>0</v>
      </c>
    </row>
    <row r="142" spans="1:80">
      <c r="A142" s="244">
        <v>113</v>
      </c>
      <c r="B142" s="245" t="s">
        <v>2272</v>
      </c>
      <c r="C142" s="246" t="s">
        <v>2169</v>
      </c>
      <c r="D142" s="247" t="s">
        <v>92</v>
      </c>
      <c r="E142" s="248">
        <v>1</v>
      </c>
      <c r="F142" s="248">
        <v>0</v>
      </c>
      <c r="G142" s="249">
        <f t="shared" si="32"/>
        <v>0</v>
      </c>
      <c r="H142" s="250">
        <v>0</v>
      </c>
      <c r="I142" s="251">
        <f t="shared" si="33"/>
        <v>0</v>
      </c>
      <c r="J142" s="250"/>
      <c r="K142" s="251">
        <f t="shared" si="34"/>
        <v>0</v>
      </c>
      <c r="O142" s="243">
        <v>2</v>
      </c>
      <c r="AA142" s="216">
        <v>12</v>
      </c>
      <c r="AB142" s="216">
        <v>0</v>
      </c>
      <c r="AC142" s="216">
        <v>86</v>
      </c>
      <c r="AZ142" s="216">
        <v>1</v>
      </c>
      <c r="BA142" s="216">
        <f t="shared" si="35"/>
        <v>0</v>
      </c>
      <c r="BB142" s="216">
        <f t="shared" si="36"/>
        <v>0</v>
      </c>
      <c r="BC142" s="216">
        <f t="shared" si="37"/>
        <v>0</v>
      </c>
      <c r="BD142" s="216">
        <f t="shared" si="38"/>
        <v>0</v>
      </c>
      <c r="BE142" s="216">
        <f t="shared" si="39"/>
        <v>0</v>
      </c>
      <c r="CA142" s="243">
        <v>12</v>
      </c>
      <c r="CB142" s="243">
        <v>0</v>
      </c>
    </row>
    <row r="143" spans="1:80" ht="22.5">
      <c r="A143" s="244">
        <v>114</v>
      </c>
      <c r="B143" s="245" t="s">
        <v>2273</v>
      </c>
      <c r="C143" s="246" t="s">
        <v>2136</v>
      </c>
      <c r="D143" s="247" t="s">
        <v>92</v>
      </c>
      <c r="E143" s="248">
        <v>3</v>
      </c>
      <c r="F143" s="248">
        <v>0</v>
      </c>
      <c r="G143" s="249">
        <f t="shared" si="32"/>
        <v>0</v>
      </c>
      <c r="H143" s="250">
        <v>0</v>
      </c>
      <c r="I143" s="251">
        <f t="shared" si="33"/>
        <v>0</v>
      </c>
      <c r="J143" s="250"/>
      <c r="K143" s="251">
        <f t="shared" si="34"/>
        <v>0</v>
      </c>
      <c r="O143" s="243">
        <v>2</v>
      </c>
      <c r="AA143" s="216">
        <v>12</v>
      </c>
      <c r="AB143" s="216">
        <v>0</v>
      </c>
      <c r="AC143" s="216">
        <v>89</v>
      </c>
      <c r="AZ143" s="216">
        <v>1</v>
      </c>
      <c r="BA143" s="216">
        <f t="shared" si="35"/>
        <v>0</v>
      </c>
      <c r="BB143" s="216">
        <f t="shared" si="36"/>
        <v>0</v>
      </c>
      <c r="BC143" s="216">
        <f t="shared" si="37"/>
        <v>0</v>
      </c>
      <c r="BD143" s="216">
        <f t="shared" si="38"/>
        <v>0</v>
      </c>
      <c r="BE143" s="216">
        <f t="shared" si="39"/>
        <v>0</v>
      </c>
      <c r="CA143" s="243">
        <v>12</v>
      </c>
      <c r="CB143" s="243">
        <v>0</v>
      </c>
    </row>
    <row r="144" spans="1:80" ht="22.5">
      <c r="A144" s="244">
        <v>115</v>
      </c>
      <c r="B144" s="245" t="s">
        <v>2274</v>
      </c>
      <c r="C144" s="246" t="s">
        <v>2136</v>
      </c>
      <c r="D144" s="247" t="s">
        <v>92</v>
      </c>
      <c r="E144" s="248">
        <v>2</v>
      </c>
      <c r="F144" s="248">
        <v>0</v>
      </c>
      <c r="G144" s="249">
        <f t="shared" si="32"/>
        <v>0</v>
      </c>
      <c r="H144" s="250">
        <v>0</v>
      </c>
      <c r="I144" s="251">
        <f t="shared" si="33"/>
        <v>0</v>
      </c>
      <c r="J144" s="250"/>
      <c r="K144" s="251">
        <f t="shared" si="34"/>
        <v>0</v>
      </c>
      <c r="O144" s="243">
        <v>2</v>
      </c>
      <c r="AA144" s="216">
        <v>12</v>
      </c>
      <c r="AB144" s="216">
        <v>0</v>
      </c>
      <c r="AC144" s="216">
        <v>90</v>
      </c>
      <c r="AZ144" s="216">
        <v>1</v>
      </c>
      <c r="BA144" s="216">
        <f t="shared" si="35"/>
        <v>0</v>
      </c>
      <c r="BB144" s="216">
        <f t="shared" si="36"/>
        <v>0</v>
      </c>
      <c r="BC144" s="216">
        <f t="shared" si="37"/>
        <v>0</v>
      </c>
      <c r="BD144" s="216">
        <f t="shared" si="38"/>
        <v>0</v>
      </c>
      <c r="BE144" s="216">
        <f t="shared" si="39"/>
        <v>0</v>
      </c>
      <c r="CA144" s="243">
        <v>12</v>
      </c>
      <c r="CB144" s="243">
        <v>0</v>
      </c>
    </row>
    <row r="145" spans="1:80" ht="22.5">
      <c r="A145" s="244">
        <v>116</v>
      </c>
      <c r="B145" s="245" t="s">
        <v>2275</v>
      </c>
      <c r="C145" s="246" t="s">
        <v>2136</v>
      </c>
      <c r="D145" s="247" t="s">
        <v>92</v>
      </c>
      <c r="E145" s="248">
        <v>3</v>
      </c>
      <c r="F145" s="248">
        <v>0</v>
      </c>
      <c r="G145" s="249">
        <f t="shared" si="32"/>
        <v>0</v>
      </c>
      <c r="H145" s="250">
        <v>0</v>
      </c>
      <c r="I145" s="251">
        <f t="shared" si="33"/>
        <v>0</v>
      </c>
      <c r="J145" s="250"/>
      <c r="K145" s="251">
        <f t="shared" si="34"/>
        <v>0</v>
      </c>
      <c r="O145" s="243">
        <v>2</v>
      </c>
      <c r="AA145" s="216">
        <v>12</v>
      </c>
      <c r="AB145" s="216">
        <v>0</v>
      </c>
      <c r="AC145" s="216">
        <v>91</v>
      </c>
      <c r="AZ145" s="216">
        <v>1</v>
      </c>
      <c r="BA145" s="216">
        <f t="shared" si="35"/>
        <v>0</v>
      </c>
      <c r="BB145" s="216">
        <f t="shared" si="36"/>
        <v>0</v>
      </c>
      <c r="BC145" s="216">
        <f t="shared" si="37"/>
        <v>0</v>
      </c>
      <c r="BD145" s="216">
        <f t="shared" si="38"/>
        <v>0</v>
      </c>
      <c r="BE145" s="216">
        <f t="shared" si="39"/>
        <v>0</v>
      </c>
      <c r="CA145" s="243">
        <v>12</v>
      </c>
      <c r="CB145" s="243">
        <v>0</v>
      </c>
    </row>
    <row r="146" spans="1:80" ht="22.5">
      <c r="A146" s="244">
        <v>117</v>
      </c>
      <c r="B146" s="245" t="s">
        <v>2276</v>
      </c>
      <c r="C146" s="246" t="s">
        <v>2136</v>
      </c>
      <c r="D146" s="247" t="s">
        <v>92</v>
      </c>
      <c r="E146" s="248">
        <v>2</v>
      </c>
      <c r="F146" s="248">
        <v>0</v>
      </c>
      <c r="G146" s="249">
        <f t="shared" si="32"/>
        <v>0</v>
      </c>
      <c r="H146" s="250">
        <v>0</v>
      </c>
      <c r="I146" s="251">
        <f t="shared" si="33"/>
        <v>0</v>
      </c>
      <c r="J146" s="250"/>
      <c r="K146" s="251">
        <f t="shared" si="34"/>
        <v>0</v>
      </c>
      <c r="O146" s="243">
        <v>2</v>
      </c>
      <c r="AA146" s="216">
        <v>12</v>
      </c>
      <c r="AB146" s="216">
        <v>0</v>
      </c>
      <c r="AC146" s="216">
        <v>87</v>
      </c>
      <c r="AZ146" s="216">
        <v>1</v>
      </c>
      <c r="BA146" s="216">
        <f t="shared" si="35"/>
        <v>0</v>
      </c>
      <c r="BB146" s="216">
        <f t="shared" si="36"/>
        <v>0</v>
      </c>
      <c r="BC146" s="216">
        <f t="shared" si="37"/>
        <v>0</v>
      </c>
      <c r="BD146" s="216">
        <f t="shared" si="38"/>
        <v>0</v>
      </c>
      <c r="BE146" s="216">
        <f t="shared" si="39"/>
        <v>0</v>
      </c>
      <c r="CA146" s="243">
        <v>12</v>
      </c>
      <c r="CB146" s="243">
        <v>0</v>
      </c>
    </row>
    <row r="147" spans="1:80" ht="22.5">
      <c r="A147" s="244">
        <v>118</v>
      </c>
      <c r="B147" s="245" t="s">
        <v>2277</v>
      </c>
      <c r="C147" s="246" t="s">
        <v>2136</v>
      </c>
      <c r="D147" s="247" t="s">
        <v>92</v>
      </c>
      <c r="E147" s="248">
        <v>2</v>
      </c>
      <c r="F147" s="248">
        <v>0</v>
      </c>
      <c r="G147" s="249">
        <f t="shared" si="32"/>
        <v>0</v>
      </c>
      <c r="H147" s="250">
        <v>0</v>
      </c>
      <c r="I147" s="251">
        <f t="shared" si="33"/>
        <v>0</v>
      </c>
      <c r="J147" s="250"/>
      <c r="K147" s="251">
        <f t="shared" si="34"/>
        <v>0</v>
      </c>
      <c r="O147" s="243">
        <v>2</v>
      </c>
      <c r="AA147" s="216">
        <v>12</v>
      </c>
      <c r="AB147" s="216">
        <v>0</v>
      </c>
      <c r="AC147" s="216">
        <v>88</v>
      </c>
      <c r="AZ147" s="216">
        <v>1</v>
      </c>
      <c r="BA147" s="216">
        <f t="shared" si="35"/>
        <v>0</v>
      </c>
      <c r="BB147" s="216">
        <f t="shared" si="36"/>
        <v>0</v>
      </c>
      <c r="BC147" s="216">
        <f t="shared" si="37"/>
        <v>0</v>
      </c>
      <c r="BD147" s="216">
        <f t="shared" si="38"/>
        <v>0</v>
      </c>
      <c r="BE147" s="216">
        <f t="shared" si="39"/>
        <v>0</v>
      </c>
      <c r="CA147" s="243">
        <v>12</v>
      </c>
      <c r="CB147" s="243">
        <v>0</v>
      </c>
    </row>
    <row r="148" spans="1:80">
      <c r="A148" s="244">
        <v>119</v>
      </c>
      <c r="B148" s="245" t="s">
        <v>2278</v>
      </c>
      <c r="C148" s="246" t="s">
        <v>2173</v>
      </c>
      <c r="D148" s="247" t="s">
        <v>92</v>
      </c>
      <c r="E148" s="248">
        <v>4</v>
      </c>
      <c r="F148" s="248">
        <v>0</v>
      </c>
      <c r="G148" s="249">
        <f t="shared" si="32"/>
        <v>0</v>
      </c>
      <c r="H148" s="250">
        <v>0</v>
      </c>
      <c r="I148" s="251">
        <f t="shared" si="33"/>
        <v>0</v>
      </c>
      <c r="J148" s="250"/>
      <c r="K148" s="251">
        <f t="shared" si="34"/>
        <v>0</v>
      </c>
      <c r="O148" s="243">
        <v>2</v>
      </c>
      <c r="AA148" s="216">
        <v>12</v>
      </c>
      <c r="AB148" s="216">
        <v>0</v>
      </c>
      <c r="AC148" s="216">
        <v>93</v>
      </c>
      <c r="AZ148" s="216">
        <v>1</v>
      </c>
      <c r="BA148" s="216">
        <f t="shared" si="35"/>
        <v>0</v>
      </c>
      <c r="BB148" s="216">
        <f t="shared" si="36"/>
        <v>0</v>
      </c>
      <c r="BC148" s="216">
        <f t="shared" si="37"/>
        <v>0</v>
      </c>
      <c r="BD148" s="216">
        <f t="shared" si="38"/>
        <v>0</v>
      </c>
      <c r="BE148" s="216">
        <f t="shared" si="39"/>
        <v>0</v>
      </c>
      <c r="CA148" s="243">
        <v>12</v>
      </c>
      <c r="CB148" s="243">
        <v>0</v>
      </c>
    </row>
    <row r="149" spans="1:80">
      <c r="A149" s="244">
        <v>120</v>
      </c>
      <c r="B149" s="245" t="s">
        <v>2279</v>
      </c>
      <c r="C149" s="246" t="s">
        <v>2173</v>
      </c>
      <c r="D149" s="247" t="s">
        <v>92</v>
      </c>
      <c r="E149" s="248">
        <v>5</v>
      </c>
      <c r="F149" s="248">
        <v>0</v>
      </c>
      <c r="G149" s="249">
        <f t="shared" si="32"/>
        <v>0</v>
      </c>
      <c r="H149" s="250">
        <v>0</v>
      </c>
      <c r="I149" s="251">
        <f t="shared" si="33"/>
        <v>0</v>
      </c>
      <c r="J149" s="250"/>
      <c r="K149" s="251">
        <f t="shared" si="34"/>
        <v>0</v>
      </c>
      <c r="O149" s="243">
        <v>2</v>
      </c>
      <c r="AA149" s="216">
        <v>12</v>
      </c>
      <c r="AB149" s="216">
        <v>0</v>
      </c>
      <c r="AC149" s="216">
        <v>92</v>
      </c>
      <c r="AZ149" s="216">
        <v>1</v>
      </c>
      <c r="BA149" s="216">
        <f t="shared" si="35"/>
        <v>0</v>
      </c>
      <c r="BB149" s="216">
        <f t="shared" si="36"/>
        <v>0</v>
      </c>
      <c r="BC149" s="216">
        <f t="shared" si="37"/>
        <v>0</v>
      </c>
      <c r="BD149" s="216">
        <f t="shared" si="38"/>
        <v>0</v>
      </c>
      <c r="BE149" s="216">
        <f t="shared" si="39"/>
        <v>0</v>
      </c>
      <c r="CA149" s="243">
        <v>12</v>
      </c>
      <c r="CB149" s="243">
        <v>0</v>
      </c>
    </row>
    <row r="150" spans="1:80">
      <c r="A150" s="244">
        <v>121</v>
      </c>
      <c r="B150" s="245" t="s">
        <v>2280</v>
      </c>
      <c r="C150" s="246" t="s">
        <v>2260</v>
      </c>
      <c r="D150" s="247" t="s">
        <v>92</v>
      </c>
      <c r="E150" s="248">
        <v>1</v>
      </c>
      <c r="F150" s="248">
        <v>0</v>
      </c>
      <c r="G150" s="249">
        <f t="shared" si="32"/>
        <v>0</v>
      </c>
      <c r="H150" s="250">
        <v>0</v>
      </c>
      <c r="I150" s="251">
        <f t="shared" si="33"/>
        <v>0</v>
      </c>
      <c r="J150" s="250"/>
      <c r="K150" s="251">
        <f t="shared" si="34"/>
        <v>0</v>
      </c>
      <c r="O150" s="243">
        <v>2</v>
      </c>
      <c r="AA150" s="216">
        <v>3</v>
      </c>
      <c r="AB150" s="216">
        <v>1</v>
      </c>
      <c r="AC150" s="216" t="s">
        <v>2280</v>
      </c>
      <c r="AZ150" s="216">
        <v>1</v>
      </c>
      <c r="BA150" s="216">
        <f t="shared" si="35"/>
        <v>0</v>
      </c>
      <c r="BB150" s="216">
        <f t="shared" si="36"/>
        <v>0</v>
      </c>
      <c r="BC150" s="216">
        <f t="shared" si="37"/>
        <v>0</v>
      </c>
      <c r="BD150" s="216">
        <f t="shared" si="38"/>
        <v>0</v>
      </c>
      <c r="BE150" s="216">
        <f t="shared" si="39"/>
        <v>0</v>
      </c>
      <c r="CA150" s="243">
        <v>3</v>
      </c>
      <c r="CB150" s="243">
        <v>1</v>
      </c>
    </row>
    <row r="151" spans="1:80">
      <c r="A151" s="244">
        <v>122</v>
      </c>
      <c r="B151" s="245" t="s">
        <v>2281</v>
      </c>
      <c r="C151" s="246" t="s">
        <v>2260</v>
      </c>
      <c r="D151" s="247" t="s">
        <v>92</v>
      </c>
      <c r="E151" s="248">
        <v>1</v>
      </c>
      <c r="F151" s="248">
        <v>0</v>
      </c>
      <c r="G151" s="249">
        <f t="shared" si="32"/>
        <v>0</v>
      </c>
      <c r="H151" s="250">
        <v>0</v>
      </c>
      <c r="I151" s="251">
        <f t="shared" si="33"/>
        <v>0</v>
      </c>
      <c r="J151" s="250"/>
      <c r="K151" s="251">
        <f t="shared" si="34"/>
        <v>0</v>
      </c>
      <c r="O151" s="243">
        <v>2</v>
      </c>
      <c r="AA151" s="216">
        <v>3</v>
      </c>
      <c r="AB151" s="216">
        <v>1</v>
      </c>
      <c r="AC151" s="216" t="s">
        <v>2281</v>
      </c>
      <c r="AZ151" s="216">
        <v>1</v>
      </c>
      <c r="BA151" s="216">
        <f t="shared" si="35"/>
        <v>0</v>
      </c>
      <c r="BB151" s="216">
        <f t="shared" si="36"/>
        <v>0</v>
      </c>
      <c r="BC151" s="216">
        <f t="shared" si="37"/>
        <v>0</v>
      </c>
      <c r="BD151" s="216">
        <f t="shared" si="38"/>
        <v>0</v>
      </c>
      <c r="BE151" s="216">
        <f t="shared" si="39"/>
        <v>0</v>
      </c>
      <c r="CA151" s="243">
        <v>3</v>
      </c>
      <c r="CB151" s="243">
        <v>1</v>
      </c>
    </row>
    <row r="152" spans="1:80">
      <c r="A152" s="244">
        <v>123</v>
      </c>
      <c r="B152" s="245" t="s">
        <v>2281</v>
      </c>
      <c r="C152" s="246" t="s">
        <v>2260</v>
      </c>
      <c r="D152" s="247" t="s">
        <v>92</v>
      </c>
      <c r="E152" s="248">
        <v>1</v>
      </c>
      <c r="F152" s="248">
        <v>0</v>
      </c>
      <c r="G152" s="249">
        <f t="shared" si="32"/>
        <v>0</v>
      </c>
      <c r="H152" s="250">
        <v>0</v>
      </c>
      <c r="I152" s="251">
        <f t="shared" si="33"/>
        <v>0</v>
      </c>
      <c r="J152" s="250"/>
      <c r="K152" s="251">
        <f t="shared" si="34"/>
        <v>0</v>
      </c>
      <c r="O152" s="243">
        <v>2</v>
      </c>
      <c r="AA152" s="216">
        <v>3</v>
      </c>
      <c r="AB152" s="216">
        <v>1</v>
      </c>
      <c r="AC152" s="216" t="s">
        <v>2281</v>
      </c>
      <c r="AZ152" s="216">
        <v>1</v>
      </c>
      <c r="BA152" s="216">
        <f t="shared" si="35"/>
        <v>0</v>
      </c>
      <c r="BB152" s="216">
        <f t="shared" si="36"/>
        <v>0</v>
      </c>
      <c r="BC152" s="216">
        <f t="shared" si="37"/>
        <v>0</v>
      </c>
      <c r="BD152" s="216">
        <f t="shared" si="38"/>
        <v>0</v>
      </c>
      <c r="BE152" s="216">
        <f t="shared" si="39"/>
        <v>0</v>
      </c>
      <c r="CA152" s="243">
        <v>3</v>
      </c>
      <c r="CB152" s="243">
        <v>1</v>
      </c>
    </row>
    <row r="153" spans="1:80">
      <c r="A153" s="244">
        <v>124</v>
      </c>
      <c r="B153" s="245" t="s">
        <v>2282</v>
      </c>
      <c r="C153" s="246" t="s">
        <v>2260</v>
      </c>
      <c r="D153" s="247" t="s">
        <v>92</v>
      </c>
      <c r="E153" s="248">
        <v>1</v>
      </c>
      <c r="F153" s="248">
        <v>0</v>
      </c>
      <c r="G153" s="249">
        <f t="shared" si="32"/>
        <v>0</v>
      </c>
      <c r="H153" s="250">
        <v>0</v>
      </c>
      <c r="I153" s="251">
        <f t="shared" si="33"/>
        <v>0</v>
      </c>
      <c r="J153" s="250"/>
      <c r="K153" s="251">
        <f t="shared" si="34"/>
        <v>0</v>
      </c>
      <c r="O153" s="243">
        <v>2</v>
      </c>
      <c r="AA153" s="216">
        <v>3</v>
      </c>
      <c r="AB153" s="216">
        <v>1</v>
      </c>
      <c r="AC153" s="216" t="s">
        <v>2282</v>
      </c>
      <c r="AZ153" s="216">
        <v>1</v>
      </c>
      <c r="BA153" s="216">
        <f t="shared" si="35"/>
        <v>0</v>
      </c>
      <c r="BB153" s="216">
        <f t="shared" si="36"/>
        <v>0</v>
      </c>
      <c r="BC153" s="216">
        <f t="shared" si="37"/>
        <v>0</v>
      </c>
      <c r="BD153" s="216">
        <f t="shared" si="38"/>
        <v>0</v>
      </c>
      <c r="BE153" s="216">
        <f t="shared" si="39"/>
        <v>0</v>
      </c>
      <c r="CA153" s="243">
        <v>3</v>
      </c>
      <c r="CB153" s="243">
        <v>1</v>
      </c>
    </row>
    <row r="154" spans="1:80">
      <c r="A154" s="262"/>
      <c r="B154" s="263" t="s">
        <v>93</v>
      </c>
      <c r="C154" s="264" t="s">
        <v>2265</v>
      </c>
      <c r="D154" s="265"/>
      <c r="E154" s="266"/>
      <c r="F154" s="267"/>
      <c r="G154" s="268">
        <f>SUM(G135:G153)</f>
        <v>0</v>
      </c>
      <c r="H154" s="269"/>
      <c r="I154" s="270">
        <f>SUM(I135:I153)</f>
        <v>0</v>
      </c>
      <c r="J154" s="269"/>
      <c r="K154" s="270">
        <f>SUM(K135:K153)</f>
        <v>0</v>
      </c>
      <c r="O154" s="243">
        <v>4</v>
      </c>
      <c r="BA154" s="271">
        <f>SUM(BA135:BA153)</f>
        <v>0</v>
      </c>
      <c r="BB154" s="271">
        <f>SUM(BB135:BB153)</f>
        <v>0</v>
      </c>
      <c r="BC154" s="271">
        <f>SUM(BC135:BC153)</f>
        <v>0</v>
      </c>
      <c r="BD154" s="271">
        <f>SUM(BD135:BD153)</f>
        <v>0</v>
      </c>
      <c r="BE154" s="271">
        <f>SUM(BE135:BE153)</f>
        <v>0</v>
      </c>
    </row>
    <row r="155" spans="1:80">
      <c r="A155" s="233" t="s">
        <v>89</v>
      </c>
      <c r="B155" s="234" t="s">
        <v>2283</v>
      </c>
      <c r="C155" s="235" t="s">
        <v>2284</v>
      </c>
      <c r="D155" s="236"/>
      <c r="E155" s="237"/>
      <c r="F155" s="237"/>
      <c r="G155" s="238"/>
      <c r="H155" s="239"/>
      <c r="I155" s="240"/>
      <c r="J155" s="241"/>
      <c r="K155" s="242"/>
      <c r="O155" s="243">
        <v>1</v>
      </c>
    </row>
    <row r="156" spans="1:80">
      <c r="A156" s="244">
        <v>125</v>
      </c>
      <c r="B156" s="245" t="s">
        <v>2286</v>
      </c>
      <c r="C156" s="246" t="s">
        <v>2216</v>
      </c>
      <c r="D156" s="247" t="s">
        <v>164</v>
      </c>
      <c r="E156" s="248">
        <v>750</v>
      </c>
      <c r="F156" s="248">
        <v>0</v>
      </c>
      <c r="G156" s="249">
        <f t="shared" ref="G156:G163" si="40">E156*F156</f>
        <v>0</v>
      </c>
      <c r="H156" s="250">
        <v>0</v>
      </c>
      <c r="I156" s="251">
        <f t="shared" ref="I156:I163" si="41">E156*H156</f>
        <v>0</v>
      </c>
      <c r="J156" s="250"/>
      <c r="K156" s="251">
        <f t="shared" ref="K156:K163" si="42">E156*J156</f>
        <v>0</v>
      </c>
      <c r="O156" s="243">
        <v>2</v>
      </c>
      <c r="AA156" s="216">
        <v>12</v>
      </c>
      <c r="AB156" s="216">
        <v>0</v>
      </c>
      <c r="AC156" s="216">
        <v>96</v>
      </c>
      <c r="AZ156" s="216">
        <v>1</v>
      </c>
      <c r="BA156" s="216">
        <f t="shared" ref="BA156:BA163" si="43">IF(AZ156=1,G156,0)</f>
        <v>0</v>
      </c>
      <c r="BB156" s="216">
        <f t="shared" ref="BB156:BB163" si="44">IF(AZ156=2,G156,0)</f>
        <v>0</v>
      </c>
      <c r="BC156" s="216">
        <f t="shared" ref="BC156:BC163" si="45">IF(AZ156=3,G156,0)</f>
        <v>0</v>
      </c>
      <c r="BD156" s="216">
        <f t="shared" ref="BD156:BD163" si="46">IF(AZ156=4,G156,0)</f>
        <v>0</v>
      </c>
      <c r="BE156" s="216">
        <f t="shared" ref="BE156:BE163" si="47">IF(AZ156=5,G156,0)</f>
        <v>0</v>
      </c>
      <c r="CA156" s="243">
        <v>12</v>
      </c>
      <c r="CB156" s="243">
        <v>0</v>
      </c>
    </row>
    <row r="157" spans="1:80">
      <c r="A157" s="244">
        <v>126</v>
      </c>
      <c r="B157" s="245" t="s">
        <v>2287</v>
      </c>
      <c r="C157" s="246" t="s">
        <v>2220</v>
      </c>
      <c r="D157" s="247" t="s">
        <v>164</v>
      </c>
      <c r="E157" s="248">
        <v>15</v>
      </c>
      <c r="F157" s="248">
        <v>0</v>
      </c>
      <c r="G157" s="249">
        <f t="shared" si="40"/>
        <v>0</v>
      </c>
      <c r="H157" s="250">
        <v>0</v>
      </c>
      <c r="I157" s="251">
        <f t="shared" si="41"/>
        <v>0</v>
      </c>
      <c r="J157" s="250"/>
      <c r="K157" s="251">
        <f t="shared" si="42"/>
        <v>0</v>
      </c>
      <c r="O157" s="243">
        <v>2</v>
      </c>
      <c r="AA157" s="216">
        <v>12</v>
      </c>
      <c r="AB157" s="216">
        <v>0</v>
      </c>
      <c r="AC157" s="216">
        <v>97</v>
      </c>
      <c r="AZ157" s="216">
        <v>1</v>
      </c>
      <c r="BA157" s="216">
        <f t="shared" si="43"/>
        <v>0</v>
      </c>
      <c r="BB157" s="216">
        <f t="shared" si="44"/>
        <v>0</v>
      </c>
      <c r="BC157" s="216">
        <f t="shared" si="45"/>
        <v>0</v>
      </c>
      <c r="BD157" s="216">
        <f t="shared" si="46"/>
        <v>0</v>
      </c>
      <c r="BE157" s="216">
        <f t="shared" si="47"/>
        <v>0</v>
      </c>
      <c r="CA157" s="243">
        <v>12</v>
      </c>
      <c r="CB157" s="243">
        <v>0</v>
      </c>
    </row>
    <row r="158" spans="1:80">
      <c r="A158" s="244">
        <v>127</v>
      </c>
      <c r="B158" s="245" t="s">
        <v>2288</v>
      </c>
      <c r="C158" s="246" t="s">
        <v>2222</v>
      </c>
      <c r="D158" s="247" t="s">
        <v>164</v>
      </c>
      <c r="E158" s="248">
        <v>15</v>
      </c>
      <c r="F158" s="248">
        <v>0</v>
      </c>
      <c r="G158" s="249">
        <f t="shared" si="40"/>
        <v>0</v>
      </c>
      <c r="H158" s="250">
        <v>0</v>
      </c>
      <c r="I158" s="251">
        <f t="shared" si="41"/>
        <v>0</v>
      </c>
      <c r="J158" s="250"/>
      <c r="K158" s="251">
        <f t="shared" si="42"/>
        <v>0</v>
      </c>
      <c r="O158" s="243">
        <v>2</v>
      </c>
      <c r="AA158" s="216">
        <v>12</v>
      </c>
      <c r="AB158" s="216">
        <v>0</v>
      </c>
      <c r="AC158" s="216">
        <v>98</v>
      </c>
      <c r="AZ158" s="216">
        <v>1</v>
      </c>
      <c r="BA158" s="216">
        <f t="shared" si="43"/>
        <v>0</v>
      </c>
      <c r="BB158" s="216">
        <f t="shared" si="44"/>
        <v>0</v>
      </c>
      <c r="BC158" s="216">
        <f t="shared" si="45"/>
        <v>0</v>
      </c>
      <c r="BD158" s="216">
        <f t="shared" si="46"/>
        <v>0</v>
      </c>
      <c r="BE158" s="216">
        <f t="shared" si="47"/>
        <v>0</v>
      </c>
      <c r="CA158" s="243">
        <v>12</v>
      </c>
      <c r="CB158" s="243">
        <v>0</v>
      </c>
    </row>
    <row r="159" spans="1:80">
      <c r="A159" s="244">
        <v>128</v>
      </c>
      <c r="B159" s="245" t="s">
        <v>2289</v>
      </c>
      <c r="C159" s="246" t="s">
        <v>2224</v>
      </c>
      <c r="D159" s="247" t="s">
        <v>164</v>
      </c>
      <c r="E159" s="248">
        <v>30</v>
      </c>
      <c r="F159" s="248">
        <v>0</v>
      </c>
      <c r="G159" s="249">
        <f t="shared" si="40"/>
        <v>0</v>
      </c>
      <c r="H159" s="250">
        <v>0</v>
      </c>
      <c r="I159" s="251">
        <f t="shared" si="41"/>
        <v>0</v>
      </c>
      <c r="J159" s="250"/>
      <c r="K159" s="251">
        <f t="shared" si="42"/>
        <v>0</v>
      </c>
      <c r="O159" s="243">
        <v>2</v>
      </c>
      <c r="AA159" s="216">
        <v>12</v>
      </c>
      <c r="AB159" s="216">
        <v>0</v>
      </c>
      <c r="AC159" s="216">
        <v>99</v>
      </c>
      <c r="AZ159" s="216">
        <v>1</v>
      </c>
      <c r="BA159" s="216">
        <f t="shared" si="43"/>
        <v>0</v>
      </c>
      <c r="BB159" s="216">
        <f t="shared" si="44"/>
        <v>0</v>
      </c>
      <c r="BC159" s="216">
        <f t="shared" si="45"/>
        <v>0</v>
      </c>
      <c r="BD159" s="216">
        <f t="shared" si="46"/>
        <v>0</v>
      </c>
      <c r="BE159" s="216">
        <f t="shared" si="47"/>
        <v>0</v>
      </c>
      <c r="CA159" s="243">
        <v>12</v>
      </c>
      <c r="CB159" s="243">
        <v>0</v>
      </c>
    </row>
    <row r="160" spans="1:80">
      <c r="A160" s="244">
        <v>129</v>
      </c>
      <c r="B160" s="245" t="s">
        <v>2290</v>
      </c>
      <c r="C160" s="246" t="s">
        <v>2216</v>
      </c>
      <c r="D160" s="247" t="s">
        <v>164</v>
      </c>
      <c r="E160" s="248">
        <v>750</v>
      </c>
      <c r="F160" s="248">
        <v>0</v>
      </c>
      <c r="G160" s="249">
        <f t="shared" si="40"/>
        <v>0</v>
      </c>
      <c r="H160" s="250">
        <v>0</v>
      </c>
      <c r="I160" s="251">
        <f t="shared" si="41"/>
        <v>0</v>
      </c>
      <c r="J160" s="250"/>
      <c r="K160" s="251">
        <f t="shared" si="42"/>
        <v>0</v>
      </c>
      <c r="O160" s="243">
        <v>2</v>
      </c>
      <c r="AA160" s="216">
        <v>12</v>
      </c>
      <c r="AB160" s="216">
        <v>0</v>
      </c>
      <c r="AC160" s="216">
        <v>100</v>
      </c>
      <c r="AZ160" s="216">
        <v>1</v>
      </c>
      <c r="BA160" s="216">
        <f t="shared" si="43"/>
        <v>0</v>
      </c>
      <c r="BB160" s="216">
        <f t="shared" si="44"/>
        <v>0</v>
      </c>
      <c r="BC160" s="216">
        <f t="shared" si="45"/>
        <v>0</v>
      </c>
      <c r="BD160" s="216">
        <f t="shared" si="46"/>
        <v>0</v>
      </c>
      <c r="BE160" s="216">
        <f t="shared" si="47"/>
        <v>0</v>
      </c>
      <c r="CA160" s="243">
        <v>12</v>
      </c>
      <c r="CB160" s="243">
        <v>0</v>
      </c>
    </row>
    <row r="161" spans="1:80">
      <c r="A161" s="244">
        <v>130</v>
      </c>
      <c r="B161" s="245" t="s">
        <v>2291</v>
      </c>
      <c r="C161" s="246" t="s">
        <v>2220</v>
      </c>
      <c r="D161" s="247" t="s">
        <v>164</v>
      </c>
      <c r="E161" s="248">
        <v>15</v>
      </c>
      <c r="F161" s="248">
        <v>0</v>
      </c>
      <c r="G161" s="249">
        <f t="shared" si="40"/>
        <v>0</v>
      </c>
      <c r="H161" s="250">
        <v>0</v>
      </c>
      <c r="I161" s="251">
        <f t="shared" si="41"/>
        <v>0</v>
      </c>
      <c r="J161" s="250"/>
      <c r="K161" s="251">
        <f t="shared" si="42"/>
        <v>0</v>
      </c>
      <c r="O161" s="243">
        <v>2</v>
      </c>
      <c r="AA161" s="216">
        <v>12</v>
      </c>
      <c r="AB161" s="216">
        <v>0</v>
      </c>
      <c r="AC161" s="216">
        <v>101</v>
      </c>
      <c r="AZ161" s="216">
        <v>1</v>
      </c>
      <c r="BA161" s="216">
        <f t="shared" si="43"/>
        <v>0</v>
      </c>
      <c r="BB161" s="216">
        <f t="shared" si="44"/>
        <v>0</v>
      </c>
      <c r="BC161" s="216">
        <f t="shared" si="45"/>
        <v>0</v>
      </c>
      <c r="BD161" s="216">
        <f t="shared" si="46"/>
        <v>0</v>
      </c>
      <c r="BE161" s="216">
        <f t="shared" si="47"/>
        <v>0</v>
      </c>
      <c r="CA161" s="243">
        <v>12</v>
      </c>
      <c r="CB161" s="243">
        <v>0</v>
      </c>
    </row>
    <row r="162" spans="1:80">
      <c r="A162" s="244">
        <v>131</v>
      </c>
      <c r="B162" s="245" t="s">
        <v>2292</v>
      </c>
      <c r="C162" s="246" t="s">
        <v>2222</v>
      </c>
      <c r="D162" s="247" t="s">
        <v>164</v>
      </c>
      <c r="E162" s="248">
        <v>15</v>
      </c>
      <c r="F162" s="248">
        <v>0</v>
      </c>
      <c r="G162" s="249">
        <f t="shared" si="40"/>
        <v>0</v>
      </c>
      <c r="H162" s="250">
        <v>0</v>
      </c>
      <c r="I162" s="251">
        <f t="shared" si="41"/>
        <v>0</v>
      </c>
      <c r="J162" s="250"/>
      <c r="K162" s="251">
        <f t="shared" si="42"/>
        <v>0</v>
      </c>
      <c r="O162" s="243">
        <v>2</v>
      </c>
      <c r="AA162" s="216">
        <v>12</v>
      </c>
      <c r="AB162" s="216">
        <v>0</v>
      </c>
      <c r="AC162" s="216">
        <v>102</v>
      </c>
      <c r="AZ162" s="216">
        <v>1</v>
      </c>
      <c r="BA162" s="216">
        <f t="shared" si="43"/>
        <v>0</v>
      </c>
      <c r="BB162" s="216">
        <f t="shared" si="44"/>
        <v>0</v>
      </c>
      <c r="BC162" s="216">
        <f t="shared" si="45"/>
        <v>0</v>
      </c>
      <c r="BD162" s="216">
        <f t="shared" si="46"/>
        <v>0</v>
      </c>
      <c r="BE162" s="216">
        <f t="shared" si="47"/>
        <v>0</v>
      </c>
      <c r="CA162" s="243">
        <v>12</v>
      </c>
      <c r="CB162" s="243">
        <v>0</v>
      </c>
    </row>
    <row r="163" spans="1:80">
      <c r="A163" s="244">
        <v>132</v>
      </c>
      <c r="B163" s="245" t="s">
        <v>2293</v>
      </c>
      <c r="C163" s="246" t="s">
        <v>2224</v>
      </c>
      <c r="D163" s="247" t="s">
        <v>164</v>
      </c>
      <c r="E163" s="248">
        <v>30</v>
      </c>
      <c r="F163" s="248">
        <v>0</v>
      </c>
      <c r="G163" s="249">
        <f t="shared" si="40"/>
        <v>0</v>
      </c>
      <c r="H163" s="250">
        <v>0</v>
      </c>
      <c r="I163" s="251">
        <f t="shared" si="41"/>
        <v>0</v>
      </c>
      <c r="J163" s="250"/>
      <c r="K163" s="251">
        <f t="shared" si="42"/>
        <v>0</v>
      </c>
      <c r="O163" s="243">
        <v>2</v>
      </c>
      <c r="AA163" s="216">
        <v>12</v>
      </c>
      <c r="AB163" s="216">
        <v>0</v>
      </c>
      <c r="AC163" s="216">
        <v>103</v>
      </c>
      <c r="AZ163" s="216">
        <v>1</v>
      </c>
      <c r="BA163" s="216">
        <f t="shared" si="43"/>
        <v>0</v>
      </c>
      <c r="BB163" s="216">
        <f t="shared" si="44"/>
        <v>0</v>
      </c>
      <c r="BC163" s="216">
        <f t="shared" si="45"/>
        <v>0</v>
      </c>
      <c r="BD163" s="216">
        <f t="shared" si="46"/>
        <v>0</v>
      </c>
      <c r="BE163" s="216">
        <f t="shared" si="47"/>
        <v>0</v>
      </c>
      <c r="CA163" s="243">
        <v>12</v>
      </c>
      <c r="CB163" s="243">
        <v>0</v>
      </c>
    </row>
    <row r="164" spans="1:80">
      <c r="A164" s="262"/>
      <c r="B164" s="263" t="s">
        <v>93</v>
      </c>
      <c r="C164" s="264" t="s">
        <v>2285</v>
      </c>
      <c r="D164" s="265"/>
      <c r="E164" s="266"/>
      <c r="F164" s="267"/>
      <c r="G164" s="268">
        <f>SUM(G155:G163)</f>
        <v>0</v>
      </c>
      <c r="H164" s="269"/>
      <c r="I164" s="270">
        <f>SUM(I155:I163)</f>
        <v>0</v>
      </c>
      <c r="J164" s="269"/>
      <c r="K164" s="270">
        <f>SUM(K155:K163)</f>
        <v>0</v>
      </c>
      <c r="O164" s="243">
        <v>4</v>
      </c>
      <c r="BA164" s="271">
        <f>SUM(BA155:BA163)</f>
        <v>0</v>
      </c>
      <c r="BB164" s="271">
        <f>SUM(BB155:BB163)</f>
        <v>0</v>
      </c>
      <c r="BC164" s="271">
        <f>SUM(BC155:BC163)</f>
        <v>0</v>
      </c>
      <c r="BD164" s="271">
        <f>SUM(BD155:BD163)</f>
        <v>0</v>
      </c>
      <c r="BE164" s="271">
        <f>SUM(BE155:BE163)</f>
        <v>0</v>
      </c>
    </row>
    <row r="165" spans="1:80">
      <c r="A165" s="233" t="s">
        <v>89</v>
      </c>
      <c r="B165" s="234" t="s">
        <v>210</v>
      </c>
      <c r="C165" s="235" t="s">
        <v>2294</v>
      </c>
      <c r="D165" s="236"/>
      <c r="E165" s="237"/>
      <c r="F165" s="237"/>
      <c r="G165" s="238"/>
      <c r="H165" s="239"/>
      <c r="I165" s="240"/>
      <c r="J165" s="241"/>
      <c r="K165" s="242"/>
      <c r="O165" s="243">
        <v>1</v>
      </c>
    </row>
    <row r="166" spans="1:80" ht="22.5">
      <c r="A166" s="244">
        <v>133</v>
      </c>
      <c r="B166" s="245" t="s">
        <v>2296</v>
      </c>
      <c r="C166" s="246" t="s">
        <v>2297</v>
      </c>
      <c r="D166" s="247" t="s">
        <v>251</v>
      </c>
      <c r="E166" s="248">
        <v>1</v>
      </c>
      <c r="F166" s="248">
        <v>0</v>
      </c>
      <c r="G166" s="249">
        <f>E166*F166</f>
        <v>0</v>
      </c>
      <c r="H166" s="250">
        <v>0</v>
      </c>
      <c r="I166" s="251">
        <f>E166*H166</f>
        <v>0</v>
      </c>
      <c r="J166" s="250"/>
      <c r="K166" s="251">
        <f>E166*J166</f>
        <v>0</v>
      </c>
      <c r="O166" s="243">
        <v>2</v>
      </c>
      <c r="AA166" s="216">
        <v>12</v>
      </c>
      <c r="AB166" s="216">
        <v>0</v>
      </c>
      <c r="AC166" s="216">
        <v>104</v>
      </c>
      <c r="AZ166" s="216">
        <v>1</v>
      </c>
      <c r="BA166" s="216">
        <f>IF(AZ166=1,G166,0)</f>
        <v>0</v>
      </c>
      <c r="BB166" s="216">
        <f>IF(AZ166=2,G166,0)</f>
        <v>0</v>
      </c>
      <c r="BC166" s="216">
        <f>IF(AZ166=3,G166,0)</f>
        <v>0</v>
      </c>
      <c r="BD166" s="216">
        <f>IF(AZ166=4,G166,0)</f>
        <v>0</v>
      </c>
      <c r="BE166" s="216">
        <f>IF(AZ166=5,G166,0)</f>
        <v>0</v>
      </c>
      <c r="CA166" s="243">
        <v>12</v>
      </c>
      <c r="CB166" s="243">
        <v>0</v>
      </c>
    </row>
    <row r="167" spans="1:80" ht="22.5">
      <c r="A167" s="252"/>
      <c r="B167" s="253"/>
      <c r="C167" s="368" t="s">
        <v>2298</v>
      </c>
      <c r="D167" s="369"/>
      <c r="E167" s="369"/>
      <c r="F167" s="369"/>
      <c r="G167" s="370"/>
      <c r="I167" s="254"/>
      <c r="K167" s="254"/>
      <c r="L167" s="255" t="s">
        <v>2298</v>
      </c>
      <c r="O167" s="243">
        <v>3</v>
      </c>
    </row>
    <row r="168" spans="1:80" ht="22.5">
      <c r="A168" s="244">
        <v>134</v>
      </c>
      <c r="B168" s="245" t="s">
        <v>2299</v>
      </c>
      <c r="C168" s="246" t="s">
        <v>2300</v>
      </c>
      <c r="D168" s="247" t="s">
        <v>92</v>
      </c>
      <c r="E168" s="248">
        <v>1</v>
      </c>
      <c r="F168" s="248">
        <v>0</v>
      </c>
      <c r="G168" s="249">
        <f t="shared" ref="G168:G175" si="48">E168*F168</f>
        <v>0</v>
      </c>
      <c r="H168" s="250">
        <v>0</v>
      </c>
      <c r="I168" s="251">
        <f t="shared" ref="I168:I175" si="49">E168*H168</f>
        <v>0</v>
      </c>
      <c r="J168" s="250"/>
      <c r="K168" s="251">
        <f t="shared" ref="K168:K175" si="50">E168*J168</f>
        <v>0</v>
      </c>
      <c r="O168" s="243">
        <v>2</v>
      </c>
      <c r="AA168" s="216">
        <v>12</v>
      </c>
      <c r="AB168" s="216">
        <v>0</v>
      </c>
      <c r="AC168" s="216">
        <v>105</v>
      </c>
      <c r="AZ168" s="216">
        <v>1</v>
      </c>
      <c r="BA168" s="216">
        <f t="shared" ref="BA168:BA175" si="51">IF(AZ168=1,G168,0)</f>
        <v>0</v>
      </c>
      <c r="BB168" s="216">
        <f t="shared" ref="BB168:BB175" si="52">IF(AZ168=2,G168,0)</f>
        <v>0</v>
      </c>
      <c r="BC168" s="216">
        <f t="shared" ref="BC168:BC175" si="53">IF(AZ168=3,G168,0)</f>
        <v>0</v>
      </c>
      <c r="BD168" s="216">
        <f t="shared" ref="BD168:BD175" si="54">IF(AZ168=4,G168,0)</f>
        <v>0</v>
      </c>
      <c r="BE168" s="216">
        <f t="shared" ref="BE168:BE175" si="55">IF(AZ168=5,G168,0)</f>
        <v>0</v>
      </c>
      <c r="CA168" s="243">
        <v>12</v>
      </c>
      <c r="CB168" s="243">
        <v>0</v>
      </c>
    </row>
    <row r="169" spans="1:80">
      <c r="A169" s="244">
        <v>135</v>
      </c>
      <c r="B169" s="245" t="s">
        <v>2301</v>
      </c>
      <c r="C169" s="246" t="s">
        <v>2302</v>
      </c>
      <c r="D169" s="247" t="s">
        <v>92</v>
      </c>
      <c r="E169" s="248">
        <v>1</v>
      </c>
      <c r="F169" s="248">
        <v>0</v>
      </c>
      <c r="G169" s="249">
        <f t="shared" si="48"/>
        <v>0</v>
      </c>
      <c r="H169" s="250">
        <v>0</v>
      </c>
      <c r="I169" s="251">
        <f t="shared" si="49"/>
        <v>0</v>
      </c>
      <c r="J169" s="250"/>
      <c r="K169" s="251">
        <f t="shared" si="50"/>
        <v>0</v>
      </c>
      <c r="O169" s="243">
        <v>2</v>
      </c>
      <c r="AA169" s="216">
        <v>12</v>
      </c>
      <c r="AB169" s="216">
        <v>0</v>
      </c>
      <c r="AC169" s="216">
        <v>106</v>
      </c>
      <c r="AZ169" s="216">
        <v>1</v>
      </c>
      <c r="BA169" s="216">
        <f t="shared" si="51"/>
        <v>0</v>
      </c>
      <c r="BB169" s="216">
        <f t="shared" si="52"/>
        <v>0</v>
      </c>
      <c r="BC169" s="216">
        <f t="shared" si="53"/>
        <v>0</v>
      </c>
      <c r="BD169" s="216">
        <f t="shared" si="54"/>
        <v>0</v>
      </c>
      <c r="BE169" s="216">
        <f t="shared" si="55"/>
        <v>0</v>
      </c>
      <c r="CA169" s="243">
        <v>12</v>
      </c>
      <c r="CB169" s="243">
        <v>0</v>
      </c>
    </row>
    <row r="170" spans="1:80">
      <c r="A170" s="244">
        <v>136</v>
      </c>
      <c r="B170" s="245" t="s">
        <v>2303</v>
      </c>
      <c r="C170" s="246" t="s">
        <v>2304</v>
      </c>
      <c r="D170" s="247" t="s">
        <v>2305</v>
      </c>
      <c r="E170" s="248">
        <v>36</v>
      </c>
      <c r="F170" s="248">
        <v>0</v>
      </c>
      <c r="G170" s="249">
        <f t="shared" si="48"/>
        <v>0</v>
      </c>
      <c r="H170" s="250">
        <v>0</v>
      </c>
      <c r="I170" s="251">
        <f t="shared" si="49"/>
        <v>0</v>
      </c>
      <c r="J170" s="250"/>
      <c r="K170" s="251">
        <f t="shared" si="50"/>
        <v>0</v>
      </c>
      <c r="O170" s="243">
        <v>2</v>
      </c>
      <c r="AA170" s="216">
        <v>12</v>
      </c>
      <c r="AB170" s="216">
        <v>0</v>
      </c>
      <c r="AC170" s="216">
        <v>107</v>
      </c>
      <c r="AZ170" s="216">
        <v>1</v>
      </c>
      <c r="BA170" s="216">
        <f t="shared" si="51"/>
        <v>0</v>
      </c>
      <c r="BB170" s="216">
        <f t="shared" si="52"/>
        <v>0</v>
      </c>
      <c r="BC170" s="216">
        <f t="shared" si="53"/>
        <v>0</v>
      </c>
      <c r="BD170" s="216">
        <f t="shared" si="54"/>
        <v>0</v>
      </c>
      <c r="BE170" s="216">
        <f t="shared" si="55"/>
        <v>0</v>
      </c>
      <c r="CA170" s="243">
        <v>12</v>
      </c>
      <c r="CB170" s="243">
        <v>0</v>
      </c>
    </row>
    <row r="171" spans="1:80">
      <c r="A171" s="244">
        <v>137</v>
      </c>
      <c r="B171" s="245" t="s">
        <v>2306</v>
      </c>
      <c r="C171" s="246" t="s">
        <v>2307</v>
      </c>
      <c r="D171" s="247" t="s">
        <v>92</v>
      </c>
      <c r="E171" s="248">
        <v>1</v>
      </c>
      <c r="F171" s="248">
        <v>0</v>
      </c>
      <c r="G171" s="249">
        <f t="shared" si="48"/>
        <v>0</v>
      </c>
      <c r="H171" s="250">
        <v>0</v>
      </c>
      <c r="I171" s="251">
        <f t="shared" si="49"/>
        <v>0</v>
      </c>
      <c r="J171" s="250"/>
      <c r="K171" s="251">
        <f t="shared" si="50"/>
        <v>0</v>
      </c>
      <c r="O171" s="243">
        <v>2</v>
      </c>
      <c r="AA171" s="216">
        <v>12</v>
      </c>
      <c r="AB171" s="216">
        <v>0</v>
      </c>
      <c r="AC171" s="216">
        <v>108</v>
      </c>
      <c r="AZ171" s="216">
        <v>1</v>
      </c>
      <c r="BA171" s="216">
        <f t="shared" si="51"/>
        <v>0</v>
      </c>
      <c r="BB171" s="216">
        <f t="shared" si="52"/>
        <v>0</v>
      </c>
      <c r="BC171" s="216">
        <f t="shared" si="53"/>
        <v>0</v>
      </c>
      <c r="BD171" s="216">
        <f t="shared" si="54"/>
        <v>0</v>
      </c>
      <c r="BE171" s="216">
        <f t="shared" si="55"/>
        <v>0</v>
      </c>
      <c r="CA171" s="243">
        <v>12</v>
      </c>
      <c r="CB171" s="243">
        <v>0</v>
      </c>
    </row>
    <row r="172" spans="1:80">
      <c r="A172" s="244">
        <v>138</v>
      </c>
      <c r="B172" s="245" t="s">
        <v>2308</v>
      </c>
      <c r="C172" s="246" t="s">
        <v>2096</v>
      </c>
      <c r="D172" s="247" t="s">
        <v>2305</v>
      </c>
      <c r="E172" s="248">
        <v>16</v>
      </c>
      <c r="F172" s="248">
        <v>0</v>
      </c>
      <c r="G172" s="249">
        <f t="shared" si="48"/>
        <v>0</v>
      </c>
      <c r="H172" s="250">
        <v>0</v>
      </c>
      <c r="I172" s="251">
        <f t="shared" si="49"/>
        <v>0</v>
      </c>
      <c r="J172" s="250"/>
      <c r="K172" s="251">
        <f t="shared" si="50"/>
        <v>0</v>
      </c>
      <c r="O172" s="243">
        <v>2</v>
      </c>
      <c r="AA172" s="216">
        <v>12</v>
      </c>
      <c r="AB172" s="216">
        <v>0</v>
      </c>
      <c r="AC172" s="216">
        <v>109</v>
      </c>
      <c r="AZ172" s="216">
        <v>1</v>
      </c>
      <c r="BA172" s="216">
        <f t="shared" si="51"/>
        <v>0</v>
      </c>
      <c r="BB172" s="216">
        <f t="shared" si="52"/>
        <v>0</v>
      </c>
      <c r="BC172" s="216">
        <f t="shared" si="53"/>
        <v>0</v>
      </c>
      <c r="BD172" s="216">
        <f t="shared" si="54"/>
        <v>0</v>
      </c>
      <c r="BE172" s="216">
        <f t="shared" si="55"/>
        <v>0</v>
      </c>
      <c r="CA172" s="243">
        <v>12</v>
      </c>
      <c r="CB172" s="243">
        <v>0</v>
      </c>
    </row>
    <row r="173" spans="1:80">
      <c r="A173" s="244">
        <v>139</v>
      </c>
      <c r="B173" s="245" t="s">
        <v>2309</v>
      </c>
      <c r="C173" s="246" t="s">
        <v>2310</v>
      </c>
      <c r="D173" s="247" t="s">
        <v>92</v>
      </c>
      <c r="E173" s="248">
        <v>1</v>
      </c>
      <c r="F173" s="248">
        <v>0</v>
      </c>
      <c r="G173" s="249">
        <f t="shared" si="48"/>
        <v>0</v>
      </c>
      <c r="H173" s="250">
        <v>0</v>
      </c>
      <c r="I173" s="251">
        <f t="shared" si="49"/>
        <v>0</v>
      </c>
      <c r="J173" s="250"/>
      <c r="K173" s="251">
        <f t="shared" si="50"/>
        <v>0</v>
      </c>
      <c r="O173" s="243">
        <v>2</v>
      </c>
      <c r="AA173" s="216">
        <v>12</v>
      </c>
      <c r="AB173" s="216">
        <v>0</v>
      </c>
      <c r="AC173" s="216">
        <v>110</v>
      </c>
      <c r="AZ173" s="216">
        <v>1</v>
      </c>
      <c r="BA173" s="216">
        <f t="shared" si="51"/>
        <v>0</v>
      </c>
      <c r="BB173" s="216">
        <f t="shared" si="52"/>
        <v>0</v>
      </c>
      <c r="BC173" s="216">
        <f t="shared" si="53"/>
        <v>0</v>
      </c>
      <c r="BD173" s="216">
        <f t="shared" si="54"/>
        <v>0</v>
      </c>
      <c r="BE173" s="216">
        <f t="shared" si="55"/>
        <v>0</v>
      </c>
      <c r="CA173" s="243">
        <v>12</v>
      </c>
      <c r="CB173" s="243">
        <v>0</v>
      </c>
    </row>
    <row r="174" spans="1:80">
      <c r="A174" s="244">
        <v>140</v>
      </c>
      <c r="B174" s="245" t="s">
        <v>2311</v>
      </c>
      <c r="C174" s="246" t="s">
        <v>2312</v>
      </c>
      <c r="D174" s="247" t="s">
        <v>92</v>
      </c>
      <c r="E174" s="248">
        <v>1</v>
      </c>
      <c r="F174" s="248">
        <v>0</v>
      </c>
      <c r="G174" s="249">
        <f t="shared" si="48"/>
        <v>0</v>
      </c>
      <c r="H174" s="250">
        <v>0</v>
      </c>
      <c r="I174" s="251">
        <f t="shared" si="49"/>
        <v>0</v>
      </c>
      <c r="J174" s="250"/>
      <c r="K174" s="251">
        <f t="shared" si="50"/>
        <v>0</v>
      </c>
      <c r="O174" s="243">
        <v>2</v>
      </c>
      <c r="AA174" s="216">
        <v>12</v>
      </c>
      <c r="AB174" s="216">
        <v>0</v>
      </c>
      <c r="AC174" s="216">
        <v>111</v>
      </c>
      <c r="AZ174" s="216">
        <v>1</v>
      </c>
      <c r="BA174" s="216">
        <f t="shared" si="51"/>
        <v>0</v>
      </c>
      <c r="BB174" s="216">
        <f t="shared" si="52"/>
        <v>0</v>
      </c>
      <c r="BC174" s="216">
        <f t="shared" si="53"/>
        <v>0</v>
      </c>
      <c r="BD174" s="216">
        <f t="shared" si="54"/>
        <v>0</v>
      </c>
      <c r="BE174" s="216">
        <f t="shared" si="55"/>
        <v>0</v>
      </c>
      <c r="CA174" s="243">
        <v>12</v>
      </c>
      <c r="CB174" s="243">
        <v>0</v>
      </c>
    </row>
    <row r="175" spans="1:80" ht="22.5">
      <c r="A175" s="244">
        <v>141</v>
      </c>
      <c r="B175" s="245" t="s">
        <v>2313</v>
      </c>
      <c r="C175" s="246" t="s">
        <v>2297</v>
      </c>
      <c r="D175" s="247" t="s">
        <v>251</v>
      </c>
      <c r="E175" s="248">
        <v>1</v>
      </c>
      <c r="F175" s="248">
        <v>0</v>
      </c>
      <c r="G175" s="249">
        <f t="shared" si="48"/>
        <v>0</v>
      </c>
      <c r="H175" s="250">
        <v>0</v>
      </c>
      <c r="I175" s="251">
        <f t="shared" si="49"/>
        <v>0</v>
      </c>
      <c r="J175" s="250"/>
      <c r="K175" s="251">
        <f t="shared" si="50"/>
        <v>0</v>
      </c>
      <c r="O175" s="243">
        <v>2</v>
      </c>
      <c r="AA175" s="216">
        <v>12</v>
      </c>
      <c r="AB175" s="216">
        <v>0</v>
      </c>
      <c r="AC175" s="216">
        <v>112</v>
      </c>
      <c r="AZ175" s="216">
        <v>1</v>
      </c>
      <c r="BA175" s="216">
        <f t="shared" si="51"/>
        <v>0</v>
      </c>
      <c r="BB175" s="216">
        <f t="shared" si="52"/>
        <v>0</v>
      </c>
      <c r="BC175" s="216">
        <f t="shared" si="53"/>
        <v>0</v>
      </c>
      <c r="BD175" s="216">
        <f t="shared" si="54"/>
        <v>0</v>
      </c>
      <c r="BE175" s="216">
        <f t="shared" si="55"/>
        <v>0</v>
      </c>
      <c r="CA175" s="243">
        <v>12</v>
      </c>
      <c r="CB175" s="243">
        <v>0</v>
      </c>
    </row>
    <row r="176" spans="1:80" ht="22.5">
      <c r="A176" s="252"/>
      <c r="B176" s="253"/>
      <c r="C176" s="368" t="s">
        <v>2298</v>
      </c>
      <c r="D176" s="369"/>
      <c r="E176" s="369"/>
      <c r="F176" s="369"/>
      <c r="G176" s="370"/>
      <c r="I176" s="254"/>
      <c r="K176" s="254"/>
      <c r="L176" s="255" t="s">
        <v>2298</v>
      </c>
      <c r="O176" s="243">
        <v>3</v>
      </c>
    </row>
    <row r="177" spans="1:80" ht="22.5">
      <c r="A177" s="244">
        <v>142</v>
      </c>
      <c r="B177" s="245" t="s">
        <v>2314</v>
      </c>
      <c r="C177" s="246" t="s">
        <v>2300</v>
      </c>
      <c r="D177" s="247" t="s">
        <v>92</v>
      </c>
      <c r="E177" s="248">
        <v>1</v>
      </c>
      <c r="F177" s="248">
        <v>0</v>
      </c>
      <c r="G177" s="249">
        <f>E177*F177</f>
        <v>0</v>
      </c>
      <c r="H177" s="250">
        <v>0</v>
      </c>
      <c r="I177" s="251">
        <f>E177*H177</f>
        <v>0</v>
      </c>
      <c r="J177" s="250"/>
      <c r="K177" s="251">
        <f>E177*J177</f>
        <v>0</v>
      </c>
      <c r="O177" s="243">
        <v>2</v>
      </c>
      <c r="AA177" s="216">
        <v>12</v>
      </c>
      <c r="AB177" s="216">
        <v>0</v>
      </c>
      <c r="AC177" s="216">
        <v>113</v>
      </c>
      <c r="AZ177" s="216">
        <v>1</v>
      </c>
      <c r="BA177" s="216">
        <f>IF(AZ177=1,G177,0)</f>
        <v>0</v>
      </c>
      <c r="BB177" s="216">
        <f>IF(AZ177=2,G177,0)</f>
        <v>0</v>
      </c>
      <c r="BC177" s="216">
        <f>IF(AZ177=3,G177,0)</f>
        <v>0</v>
      </c>
      <c r="BD177" s="216">
        <f>IF(AZ177=4,G177,0)</f>
        <v>0</v>
      </c>
      <c r="BE177" s="216">
        <f>IF(AZ177=5,G177,0)</f>
        <v>0</v>
      </c>
      <c r="CA177" s="243">
        <v>12</v>
      </c>
      <c r="CB177" s="243">
        <v>0</v>
      </c>
    </row>
    <row r="178" spans="1:80">
      <c r="A178" s="244">
        <v>143</v>
      </c>
      <c r="B178" s="245" t="s">
        <v>2315</v>
      </c>
      <c r="C178" s="246" t="s">
        <v>2302</v>
      </c>
      <c r="D178" s="247" t="s">
        <v>92</v>
      </c>
      <c r="E178" s="248">
        <v>1</v>
      </c>
      <c r="F178" s="248">
        <v>0</v>
      </c>
      <c r="G178" s="249">
        <f>E178*F178</f>
        <v>0</v>
      </c>
      <c r="H178" s="250">
        <v>0</v>
      </c>
      <c r="I178" s="251">
        <f>E178*H178</f>
        <v>0</v>
      </c>
      <c r="J178" s="250"/>
      <c r="K178" s="251">
        <f>E178*J178</f>
        <v>0</v>
      </c>
      <c r="O178" s="243">
        <v>2</v>
      </c>
      <c r="AA178" s="216">
        <v>12</v>
      </c>
      <c r="AB178" s="216">
        <v>0</v>
      </c>
      <c r="AC178" s="216">
        <v>114</v>
      </c>
      <c r="AZ178" s="216">
        <v>1</v>
      </c>
      <c r="BA178" s="216">
        <f>IF(AZ178=1,G178,0)</f>
        <v>0</v>
      </c>
      <c r="BB178" s="216">
        <f>IF(AZ178=2,G178,0)</f>
        <v>0</v>
      </c>
      <c r="BC178" s="216">
        <f>IF(AZ178=3,G178,0)</f>
        <v>0</v>
      </c>
      <c r="BD178" s="216">
        <f>IF(AZ178=4,G178,0)</f>
        <v>0</v>
      </c>
      <c r="BE178" s="216">
        <f>IF(AZ178=5,G178,0)</f>
        <v>0</v>
      </c>
      <c r="CA178" s="243">
        <v>12</v>
      </c>
      <c r="CB178" s="243">
        <v>0</v>
      </c>
    </row>
    <row r="179" spans="1:80">
      <c r="A179" s="262"/>
      <c r="B179" s="263" t="s">
        <v>93</v>
      </c>
      <c r="C179" s="264" t="s">
        <v>2295</v>
      </c>
      <c r="D179" s="265"/>
      <c r="E179" s="266"/>
      <c r="F179" s="267"/>
      <c r="G179" s="268">
        <f>SUM(G165:G178)</f>
        <v>0</v>
      </c>
      <c r="H179" s="269"/>
      <c r="I179" s="270">
        <f>SUM(I165:I178)</f>
        <v>0</v>
      </c>
      <c r="J179" s="269"/>
      <c r="K179" s="270">
        <f>SUM(K165:K178)</f>
        <v>0</v>
      </c>
      <c r="O179" s="243">
        <v>4</v>
      </c>
      <c r="BA179" s="271">
        <f>SUM(BA165:BA178)</f>
        <v>0</v>
      </c>
      <c r="BB179" s="271">
        <f>SUM(BB165:BB178)</f>
        <v>0</v>
      </c>
      <c r="BC179" s="271">
        <f>SUM(BC165:BC178)</f>
        <v>0</v>
      </c>
      <c r="BD179" s="271">
        <f>SUM(BD165:BD178)</f>
        <v>0</v>
      </c>
      <c r="BE179" s="271">
        <f>SUM(BE165:BE178)</f>
        <v>0</v>
      </c>
    </row>
    <row r="180" spans="1:80">
      <c r="E180" s="216"/>
    </row>
    <row r="181" spans="1:80" ht="51">
      <c r="C181" s="294" t="s">
        <v>3142</v>
      </c>
      <c r="E181" s="216"/>
    </row>
    <row r="182" spans="1:80">
      <c r="E182" s="216"/>
    </row>
    <row r="183" spans="1:80">
      <c r="E183" s="216"/>
    </row>
    <row r="184" spans="1:80">
      <c r="E184" s="216"/>
    </row>
    <row r="185" spans="1:80">
      <c r="E185" s="216"/>
    </row>
    <row r="186" spans="1:80">
      <c r="E186" s="216"/>
    </row>
    <row r="187" spans="1:80">
      <c r="E187" s="216"/>
    </row>
    <row r="188" spans="1:80">
      <c r="E188" s="216"/>
    </row>
    <row r="189" spans="1:80">
      <c r="E189" s="216"/>
    </row>
    <row r="190" spans="1:80">
      <c r="E190" s="216"/>
    </row>
    <row r="191" spans="1:80">
      <c r="E191" s="216"/>
    </row>
    <row r="192" spans="1:80">
      <c r="E192" s="216"/>
    </row>
    <row r="193" spans="1:7">
      <c r="E193" s="216"/>
    </row>
    <row r="194" spans="1:7">
      <c r="E194" s="216"/>
    </row>
    <row r="195" spans="1:7">
      <c r="E195" s="216"/>
    </row>
    <row r="196" spans="1:7">
      <c r="E196" s="216"/>
    </row>
    <row r="197" spans="1:7">
      <c r="E197" s="216"/>
    </row>
    <row r="198" spans="1:7">
      <c r="E198" s="216"/>
    </row>
    <row r="199" spans="1:7">
      <c r="E199" s="216"/>
    </row>
    <row r="200" spans="1:7">
      <c r="E200" s="216"/>
    </row>
    <row r="201" spans="1:7">
      <c r="E201" s="216"/>
    </row>
    <row r="202" spans="1:7">
      <c r="E202" s="216"/>
    </row>
    <row r="203" spans="1:7">
      <c r="A203" s="261"/>
      <c r="B203" s="261"/>
      <c r="C203" s="261"/>
      <c r="D203" s="261"/>
      <c r="E203" s="261"/>
      <c r="F203" s="261"/>
      <c r="G203" s="261"/>
    </row>
    <row r="204" spans="1:7">
      <c r="A204" s="261"/>
      <c r="B204" s="261"/>
      <c r="C204" s="261"/>
      <c r="D204" s="261"/>
      <c r="E204" s="261"/>
      <c r="F204" s="261"/>
      <c r="G204" s="261"/>
    </row>
    <row r="205" spans="1:7">
      <c r="A205" s="261"/>
      <c r="B205" s="261"/>
      <c r="C205" s="261"/>
      <c r="D205" s="261"/>
      <c r="E205" s="261"/>
      <c r="F205" s="261"/>
      <c r="G205" s="261"/>
    </row>
    <row r="206" spans="1:7">
      <c r="A206" s="261"/>
      <c r="B206" s="261"/>
      <c r="C206" s="261"/>
      <c r="D206" s="261"/>
      <c r="E206" s="261"/>
      <c r="F206" s="261"/>
      <c r="G206" s="261"/>
    </row>
    <row r="207" spans="1:7">
      <c r="E207" s="216"/>
    </row>
    <row r="208" spans="1:7">
      <c r="E208" s="216"/>
    </row>
    <row r="209" spans="5:5">
      <c r="E209" s="216"/>
    </row>
    <row r="210" spans="5:5">
      <c r="E210" s="216"/>
    </row>
    <row r="211" spans="5:5">
      <c r="E211" s="216"/>
    </row>
    <row r="212" spans="5:5">
      <c r="E212" s="216"/>
    </row>
    <row r="213" spans="5:5">
      <c r="E213" s="216"/>
    </row>
    <row r="214" spans="5:5">
      <c r="E214" s="216"/>
    </row>
    <row r="215" spans="5:5">
      <c r="E215" s="216"/>
    </row>
    <row r="216" spans="5:5">
      <c r="E216" s="216"/>
    </row>
    <row r="217" spans="5:5">
      <c r="E217" s="216"/>
    </row>
    <row r="218" spans="5:5">
      <c r="E218" s="216"/>
    </row>
    <row r="219" spans="5:5">
      <c r="E219" s="216"/>
    </row>
    <row r="220" spans="5:5">
      <c r="E220" s="216"/>
    </row>
    <row r="221" spans="5:5">
      <c r="E221" s="216"/>
    </row>
    <row r="222" spans="5:5">
      <c r="E222" s="216"/>
    </row>
    <row r="223" spans="5:5">
      <c r="E223" s="216"/>
    </row>
    <row r="224" spans="5:5">
      <c r="E224" s="216"/>
    </row>
    <row r="225" spans="1:7">
      <c r="E225" s="216"/>
    </row>
    <row r="226" spans="1:7">
      <c r="E226" s="216"/>
    </row>
    <row r="227" spans="1:7">
      <c r="E227" s="216"/>
    </row>
    <row r="228" spans="1:7">
      <c r="E228" s="216"/>
    </row>
    <row r="229" spans="1:7">
      <c r="E229" s="216"/>
    </row>
    <row r="230" spans="1:7">
      <c r="E230" s="216"/>
    </row>
    <row r="231" spans="1:7">
      <c r="E231" s="216"/>
    </row>
    <row r="232" spans="1:7">
      <c r="E232" s="216"/>
    </row>
    <row r="233" spans="1:7">
      <c r="E233" s="216"/>
    </row>
    <row r="234" spans="1:7">
      <c r="E234" s="216"/>
    </row>
    <row r="235" spans="1:7">
      <c r="E235" s="216"/>
    </row>
    <row r="236" spans="1:7">
      <c r="E236" s="216"/>
    </row>
    <row r="237" spans="1:7">
      <c r="E237" s="216"/>
    </row>
    <row r="238" spans="1:7">
      <c r="A238" s="272"/>
      <c r="B238" s="272"/>
    </row>
    <row r="239" spans="1:7">
      <c r="A239" s="261"/>
      <c r="B239" s="261"/>
      <c r="C239" s="273"/>
      <c r="D239" s="273"/>
      <c r="E239" s="274"/>
      <c r="F239" s="273"/>
      <c r="G239" s="275"/>
    </row>
    <row r="240" spans="1:7">
      <c r="A240" s="276"/>
      <c r="B240" s="276"/>
      <c r="C240" s="261"/>
      <c r="D240" s="261"/>
      <c r="E240" s="277"/>
      <c r="F240" s="261"/>
      <c r="G240" s="261"/>
    </row>
    <row r="241" spans="1:7">
      <c r="A241" s="261"/>
      <c r="B241" s="261"/>
      <c r="C241" s="261"/>
      <c r="D241" s="261"/>
      <c r="E241" s="277"/>
      <c r="F241" s="261"/>
      <c r="G241" s="261"/>
    </row>
    <row r="242" spans="1:7">
      <c r="A242" s="261"/>
      <c r="B242" s="261"/>
      <c r="C242" s="261"/>
      <c r="D242" s="261"/>
      <c r="E242" s="277"/>
      <c r="F242" s="261"/>
      <c r="G242" s="261"/>
    </row>
    <row r="243" spans="1:7">
      <c r="A243" s="261"/>
      <c r="B243" s="261"/>
      <c r="C243" s="261"/>
      <c r="D243" s="261"/>
      <c r="E243" s="277"/>
      <c r="F243" s="261"/>
      <c r="G243" s="261"/>
    </row>
    <row r="244" spans="1:7">
      <c r="A244" s="261"/>
      <c r="B244" s="261"/>
      <c r="C244" s="261"/>
      <c r="D244" s="261"/>
      <c r="E244" s="277"/>
      <c r="F244" s="261"/>
      <c r="G244" s="261"/>
    </row>
    <row r="245" spans="1:7">
      <c r="A245" s="261"/>
      <c r="B245" s="261"/>
      <c r="C245" s="261"/>
      <c r="D245" s="261"/>
      <c r="E245" s="277"/>
      <c r="F245" s="261"/>
      <c r="G245" s="261"/>
    </row>
    <row r="246" spans="1:7">
      <c r="A246" s="261"/>
      <c r="B246" s="261"/>
      <c r="C246" s="261"/>
      <c r="D246" s="261"/>
      <c r="E246" s="277"/>
      <c r="F246" s="261"/>
      <c r="G246" s="261"/>
    </row>
    <row r="247" spans="1:7">
      <c r="A247" s="261"/>
      <c r="B247" s="261"/>
      <c r="C247" s="261"/>
      <c r="D247" s="261"/>
      <c r="E247" s="277"/>
      <c r="F247" s="261"/>
      <c r="G247" s="261"/>
    </row>
    <row r="248" spans="1:7">
      <c r="A248" s="261"/>
      <c r="B248" s="261"/>
      <c r="C248" s="261"/>
      <c r="D248" s="261"/>
      <c r="E248" s="277"/>
      <c r="F248" s="261"/>
      <c r="G248" s="261"/>
    </row>
    <row r="249" spans="1:7">
      <c r="A249" s="261"/>
      <c r="B249" s="261"/>
      <c r="C249" s="261"/>
      <c r="D249" s="261"/>
      <c r="E249" s="277"/>
      <c r="F249" s="261"/>
      <c r="G249" s="261"/>
    </row>
    <row r="250" spans="1:7">
      <c r="A250" s="261"/>
      <c r="B250" s="261"/>
      <c r="C250" s="261"/>
      <c r="D250" s="261"/>
      <c r="E250" s="277"/>
      <c r="F250" s="261"/>
      <c r="G250" s="261"/>
    </row>
    <row r="251" spans="1:7">
      <c r="A251" s="261"/>
      <c r="B251" s="261"/>
      <c r="C251" s="261"/>
      <c r="D251" s="261"/>
      <c r="E251" s="277"/>
      <c r="F251" s="261"/>
      <c r="G251" s="261"/>
    </row>
    <row r="252" spans="1:7">
      <c r="A252" s="261"/>
      <c r="B252" s="261"/>
      <c r="C252" s="261"/>
      <c r="D252" s="261"/>
      <c r="E252" s="277"/>
      <c r="F252" s="261"/>
      <c r="G252" s="261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26"/>
  <dimension ref="A1:BE51"/>
  <sheetViews>
    <sheetView view="pageBreakPreview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2317</v>
      </c>
      <c r="D2" s="81" t="s">
        <v>2318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6 Rek'!E19</f>
        <v>0</v>
      </c>
      <c r="D15" s="133" t="str">
        <f>'SO 01 6 Rek'!A24</f>
        <v>Zařízení staveniště</v>
      </c>
      <c r="E15" s="134"/>
      <c r="F15" s="135"/>
      <c r="G15" s="132">
        <f>'SO 01 6 Rek'!I24</f>
        <v>0</v>
      </c>
    </row>
    <row r="16" spans="1:57" ht="15.95" customHeight="1">
      <c r="A16" s="130" t="s">
        <v>45</v>
      </c>
      <c r="B16" s="131" t="s">
        <v>46</v>
      </c>
      <c r="C16" s="132">
        <f>'SO 01 6 Rek'!F19</f>
        <v>0</v>
      </c>
      <c r="D16" s="85" t="str">
        <f>'SO 01 6 Rek'!A25</f>
        <v>Kompletační činnost (IČD)</v>
      </c>
      <c r="E16" s="136"/>
      <c r="F16" s="137"/>
      <c r="G16" s="132">
        <f>'SO 01 6 Rek'!I25</f>
        <v>0</v>
      </c>
    </row>
    <row r="17" spans="1:7" ht="15.95" customHeight="1">
      <c r="A17" s="130" t="s">
        <v>47</v>
      </c>
      <c r="B17" s="131" t="s">
        <v>48</v>
      </c>
      <c r="C17" s="132">
        <f>'SO 01 6 Rek'!H19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6 Rek'!G19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6 Rek'!I19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6 Rek'!H26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2512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36"/>
  <dimension ref="A1:BE77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2317</v>
      </c>
      <c r="I1" s="175"/>
    </row>
    <row r="2" spans="1:9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2318</v>
      </c>
      <c r="H2" s="359"/>
      <c r="I2" s="360"/>
    </row>
    <row r="3" spans="1:9" ht="13.5" thickTop="1">
      <c r="F3" s="111"/>
    </row>
    <row r="4" spans="1:9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/>
    <row r="6" spans="1:9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>
      <c r="A7" s="278" t="str">
        <f>'SO 01 6 Pol'!B7</f>
        <v>1</v>
      </c>
      <c r="B7" s="50" t="str">
        <f>'SO 01 6 Pol'!C7</f>
        <v>DATOVÉ A TELEKOMUNIKAČNÍ ROZVODY</v>
      </c>
      <c r="D7" s="188"/>
      <c r="E7" s="279">
        <f>'SO 01 6 Pol'!BA26</f>
        <v>0</v>
      </c>
      <c r="F7" s="280">
        <f>'SO 01 6 Pol'!BB26</f>
        <v>0</v>
      </c>
      <c r="G7" s="280">
        <f>'SO 01 6 Pol'!BC26</f>
        <v>0</v>
      </c>
      <c r="H7" s="280">
        <f>'SO 01 6 Pol'!BD26</f>
        <v>0</v>
      </c>
      <c r="I7" s="281">
        <f>'SO 01 6 Pol'!BE26</f>
        <v>0</v>
      </c>
    </row>
    <row r="8" spans="1:9" s="111" customFormat="1">
      <c r="A8" s="278" t="str">
        <f>'SO 01 6 Pol'!B27</f>
        <v>2</v>
      </c>
      <c r="B8" s="50" t="str">
        <f>'SO 01 6 Pol'!C27</f>
        <v>DOMÁCÍ AUDIOTELEFON</v>
      </c>
      <c r="D8" s="188"/>
      <c r="E8" s="279">
        <f>'SO 01 6 Pol'!BA39</f>
        <v>0</v>
      </c>
      <c r="F8" s="280">
        <f>'SO 01 6 Pol'!BB39</f>
        <v>0</v>
      </c>
      <c r="G8" s="280">
        <f>'SO 01 6 Pol'!BC39</f>
        <v>0</v>
      </c>
      <c r="H8" s="280">
        <f>'SO 01 6 Pol'!BD39</f>
        <v>0</v>
      </c>
      <c r="I8" s="281">
        <f>'SO 01 6 Pol'!BE39</f>
        <v>0</v>
      </c>
    </row>
    <row r="9" spans="1:9" s="111" customFormat="1">
      <c r="A9" s="278" t="str">
        <f>'SO 01 6 Pol'!B40</f>
        <v>3</v>
      </c>
      <c r="B9" s="50" t="str">
        <f>'SO 01 6 Pol'!C40</f>
        <v>SPOLEČNÁ TELEVIZNÍ ANTÉNA</v>
      </c>
      <c r="D9" s="188"/>
      <c r="E9" s="279">
        <f>'SO 01 6 Pol'!BA61</f>
        <v>0</v>
      </c>
      <c r="F9" s="280">
        <f>'SO 01 6 Pol'!BB61</f>
        <v>0</v>
      </c>
      <c r="G9" s="280">
        <f>'SO 01 6 Pol'!BC61</f>
        <v>0</v>
      </c>
      <c r="H9" s="280">
        <f>'SO 01 6 Pol'!BD61</f>
        <v>0</v>
      </c>
      <c r="I9" s="281">
        <f>'SO 01 6 Pol'!BE61</f>
        <v>0</v>
      </c>
    </row>
    <row r="10" spans="1:9" s="111" customFormat="1">
      <c r="A10" s="278" t="str">
        <f>'SO 01 6 Pol'!B62</f>
        <v>4</v>
      </c>
      <c r="B10" s="50" t="str">
        <f>'SO 01 6 Pol'!C62</f>
        <v>Sportovní hala 1.14</v>
      </c>
      <c r="D10" s="188"/>
      <c r="E10" s="279">
        <f>'SO 01 6 Pol'!BA73</f>
        <v>0</v>
      </c>
      <c r="F10" s="280">
        <f>'SO 01 6 Pol'!BB73</f>
        <v>0</v>
      </c>
      <c r="G10" s="280">
        <f>'SO 01 6 Pol'!BC73</f>
        <v>0</v>
      </c>
      <c r="H10" s="280">
        <f>'SO 01 6 Pol'!BD73</f>
        <v>0</v>
      </c>
      <c r="I10" s="281">
        <f>'SO 01 6 Pol'!BE73</f>
        <v>0</v>
      </c>
    </row>
    <row r="11" spans="1:9" s="111" customFormat="1">
      <c r="A11" s="278" t="str">
        <f>'SO 01 6 Pol'!B74</f>
        <v>5</v>
      </c>
      <c r="B11" s="50" t="str">
        <f>'SO 01 6 Pol'!C74</f>
        <v>Bufet 1.04</v>
      </c>
      <c r="D11" s="188"/>
      <c r="E11" s="279">
        <f>'SO 01 6 Pol'!BA81</f>
        <v>0</v>
      </c>
      <c r="F11" s="280">
        <f>'SO 01 6 Pol'!BB81</f>
        <v>0</v>
      </c>
      <c r="G11" s="280">
        <f>'SO 01 6 Pol'!BC81</f>
        <v>0</v>
      </c>
      <c r="H11" s="280">
        <f>'SO 01 6 Pol'!BD81</f>
        <v>0</v>
      </c>
      <c r="I11" s="281">
        <f>'SO 01 6 Pol'!BE81</f>
        <v>0</v>
      </c>
    </row>
    <row r="12" spans="1:9" s="111" customFormat="1">
      <c r="A12" s="278" t="str">
        <f>'SO 01 6 Pol'!B82</f>
        <v>6</v>
      </c>
      <c r="B12" s="50" t="str">
        <f>'SO 01 6 Pol'!C82</f>
        <v>Přednáškový sál a klubovny 2.22, 2.23, 2.24</v>
      </c>
      <c r="D12" s="188"/>
      <c r="E12" s="279">
        <f>'SO 01 6 Pol'!BA91</f>
        <v>0</v>
      </c>
      <c r="F12" s="280">
        <f>'SO 01 6 Pol'!BB91</f>
        <v>0</v>
      </c>
      <c r="G12" s="280">
        <f>'SO 01 6 Pol'!BC91</f>
        <v>0</v>
      </c>
      <c r="H12" s="280">
        <f>'SO 01 6 Pol'!BD91</f>
        <v>0</v>
      </c>
      <c r="I12" s="281">
        <f>'SO 01 6 Pol'!BE91</f>
        <v>0</v>
      </c>
    </row>
    <row r="13" spans="1:9" s="111" customFormat="1">
      <c r="A13" s="278" t="str">
        <f>'SO 01 6 Pol'!B92</f>
        <v>7</v>
      </c>
      <c r="B13" s="50" t="str">
        <f>'SO 01 6 Pol'!C92</f>
        <v>Malý cvičební prostor 2.14</v>
      </c>
      <c r="D13" s="188"/>
      <c r="E13" s="279">
        <f>'SO 01 6 Pol'!BA97</f>
        <v>0</v>
      </c>
      <c r="F13" s="280">
        <f>'SO 01 6 Pol'!BB97</f>
        <v>0</v>
      </c>
      <c r="G13" s="280">
        <f>'SO 01 6 Pol'!BC97</f>
        <v>0</v>
      </c>
      <c r="H13" s="280">
        <f>'SO 01 6 Pol'!BD97</f>
        <v>0</v>
      </c>
      <c r="I13" s="281">
        <f>'SO 01 6 Pol'!BE97</f>
        <v>0</v>
      </c>
    </row>
    <row r="14" spans="1:9" s="111" customFormat="1">
      <c r="A14" s="278" t="str">
        <f>'SO 01 6 Pol'!B98</f>
        <v>8</v>
      </c>
      <c r="B14" s="50" t="str">
        <f>'SO 01 6 Pol'!C98</f>
        <v>Klubovna 1.28</v>
      </c>
      <c r="D14" s="188"/>
      <c r="E14" s="279">
        <f>'SO 01 6 Pol'!BA105</f>
        <v>0</v>
      </c>
      <c r="F14" s="280">
        <f>'SO 01 6 Pol'!BB105</f>
        <v>0</v>
      </c>
      <c r="G14" s="280">
        <f>'SO 01 6 Pol'!BC105</f>
        <v>0</v>
      </c>
      <c r="H14" s="280">
        <f>'SO 01 6 Pol'!BD105</f>
        <v>0</v>
      </c>
      <c r="I14" s="281">
        <f>'SO 01 6 Pol'!BE105</f>
        <v>0</v>
      </c>
    </row>
    <row r="15" spans="1:9" s="111" customFormat="1">
      <c r="A15" s="278" t="str">
        <f>'SO 01 6 Pol'!B106</f>
        <v>9</v>
      </c>
      <c r="B15" s="50" t="str">
        <f>'SO 01 6 Pol'!C106</f>
        <v>Vnější prostory - hrací plocha</v>
      </c>
      <c r="D15" s="188"/>
      <c r="E15" s="279">
        <f>'SO 01 6 Pol'!BA110</f>
        <v>0</v>
      </c>
      <c r="F15" s="280">
        <f>'SO 01 6 Pol'!BB110</f>
        <v>0</v>
      </c>
      <c r="G15" s="280">
        <f>'SO 01 6 Pol'!BC110</f>
        <v>0</v>
      </c>
      <c r="H15" s="280">
        <f>'SO 01 6 Pol'!BD110</f>
        <v>0</v>
      </c>
      <c r="I15" s="281">
        <f>'SO 01 6 Pol'!BE110</f>
        <v>0</v>
      </c>
    </row>
    <row r="16" spans="1:9" s="111" customFormat="1">
      <c r="A16" s="278" t="str">
        <f>'SO 01 6 Pol'!B111</f>
        <v>10</v>
      </c>
      <c r="B16" s="50" t="str">
        <f>'SO 01 6 Pol'!C111</f>
        <v>KABELOVÉ TRASY VNITŘNÍ</v>
      </c>
      <c r="D16" s="188"/>
      <c r="E16" s="279">
        <f>'SO 01 6 Pol'!BA116</f>
        <v>0</v>
      </c>
      <c r="F16" s="280">
        <f>'SO 01 6 Pol'!BB116</f>
        <v>0</v>
      </c>
      <c r="G16" s="280">
        <f>'SO 01 6 Pol'!BC116</f>
        <v>0</v>
      </c>
      <c r="H16" s="280">
        <f>'SO 01 6 Pol'!BD116</f>
        <v>0</v>
      </c>
      <c r="I16" s="281">
        <f>'SO 01 6 Pol'!BE116</f>
        <v>0</v>
      </c>
    </row>
    <row r="17" spans="1:57" s="111" customFormat="1">
      <c r="A17" s="278" t="str">
        <f>'SO 01 6 Pol'!B117</f>
        <v>11</v>
      </c>
      <c r="B17" s="50" t="str">
        <f>'SO 01 6 Pol'!C117</f>
        <v>OSTATNÍ MATERIÁL A MONTÁŽNÍ PRÁCE</v>
      </c>
      <c r="D17" s="188"/>
      <c r="E17" s="279">
        <f>'SO 01 6 Pol'!BA122</f>
        <v>0</v>
      </c>
      <c r="F17" s="280">
        <f>'SO 01 6 Pol'!BB122</f>
        <v>0</v>
      </c>
      <c r="G17" s="280">
        <f>'SO 01 6 Pol'!BC122</f>
        <v>0</v>
      </c>
      <c r="H17" s="280">
        <f>'SO 01 6 Pol'!BD122</f>
        <v>0</v>
      </c>
      <c r="I17" s="281">
        <f>'SO 01 6 Pol'!BE122</f>
        <v>0</v>
      </c>
    </row>
    <row r="18" spans="1:57" s="111" customFormat="1" ht="13.5" thickBot="1">
      <c r="A18" s="278" t="str">
        <f>'SO 01 6 Pol'!B123</f>
        <v>12</v>
      </c>
      <c r="B18" s="50" t="str">
        <f>'SO 01 6 Pol'!C123</f>
        <v>INŽENÝRSKÁ ČINNOST</v>
      </c>
      <c r="D18" s="188"/>
      <c r="E18" s="279">
        <f>'SO 01 6 Pol'!BA128</f>
        <v>0</v>
      </c>
      <c r="F18" s="280">
        <f>'SO 01 6 Pol'!BB128</f>
        <v>0</v>
      </c>
      <c r="G18" s="280">
        <f>'SO 01 6 Pol'!BC128</f>
        <v>0</v>
      </c>
      <c r="H18" s="280">
        <f>'SO 01 6 Pol'!BD128</f>
        <v>0</v>
      </c>
      <c r="I18" s="281">
        <f>'SO 01 6 Pol'!BE128</f>
        <v>0</v>
      </c>
    </row>
    <row r="19" spans="1:57" s="6" customFormat="1" ht="13.5" thickBot="1">
      <c r="A19" s="189"/>
      <c r="B19" s="190" t="s">
        <v>71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>
      <c r="A21" s="180" t="s">
        <v>72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/>
    <row r="23" spans="1:57">
      <c r="A23" s="146" t="s">
        <v>73</v>
      </c>
      <c r="B23" s="147"/>
      <c r="C23" s="147"/>
      <c r="D23" s="196"/>
      <c r="E23" s="197" t="s">
        <v>74</v>
      </c>
      <c r="F23" s="198" t="s">
        <v>7</v>
      </c>
      <c r="G23" s="199" t="s">
        <v>75</v>
      </c>
      <c r="H23" s="200"/>
      <c r="I23" s="201" t="s">
        <v>74</v>
      </c>
    </row>
    <row r="24" spans="1:57">
      <c r="A24" s="140" t="s">
        <v>1304</v>
      </c>
      <c r="B24" s="131"/>
      <c r="C24" s="131"/>
      <c r="D24" s="202"/>
      <c r="E24" s="203"/>
      <c r="F24" s="204"/>
      <c r="G24" s="205">
        <v>0</v>
      </c>
      <c r="H24" s="206"/>
      <c r="I24" s="207">
        <f>E24+F24*G24/100</f>
        <v>0</v>
      </c>
      <c r="BA24" s="1">
        <v>1</v>
      </c>
    </row>
    <row r="25" spans="1:57">
      <c r="A25" s="140" t="s">
        <v>1465</v>
      </c>
      <c r="B25" s="131"/>
      <c r="C25" s="131"/>
      <c r="D25" s="202"/>
      <c r="E25" s="203"/>
      <c r="F25" s="204"/>
      <c r="G25" s="205">
        <v>0</v>
      </c>
      <c r="H25" s="206"/>
      <c r="I25" s="207">
        <f>E25+F25*G25/100</f>
        <v>0</v>
      </c>
      <c r="BA25" s="1">
        <v>2</v>
      </c>
    </row>
    <row r="26" spans="1:57" ht="13.5" thickBot="1">
      <c r="A26" s="208"/>
      <c r="B26" s="209" t="s">
        <v>76</v>
      </c>
      <c r="C26" s="210"/>
      <c r="D26" s="211"/>
      <c r="E26" s="212"/>
      <c r="F26" s="213"/>
      <c r="G26" s="213"/>
      <c r="H26" s="361">
        <f>SUM(I24:I25)</f>
        <v>0</v>
      </c>
      <c r="I26" s="362"/>
    </row>
    <row r="28" spans="1:57">
      <c r="B28" s="6"/>
      <c r="F28" s="214"/>
      <c r="G28" s="215"/>
      <c r="H28" s="215"/>
      <c r="I28" s="34"/>
    </row>
    <row r="29" spans="1:57">
      <c r="F29" s="214"/>
      <c r="G29" s="215"/>
      <c r="H29" s="215"/>
      <c r="I29" s="34"/>
    </row>
    <row r="30" spans="1:57">
      <c r="F30" s="214"/>
      <c r="G30" s="215"/>
      <c r="H30" s="215"/>
      <c r="I30" s="34"/>
    </row>
    <row r="31" spans="1:57">
      <c r="F31" s="214"/>
      <c r="G31" s="215"/>
      <c r="H31" s="215"/>
      <c r="I31" s="34"/>
    </row>
    <row r="32" spans="1:57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  <row r="73" spans="6:9">
      <c r="F73" s="214"/>
      <c r="G73" s="215"/>
      <c r="H73" s="215"/>
      <c r="I73" s="34"/>
    </row>
    <row r="74" spans="6:9">
      <c r="F74" s="214"/>
      <c r="G74" s="215"/>
      <c r="H74" s="215"/>
      <c r="I74" s="34"/>
    </row>
    <row r="75" spans="6:9">
      <c r="F75" s="214"/>
      <c r="G75" s="215"/>
      <c r="H75" s="215"/>
      <c r="I75" s="34"/>
    </row>
    <row r="76" spans="6:9">
      <c r="F76" s="214"/>
      <c r="G76" s="215"/>
      <c r="H76" s="215"/>
      <c r="I76" s="34"/>
    </row>
    <row r="77" spans="6:9">
      <c r="F77" s="214"/>
      <c r="G77" s="215"/>
      <c r="H77" s="215"/>
      <c r="I77" s="34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view="pageBreakPreview" zoomScale="60" zoomScaleNormal="100" workbookViewId="0">
      <selection activeCell="F23" sqref="F23"/>
    </sheetView>
  </sheetViews>
  <sheetFormatPr defaultRowHeight="12.75"/>
  <cols>
    <col min="1" max="1" width="12.5703125" customWidth="1"/>
    <col min="2" max="2" width="12.42578125" customWidth="1"/>
    <col min="3" max="3" width="10.28515625" customWidth="1"/>
    <col min="4" max="4" width="10.5703125" customWidth="1"/>
  </cols>
  <sheetData>
    <row r="1" spans="1:12">
      <c r="A1" s="284"/>
      <c r="B1" s="284"/>
      <c r="C1" s="284"/>
      <c r="D1" s="284"/>
      <c r="E1" s="284"/>
      <c r="F1" s="285"/>
      <c r="G1" s="284"/>
      <c r="H1" s="285"/>
      <c r="I1" s="285"/>
      <c r="J1" s="284"/>
      <c r="K1" s="1"/>
      <c r="L1" s="1"/>
    </row>
    <row r="2" spans="1:12" ht="18">
      <c r="A2" s="338" t="s">
        <v>3134</v>
      </c>
      <c r="B2" s="338"/>
      <c r="C2" s="338"/>
      <c r="D2" s="338"/>
      <c r="E2" s="338"/>
      <c r="F2" s="338"/>
      <c r="G2" s="333" t="s">
        <v>3135</v>
      </c>
      <c r="H2" s="333"/>
      <c r="I2" s="333"/>
      <c r="J2" s="333"/>
      <c r="K2" s="1"/>
      <c r="L2" s="1"/>
    </row>
    <row r="3" spans="1:12">
      <c r="A3" s="339" t="s">
        <v>3125</v>
      </c>
      <c r="B3" s="339"/>
      <c r="C3" s="339"/>
      <c r="D3" s="339"/>
      <c r="E3" s="339"/>
      <c r="F3" s="339"/>
      <c r="G3" s="284"/>
      <c r="H3" s="285"/>
      <c r="I3" s="285"/>
      <c r="J3" s="284"/>
      <c r="K3" s="1"/>
      <c r="L3" s="1"/>
    </row>
    <row r="4" spans="1:12">
      <c r="A4" s="291"/>
      <c r="B4" s="291"/>
      <c r="C4" s="291"/>
      <c r="D4" s="291"/>
      <c r="E4" s="291"/>
      <c r="F4" s="291"/>
      <c r="G4" s="284"/>
      <c r="H4" s="285"/>
      <c r="I4" s="285"/>
      <c r="J4" s="284"/>
      <c r="K4" s="1"/>
      <c r="L4" s="1"/>
    </row>
    <row r="5" spans="1:12">
      <c r="A5" s="340" t="s">
        <v>3126</v>
      </c>
      <c r="B5" s="341"/>
      <c r="C5" s="341"/>
      <c r="D5" s="341"/>
      <c r="E5" s="341"/>
      <c r="F5" s="341"/>
      <c r="G5" s="341"/>
      <c r="H5" s="341"/>
      <c r="I5" s="341"/>
      <c r="J5" s="284"/>
      <c r="K5" s="1"/>
      <c r="L5" s="1"/>
    </row>
    <row r="6" spans="1:12">
      <c r="A6" s="323" t="s">
        <v>3127</v>
      </c>
      <c r="B6" s="323"/>
      <c r="C6" s="323"/>
      <c r="D6" s="323"/>
      <c r="E6" s="323"/>
      <c r="F6" s="323"/>
      <c r="G6" s="323"/>
      <c r="H6" s="323"/>
      <c r="I6" s="323"/>
      <c r="J6" s="323"/>
      <c r="K6" s="290"/>
      <c r="L6" s="290"/>
    </row>
    <row r="7" spans="1:12">
      <c r="A7" s="284"/>
      <c r="B7" s="284"/>
      <c r="C7" s="284"/>
      <c r="D7" s="284"/>
      <c r="E7" s="284"/>
      <c r="F7" s="285"/>
      <c r="G7" s="284"/>
      <c r="H7" s="285"/>
      <c r="I7" s="285"/>
      <c r="J7" s="284"/>
      <c r="K7" s="1"/>
      <c r="L7" s="1"/>
    </row>
    <row r="8" spans="1:12">
      <c r="A8" s="342" t="s">
        <v>3128</v>
      </c>
      <c r="B8" s="342"/>
      <c r="C8" s="342"/>
      <c r="D8" s="342"/>
      <c r="E8" s="342"/>
      <c r="F8" s="342"/>
      <c r="G8" s="289" t="s">
        <v>3129</v>
      </c>
      <c r="H8" s="289">
        <v>240427</v>
      </c>
      <c r="I8" s="289"/>
      <c r="J8" s="289"/>
      <c r="K8" s="1"/>
      <c r="L8" s="1"/>
    </row>
    <row r="9" spans="1:12">
      <c r="A9" s="284"/>
      <c r="B9" s="284"/>
      <c r="C9" s="289"/>
      <c r="D9" s="284"/>
      <c r="E9" s="284"/>
      <c r="F9" s="285"/>
      <c r="G9" s="289" t="s">
        <v>2</v>
      </c>
      <c r="H9" s="289" t="s">
        <v>3130</v>
      </c>
      <c r="I9" s="289"/>
      <c r="J9" s="289"/>
      <c r="K9" s="1"/>
      <c r="L9" s="1"/>
    </row>
    <row r="10" spans="1:12">
      <c r="A10" s="342" t="s">
        <v>3131</v>
      </c>
      <c r="B10" s="342"/>
      <c r="C10" s="342"/>
      <c r="D10" s="342"/>
      <c r="E10" s="342"/>
      <c r="F10" s="342"/>
      <c r="G10" s="289" t="s">
        <v>3129</v>
      </c>
      <c r="H10" s="289">
        <v>27074153</v>
      </c>
      <c r="I10" s="289"/>
      <c r="J10" s="289"/>
      <c r="K10" s="1"/>
      <c r="L10" s="1"/>
    </row>
    <row r="11" spans="1:12">
      <c r="A11" s="343" t="s">
        <v>3132</v>
      </c>
      <c r="B11" s="343"/>
      <c r="C11" s="343"/>
      <c r="D11" s="343"/>
      <c r="E11" s="343"/>
      <c r="F11" s="343"/>
      <c r="G11" s="289" t="s">
        <v>2</v>
      </c>
      <c r="H11" s="289" t="s">
        <v>3133</v>
      </c>
      <c r="I11" s="289"/>
      <c r="J11" s="289"/>
      <c r="K11" s="1"/>
      <c r="L11" s="1"/>
    </row>
    <row r="12" spans="1:12">
      <c r="A12" s="344" t="s">
        <v>3</v>
      </c>
      <c r="B12" s="344"/>
      <c r="C12" s="344"/>
      <c r="D12" s="344"/>
      <c r="E12" s="344"/>
      <c r="F12" s="314" t="s">
        <v>4</v>
      </c>
      <c r="G12" s="315"/>
      <c r="H12" s="315"/>
      <c r="I12" s="315"/>
      <c r="J12" s="316"/>
      <c r="K12" s="1"/>
      <c r="L12" s="1"/>
    </row>
    <row r="13" spans="1:12">
      <c r="A13" s="344"/>
      <c r="B13" s="344"/>
      <c r="C13" s="344"/>
      <c r="D13" s="344"/>
      <c r="E13" s="344"/>
      <c r="F13" s="317"/>
      <c r="G13" s="318"/>
      <c r="H13" s="318"/>
      <c r="I13" s="318"/>
      <c r="J13" s="319"/>
      <c r="K13" s="1"/>
      <c r="L13" s="1"/>
    </row>
    <row r="14" spans="1:12">
      <c r="A14" s="344"/>
      <c r="B14" s="344"/>
      <c r="C14" s="344"/>
      <c r="D14" s="344"/>
      <c r="E14" s="344"/>
      <c r="F14" s="317"/>
      <c r="G14" s="318"/>
      <c r="H14" s="318"/>
      <c r="I14" s="318"/>
      <c r="J14" s="319"/>
      <c r="K14" s="1"/>
      <c r="L14" s="1"/>
    </row>
    <row r="15" spans="1:12">
      <c r="A15" s="344"/>
      <c r="B15" s="344"/>
      <c r="C15" s="344"/>
      <c r="D15" s="344"/>
      <c r="E15" s="344"/>
      <c r="F15" s="320"/>
      <c r="G15" s="321"/>
      <c r="H15" s="321"/>
      <c r="I15" s="321"/>
      <c r="J15" s="322"/>
      <c r="K15" s="1"/>
      <c r="L15" s="1"/>
    </row>
    <row r="16" spans="1:12" ht="13.5" thickBot="1">
      <c r="A16" s="292"/>
      <c r="B16" s="292"/>
      <c r="C16" s="292"/>
      <c r="D16" s="292"/>
      <c r="E16" s="292"/>
      <c r="F16" s="292"/>
      <c r="G16" s="292"/>
      <c r="H16" s="292"/>
      <c r="I16" s="292"/>
      <c r="J16" s="292"/>
      <c r="K16" s="1"/>
      <c r="L16" s="1"/>
    </row>
    <row r="17" spans="1:10" ht="13.5" thickBot="1">
      <c r="A17" s="335" t="s">
        <v>3123</v>
      </c>
      <c r="B17" s="336"/>
      <c r="C17" s="336"/>
      <c r="D17" s="336"/>
      <c r="E17" s="336"/>
      <c r="F17" s="336"/>
      <c r="G17" s="336"/>
      <c r="H17" s="336"/>
      <c r="I17" s="336"/>
      <c r="J17" s="337"/>
    </row>
    <row r="18" spans="1:10" ht="223.5" customHeight="1">
      <c r="A18" s="334" t="s">
        <v>3124</v>
      </c>
      <c r="B18" s="334"/>
      <c r="C18" s="334"/>
      <c r="D18" s="334"/>
      <c r="E18" s="334"/>
      <c r="F18" s="334"/>
      <c r="G18" s="334"/>
      <c r="H18" s="334"/>
      <c r="I18" s="334"/>
      <c r="J18" s="334"/>
    </row>
  </sheetData>
  <mergeCells count="12">
    <mergeCell ref="A6:J6"/>
    <mergeCell ref="G2:J2"/>
    <mergeCell ref="F12:J15"/>
    <mergeCell ref="A18:J18"/>
    <mergeCell ref="A17:J17"/>
    <mergeCell ref="A2:F2"/>
    <mergeCell ref="A3:F3"/>
    <mergeCell ref="A5:I5"/>
    <mergeCell ref="A8:F8"/>
    <mergeCell ref="A10:F10"/>
    <mergeCell ref="A11:F11"/>
    <mergeCell ref="A12:E15"/>
  </mergeCells>
  <pageMargins left="0.7" right="0.7" top="0.78740157499999996" bottom="0.78740157499999996" header="0.3" footer="0.3"/>
  <pageSetup paperSize="9" scale="88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7"/>
  <dimension ref="A1:CB201"/>
  <sheetViews>
    <sheetView showGridLines="0" showZeros="0" view="pageBreakPreview" topLeftCell="A100" zoomScaleNormal="100" zoomScaleSheetLayoutView="100" workbookViewId="0">
      <selection activeCell="C28" sqref="C28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6 Rek'!H1</f>
        <v>6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6 Rek'!G2</f>
        <v>Slaboproud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90</v>
      </c>
      <c r="C7" s="235" t="s">
        <v>2319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>
      <c r="A8" s="244">
        <v>1</v>
      </c>
      <c r="B8" s="245" t="s">
        <v>2100</v>
      </c>
      <c r="C8" s="246" t="s">
        <v>2321</v>
      </c>
      <c r="D8" s="247" t="s">
        <v>92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ht="22.5">
      <c r="A9" s="252"/>
      <c r="B9" s="253"/>
      <c r="C9" s="368" t="s">
        <v>2322</v>
      </c>
      <c r="D9" s="369"/>
      <c r="E9" s="369"/>
      <c r="F9" s="369"/>
      <c r="G9" s="370"/>
      <c r="I9" s="254"/>
      <c r="K9" s="254"/>
      <c r="L9" s="255" t="s">
        <v>2322</v>
      </c>
      <c r="O9" s="243">
        <v>3</v>
      </c>
    </row>
    <row r="10" spans="1:80">
      <c r="A10" s="244">
        <v>2</v>
      </c>
      <c r="B10" s="245" t="s">
        <v>2323</v>
      </c>
      <c r="C10" s="246" t="s">
        <v>2324</v>
      </c>
      <c r="D10" s="247" t="s">
        <v>92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ht="22.5">
      <c r="A11" s="244">
        <v>3</v>
      </c>
      <c r="B11" s="245" t="s">
        <v>2325</v>
      </c>
      <c r="C11" s="246" t="s">
        <v>2326</v>
      </c>
      <c r="D11" s="247" t="s">
        <v>92</v>
      </c>
      <c r="E11" s="248">
        <v>1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/>
      <c r="K11" s="251">
        <f>E11*J11</f>
        <v>0</v>
      </c>
      <c r="O11" s="243">
        <v>2</v>
      </c>
      <c r="AA11" s="216">
        <v>12</v>
      </c>
      <c r="AB11" s="216">
        <v>0</v>
      </c>
      <c r="AC11" s="216">
        <v>3</v>
      </c>
      <c r="AZ11" s="216">
        <v>1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12</v>
      </c>
      <c r="CB11" s="243">
        <v>0</v>
      </c>
    </row>
    <row r="12" spans="1:80" ht="22.5">
      <c r="A12" s="252"/>
      <c r="B12" s="253"/>
      <c r="C12" s="368" t="s">
        <v>2327</v>
      </c>
      <c r="D12" s="369"/>
      <c r="E12" s="369"/>
      <c r="F12" s="369"/>
      <c r="G12" s="370"/>
      <c r="I12" s="254"/>
      <c r="K12" s="254"/>
      <c r="L12" s="255" t="s">
        <v>2327</v>
      </c>
      <c r="O12" s="243">
        <v>3</v>
      </c>
    </row>
    <row r="13" spans="1:80">
      <c r="A13" s="244">
        <v>4</v>
      </c>
      <c r="B13" s="245" t="s">
        <v>2328</v>
      </c>
      <c r="C13" s="246" t="s">
        <v>2329</v>
      </c>
      <c r="D13" s="247" t="s">
        <v>92</v>
      </c>
      <c r="E13" s="248">
        <v>1</v>
      </c>
      <c r="F13" s="248">
        <v>0</v>
      </c>
      <c r="G13" s="249">
        <f t="shared" ref="G13:G25" si="0">E13*F13</f>
        <v>0</v>
      </c>
      <c r="H13" s="250">
        <v>0</v>
      </c>
      <c r="I13" s="251">
        <f t="shared" ref="I13:I25" si="1">E13*H13</f>
        <v>0</v>
      </c>
      <c r="J13" s="250"/>
      <c r="K13" s="251">
        <f t="shared" ref="K13:K25" si="2">E13*J13</f>
        <v>0</v>
      </c>
      <c r="O13" s="243">
        <v>2</v>
      </c>
      <c r="AA13" s="216">
        <v>12</v>
      </c>
      <c r="AB13" s="216">
        <v>0</v>
      </c>
      <c r="AC13" s="216">
        <v>4</v>
      </c>
      <c r="AZ13" s="216">
        <v>1</v>
      </c>
      <c r="BA13" s="216">
        <f t="shared" ref="BA13:BA25" si="3">IF(AZ13=1,G13,0)</f>
        <v>0</v>
      </c>
      <c r="BB13" s="216">
        <f t="shared" ref="BB13:BB25" si="4">IF(AZ13=2,G13,0)</f>
        <v>0</v>
      </c>
      <c r="BC13" s="216">
        <f t="shared" ref="BC13:BC25" si="5">IF(AZ13=3,G13,0)</f>
        <v>0</v>
      </c>
      <c r="BD13" s="216">
        <f t="shared" ref="BD13:BD25" si="6">IF(AZ13=4,G13,0)</f>
        <v>0</v>
      </c>
      <c r="BE13" s="216">
        <f t="shared" ref="BE13:BE25" si="7">IF(AZ13=5,G13,0)</f>
        <v>0</v>
      </c>
      <c r="CA13" s="243">
        <v>12</v>
      </c>
      <c r="CB13" s="243">
        <v>0</v>
      </c>
    </row>
    <row r="14" spans="1:80" ht="22.5">
      <c r="A14" s="244">
        <v>5</v>
      </c>
      <c r="B14" s="245" t="s">
        <v>2330</v>
      </c>
      <c r="C14" s="246" t="s">
        <v>2331</v>
      </c>
      <c r="D14" s="247" t="s">
        <v>92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/>
      <c r="K14" s="251">
        <f t="shared" si="2"/>
        <v>0</v>
      </c>
      <c r="O14" s="243">
        <v>2</v>
      </c>
      <c r="AA14" s="216">
        <v>12</v>
      </c>
      <c r="AB14" s="216">
        <v>0</v>
      </c>
      <c r="AC14" s="216">
        <v>5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12</v>
      </c>
      <c r="CB14" s="243">
        <v>0</v>
      </c>
    </row>
    <row r="15" spans="1:80">
      <c r="A15" s="244">
        <v>6</v>
      </c>
      <c r="B15" s="245" t="s">
        <v>2332</v>
      </c>
      <c r="C15" s="246" t="s">
        <v>2333</v>
      </c>
      <c r="D15" s="247" t="s">
        <v>92</v>
      </c>
      <c r="E15" s="248">
        <v>1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/>
      <c r="K15" s="251">
        <f t="shared" si="2"/>
        <v>0</v>
      </c>
      <c r="O15" s="243">
        <v>2</v>
      </c>
      <c r="AA15" s="216">
        <v>12</v>
      </c>
      <c r="AB15" s="216">
        <v>0</v>
      </c>
      <c r="AC15" s="216">
        <v>6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12</v>
      </c>
      <c r="CB15" s="243">
        <v>0</v>
      </c>
    </row>
    <row r="16" spans="1:80" ht="22.5">
      <c r="A16" s="244">
        <v>7</v>
      </c>
      <c r="B16" s="245" t="s">
        <v>2334</v>
      </c>
      <c r="C16" s="246" t="s">
        <v>2335</v>
      </c>
      <c r="D16" s="247" t="s">
        <v>92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/>
      <c r="K16" s="251">
        <f t="shared" si="2"/>
        <v>0</v>
      </c>
      <c r="O16" s="243">
        <v>2</v>
      </c>
      <c r="AA16" s="216">
        <v>12</v>
      </c>
      <c r="AB16" s="216">
        <v>0</v>
      </c>
      <c r="AC16" s="216">
        <v>7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12</v>
      </c>
      <c r="CB16" s="243">
        <v>0</v>
      </c>
    </row>
    <row r="17" spans="1:80">
      <c r="A17" s="244">
        <v>8</v>
      </c>
      <c r="B17" s="245" t="s">
        <v>2336</v>
      </c>
      <c r="C17" s="246" t="s">
        <v>2337</v>
      </c>
      <c r="D17" s="247" t="s">
        <v>92</v>
      </c>
      <c r="E17" s="248">
        <v>1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/>
      <c r="K17" s="251">
        <f t="shared" si="2"/>
        <v>0</v>
      </c>
      <c r="O17" s="243">
        <v>2</v>
      </c>
      <c r="AA17" s="216">
        <v>12</v>
      </c>
      <c r="AB17" s="216">
        <v>0</v>
      </c>
      <c r="AC17" s="216">
        <v>8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12</v>
      </c>
      <c r="CB17" s="243">
        <v>0</v>
      </c>
    </row>
    <row r="18" spans="1:80">
      <c r="A18" s="244">
        <v>9</v>
      </c>
      <c r="B18" s="245" t="s">
        <v>2338</v>
      </c>
      <c r="C18" s="246" t="s">
        <v>2339</v>
      </c>
      <c r="D18" s="247" t="s">
        <v>92</v>
      </c>
      <c r="E18" s="248">
        <v>8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/>
      <c r="K18" s="251">
        <f t="shared" si="2"/>
        <v>0</v>
      </c>
      <c r="O18" s="243">
        <v>2</v>
      </c>
      <c r="AA18" s="216">
        <v>12</v>
      </c>
      <c r="AB18" s="216">
        <v>0</v>
      </c>
      <c r="AC18" s="216">
        <v>9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12</v>
      </c>
      <c r="CB18" s="243">
        <v>0</v>
      </c>
    </row>
    <row r="19" spans="1:80">
      <c r="A19" s="244">
        <v>10</v>
      </c>
      <c r="B19" s="245" t="s">
        <v>2340</v>
      </c>
      <c r="C19" s="246" t="s">
        <v>2341</v>
      </c>
      <c r="D19" s="247" t="s">
        <v>92</v>
      </c>
      <c r="E19" s="248">
        <v>8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10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>
      <c r="A20" s="244">
        <v>11</v>
      </c>
      <c r="B20" s="245" t="s">
        <v>2342</v>
      </c>
      <c r="C20" s="246" t="s">
        <v>2343</v>
      </c>
      <c r="D20" s="247" t="s">
        <v>92</v>
      </c>
      <c r="E20" s="248">
        <v>8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11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>
      <c r="A21" s="244">
        <v>12</v>
      </c>
      <c r="B21" s="245" t="s">
        <v>2344</v>
      </c>
      <c r="C21" s="246" t="s">
        <v>2345</v>
      </c>
      <c r="D21" s="247" t="s">
        <v>92</v>
      </c>
      <c r="E21" s="248">
        <v>8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12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>
      <c r="A22" s="244">
        <v>13</v>
      </c>
      <c r="B22" s="245" t="s">
        <v>2346</v>
      </c>
      <c r="C22" s="246" t="s">
        <v>2347</v>
      </c>
      <c r="D22" s="247" t="s">
        <v>164</v>
      </c>
      <c r="E22" s="248">
        <v>550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13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>
      <c r="A23" s="244">
        <v>14</v>
      </c>
      <c r="B23" s="245" t="s">
        <v>2348</v>
      </c>
      <c r="C23" s="246" t="s">
        <v>2349</v>
      </c>
      <c r="D23" s="247" t="s">
        <v>164</v>
      </c>
      <c r="E23" s="248">
        <v>550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14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>
      <c r="A24" s="244">
        <v>15</v>
      </c>
      <c r="B24" s="245" t="s">
        <v>2350</v>
      </c>
      <c r="C24" s="246" t="s">
        <v>2351</v>
      </c>
      <c r="D24" s="247" t="s">
        <v>92</v>
      </c>
      <c r="E24" s="248">
        <v>20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15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>
      <c r="A25" s="244">
        <v>16</v>
      </c>
      <c r="B25" s="245" t="s">
        <v>2352</v>
      </c>
      <c r="C25" s="246" t="s">
        <v>2353</v>
      </c>
      <c r="D25" s="247" t="s">
        <v>92</v>
      </c>
      <c r="E25" s="248">
        <v>20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16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>
      <c r="A26" s="262"/>
      <c r="B26" s="263" t="s">
        <v>93</v>
      </c>
      <c r="C26" s="264" t="s">
        <v>2320</v>
      </c>
      <c r="D26" s="265"/>
      <c r="E26" s="266"/>
      <c r="F26" s="267"/>
      <c r="G26" s="268">
        <f>SUM(G7:G25)</f>
        <v>0</v>
      </c>
      <c r="H26" s="269"/>
      <c r="I26" s="270">
        <f>SUM(I7:I25)</f>
        <v>0</v>
      </c>
      <c r="J26" s="269"/>
      <c r="K26" s="270">
        <f>SUM(K7:K25)</f>
        <v>0</v>
      </c>
      <c r="O26" s="243">
        <v>4</v>
      </c>
      <c r="BA26" s="271">
        <f>SUM(BA7:BA25)</f>
        <v>0</v>
      </c>
      <c r="BB26" s="271">
        <f>SUM(BB7:BB25)</f>
        <v>0</v>
      </c>
      <c r="BC26" s="271">
        <f>SUM(BC7:BC25)</f>
        <v>0</v>
      </c>
      <c r="BD26" s="271">
        <f>SUM(BD7:BD25)</f>
        <v>0</v>
      </c>
      <c r="BE26" s="271">
        <f>SUM(BE7:BE25)</f>
        <v>0</v>
      </c>
    </row>
    <row r="27" spans="1:80">
      <c r="A27" s="233" t="s">
        <v>89</v>
      </c>
      <c r="B27" s="234" t="s">
        <v>159</v>
      </c>
      <c r="C27" s="235" t="s">
        <v>2354</v>
      </c>
      <c r="D27" s="236"/>
      <c r="E27" s="237"/>
      <c r="F27" s="237"/>
      <c r="G27" s="238"/>
      <c r="H27" s="239"/>
      <c r="I27" s="240"/>
      <c r="J27" s="241"/>
      <c r="K27" s="242"/>
      <c r="O27" s="243">
        <v>1</v>
      </c>
    </row>
    <row r="28" spans="1:80" ht="45">
      <c r="A28" s="244">
        <v>17</v>
      </c>
      <c r="B28" s="245" t="s">
        <v>2232</v>
      </c>
      <c r="C28" s="246" t="s">
        <v>3150</v>
      </c>
      <c r="D28" s="247" t="s">
        <v>92</v>
      </c>
      <c r="E28" s="248">
        <v>4</v>
      </c>
      <c r="F28" s="248">
        <v>0</v>
      </c>
      <c r="G28" s="249">
        <f t="shared" ref="G28:G38" si="8">E28*F28</f>
        <v>0</v>
      </c>
      <c r="H28" s="250">
        <v>0</v>
      </c>
      <c r="I28" s="251">
        <f t="shared" ref="I28:I38" si="9">E28*H28</f>
        <v>0</v>
      </c>
      <c r="J28" s="250"/>
      <c r="K28" s="251">
        <f t="shared" ref="K28:K38" si="10">E28*J28</f>
        <v>0</v>
      </c>
      <c r="O28" s="243">
        <v>2</v>
      </c>
      <c r="AA28" s="216">
        <v>12</v>
      </c>
      <c r="AB28" s="216">
        <v>0</v>
      </c>
      <c r="AC28" s="216">
        <v>17</v>
      </c>
      <c r="AZ28" s="216">
        <v>1</v>
      </c>
      <c r="BA28" s="216">
        <f t="shared" ref="BA28:BA38" si="11">IF(AZ28=1,G28,0)</f>
        <v>0</v>
      </c>
      <c r="BB28" s="216">
        <f t="shared" ref="BB28:BB38" si="12">IF(AZ28=2,G28,0)</f>
        <v>0</v>
      </c>
      <c r="BC28" s="216">
        <f t="shared" ref="BC28:BC38" si="13">IF(AZ28=3,G28,0)</f>
        <v>0</v>
      </c>
      <c r="BD28" s="216">
        <f t="shared" ref="BD28:BD38" si="14">IF(AZ28=4,G28,0)</f>
        <v>0</v>
      </c>
      <c r="BE28" s="216">
        <f t="shared" ref="BE28:BE38" si="15">IF(AZ28=5,G28,0)</f>
        <v>0</v>
      </c>
      <c r="CA28" s="243">
        <v>12</v>
      </c>
      <c r="CB28" s="243">
        <v>0</v>
      </c>
    </row>
    <row r="29" spans="1:80">
      <c r="A29" s="244">
        <v>18</v>
      </c>
      <c r="B29" s="245" t="s">
        <v>2356</v>
      </c>
      <c r="C29" s="246" t="s">
        <v>2357</v>
      </c>
      <c r="D29" s="247" t="s">
        <v>92</v>
      </c>
      <c r="E29" s="248">
        <v>4</v>
      </c>
      <c r="F29" s="248">
        <v>0</v>
      </c>
      <c r="G29" s="249">
        <f t="shared" si="8"/>
        <v>0</v>
      </c>
      <c r="H29" s="250">
        <v>0</v>
      </c>
      <c r="I29" s="251">
        <f t="shared" si="9"/>
        <v>0</v>
      </c>
      <c r="J29" s="250"/>
      <c r="K29" s="251">
        <f t="shared" si="10"/>
        <v>0</v>
      </c>
      <c r="O29" s="243">
        <v>2</v>
      </c>
      <c r="AA29" s="216">
        <v>12</v>
      </c>
      <c r="AB29" s="216">
        <v>0</v>
      </c>
      <c r="AC29" s="216">
        <v>18</v>
      </c>
      <c r="AZ29" s="216">
        <v>1</v>
      </c>
      <c r="BA29" s="216">
        <f t="shared" si="11"/>
        <v>0</v>
      </c>
      <c r="BB29" s="216">
        <f t="shared" si="12"/>
        <v>0</v>
      </c>
      <c r="BC29" s="216">
        <f t="shared" si="13"/>
        <v>0</v>
      </c>
      <c r="BD29" s="216">
        <f t="shared" si="14"/>
        <v>0</v>
      </c>
      <c r="BE29" s="216">
        <f t="shared" si="15"/>
        <v>0</v>
      </c>
      <c r="CA29" s="243">
        <v>12</v>
      </c>
      <c r="CB29" s="243">
        <v>0</v>
      </c>
    </row>
    <row r="30" spans="1:80">
      <c r="A30" s="244">
        <v>19</v>
      </c>
      <c r="B30" s="245" t="s">
        <v>2358</v>
      </c>
      <c r="C30" s="246" t="s">
        <v>2359</v>
      </c>
      <c r="D30" s="247" t="s">
        <v>92</v>
      </c>
      <c r="E30" s="248">
        <v>4</v>
      </c>
      <c r="F30" s="248">
        <v>0</v>
      </c>
      <c r="G30" s="249">
        <f t="shared" si="8"/>
        <v>0</v>
      </c>
      <c r="H30" s="250">
        <v>0</v>
      </c>
      <c r="I30" s="251">
        <f t="shared" si="9"/>
        <v>0</v>
      </c>
      <c r="J30" s="250"/>
      <c r="K30" s="251">
        <f t="shared" si="10"/>
        <v>0</v>
      </c>
      <c r="O30" s="243">
        <v>2</v>
      </c>
      <c r="AA30" s="216">
        <v>12</v>
      </c>
      <c r="AB30" s="216">
        <v>0</v>
      </c>
      <c r="AC30" s="216">
        <v>19</v>
      </c>
      <c r="AZ30" s="216">
        <v>1</v>
      </c>
      <c r="BA30" s="216">
        <f t="shared" si="11"/>
        <v>0</v>
      </c>
      <c r="BB30" s="216">
        <f t="shared" si="12"/>
        <v>0</v>
      </c>
      <c r="BC30" s="216">
        <f t="shared" si="13"/>
        <v>0</v>
      </c>
      <c r="BD30" s="216">
        <f t="shared" si="14"/>
        <v>0</v>
      </c>
      <c r="BE30" s="216">
        <f t="shared" si="15"/>
        <v>0</v>
      </c>
      <c r="CA30" s="243">
        <v>12</v>
      </c>
      <c r="CB30" s="243">
        <v>0</v>
      </c>
    </row>
    <row r="31" spans="1:80">
      <c r="A31" s="244">
        <v>20</v>
      </c>
      <c r="B31" s="245" t="s">
        <v>2283</v>
      </c>
      <c r="C31" s="246" t="s">
        <v>2360</v>
      </c>
      <c r="D31" s="247" t="s">
        <v>92</v>
      </c>
      <c r="E31" s="248">
        <v>4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/>
      <c r="K31" s="251">
        <f t="shared" si="10"/>
        <v>0</v>
      </c>
      <c r="O31" s="243">
        <v>2</v>
      </c>
      <c r="AA31" s="216">
        <v>12</v>
      </c>
      <c r="AB31" s="216">
        <v>0</v>
      </c>
      <c r="AC31" s="216">
        <v>20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12</v>
      </c>
      <c r="CB31" s="243">
        <v>0</v>
      </c>
    </row>
    <row r="32" spans="1:80">
      <c r="A32" s="244">
        <v>21</v>
      </c>
      <c r="B32" s="245" t="s">
        <v>2361</v>
      </c>
      <c r="C32" s="246" t="s">
        <v>2362</v>
      </c>
      <c r="D32" s="247" t="s">
        <v>92</v>
      </c>
      <c r="E32" s="248">
        <v>1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/>
      <c r="K32" s="251">
        <f t="shared" si="10"/>
        <v>0</v>
      </c>
      <c r="O32" s="243">
        <v>2</v>
      </c>
      <c r="AA32" s="216">
        <v>12</v>
      </c>
      <c r="AB32" s="216">
        <v>0</v>
      </c>
      <c r="AC32" s="216">
        <v>21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12</v>
      </c>
      <c r="CB32" s="243">
        <v>0</v>
      </c>
    </row>
    <row r="33" spans="1:80">
      <c r="A33" s="244">
        <v>22</v>
      </c>
      <c r="B33" s="245" t="s">
        <v>2363</v>
      </c>
      <c r="C33" s="246" t="s">
        <v>2364</v>
      </c>
      <c r="D33" s="247" t="s">
        <v>92</v>
      </c>
      <c r="E33" s="248">
        <v>1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/>
      <c r="K33" s="251">
        <f t="shared" si="10"/>
        <v>0</v>
      </c>
      <c r="O33" s="243">
        <v>2</v>
      </c>
      <c r="AA33" s="216">
        <v>12</v>
      </c>
      <c r="AB33" s="216">
        <v>0</v>
      </c>
      <c r="AC33" s="216">
        <v>22</v>
      </c>
      <c r="AZ33" s="216">
        <v>1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12</v>
      </c>
      <c r="CB33" s="243">
        <v>0</v>
      </c>
    </row>
    <row r="34" spans="1:80">
      <c r="A34" s="244">
        <v>23</v>
      </c>
      <c r="B34" s="245" t="s">
        <v>2365</v>
      </c>
      <c r="C34" s="246" t="s">
        <v>2366</v>
      </c>
      <c r="D34" s="247" t="s">
        <v>92</v>
      </c>
      <c r="E34" s="248">
        <v>1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/>
      <c r="K34" s="251">
        <f t="shared" si="10"/>
        <v>0</v>
      </c>
      <c r="O34" s="243">
        <v>2</v>
      </c>
      <c r="AA34" s="216">
        <v>12</v>
      </c>
      <c r="AB34" s="216">
        <v>0</v>
      </c>
      <c r="AC34" s="216">
        <v>23</v>
      </c>
      <c r="AZ34" s="216">
        <v>1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12</v>
      </c>
      <c r="CB34" s="243">
        <v>0</v>
      </c>
    </row>
    <row r="35" spans="1:80">
      <c r="A35" s="244">
        <v>24</v>
      </c>
      <c r="B35" s="245" t="s">
        <v>2367</v>
      </c>
      <c r="C35" s="246" t="s">
        <v>2368</v>
      </c>
      <c r="D35" s="247" t="s">
        <v>92</v>
      </c>
      <c r="E35" s="248">
        <v>1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/>
      <c r="K35" s="251">
        <f t="shared" si="10"/>
        <v>0</v>
      </c>
      <c r="O35" s="243">
        <v>2</v>
      </c>
      <c r="AA35" s="216">
        <v>12</v>
      </c>
      <c r="AB35" s="216">
        <v>0</v>
      </c>
      <c r="AC35" s="216">
        <v>24</v>
      </c>
      <c r="AZ35" s="216">
        <v>1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12</v>
      </c>
      <c r="CB35" s="243">
        <v>0</v>
      </c>
    </row>
    <row r="36" spans="1:80">
      <c r="A36" s="244">
        <v>25</v>
      </c>
      <c r="B36" s="245" t="s">
        <v>2369</v>
      </c>
      <c r="C36" s="246" t="s">
        <v>2370</v>
      </c>
      <c r="D36" s="247" t="s">
        <v>2371</v>
      </c>
      <c r="E36" s="248">
        <v>1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/>
      <c r="K36" s="251">
        <f t="shared" si="10"/>
        <v>0</v>
      </c>
      <c r="O36" s="243">
        <v>2</v>
      </c>
      <c r="AA36" s="216">
        <v>12</v>
      </c>
      <c r="AB36" s="216">
        <v>0</v>
      </c>
      <c r="AC36" s="216">
        <v>25</v>
      </c>
      <c r="AZ36" s="216">
        <v>1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12</v>
      </c>
      <c r="CB36" s="243">
        <v>0</v>
      </c>
    </row>
    <row r="37" spans="1:80">
      <c r="A37" s="244">
        <v>26</v>
      </c>
      <c r="B37" s="245" t="s">
        <v>2372</v>
      </c>
      <c r="C37" s="246" t="s">
        <v>2373</v>
      </c>
      <c r="D37" s="247" t="s">
        <v>164</v>
      </c>
      <c r="E37" s="248">
        <v>250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/>
      <c r="K37" s="251">
        <f t="shared" si="10"/>
        <v>0</v>
      </c>
      <c r="O37" s="243">
        <v>2</v>
      </c>
      <c r="AA37" s="216">
        <v>12</v>
      </c>
      <c r="AB37" s="216">
        <v>0</v>
      </c>
      <c r="AC37" s="216">
        <v>26</v>
      </c>
      <c r="AZ37" s="216">
        <v>1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12</v>
      </c>
      <c r="CB37" s="243">
        <v>0</v>
      </c>
    </row>
    <row r="38" spans="1:80">
      <c r="A38" s="244">
        <v>27</v>
      </c>
      <c r="B38" s="245" t="s">
        <v>2374</v>
      </c>
      <c r="C38" s="246" t="s">
        <v>2375</v>
      </c>
      <c r="D38" s="247" t="s">
        <v>164</v>
      </c>
      <c r="E38" s="248">
        <v>250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/>
      <c r="K38" s="251">
        <f t="shared" si="10"/>
        <v>0</v>
      </c>
      <c r="O38" s="243">
        <v>2</v>
      </c>
      <c r="AA38" s="216">
        <v>12</v>
      </c>
      <c r="AB38" s="216">
        <v>0</v>
      </c>
      <c r="AC38" s="216">
        <v>27</v>
      </c>
      <c r="AZ38" s="216">
        <v>1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12</v>
      </c>
      <c r="CB38" s="243">
        <v>0</v>
      </c>
    </row>
    <row r="39" spans="1:80">
      <c r="A39" s="262"/>
      <c r="B39" s="263" t="s">
        <v>93</v>
      </c>
      <c r="C39" s="264" t="s">
        <v>2355</v>
      </c>
      <c r="D39" s="265"/>
      <c r="E39" s="266"/>
      <c r="F39" s="267"/>
      <c r="G39" s="268">
        <f>SUM(G27:G38)</f>
        <v>0</v>
      </c>
      <c r="H39" s="269"/>
      <c r="I39" s="270">
        <f>SUM(I27:I38)</f>
        <v>0</v>
      </c>
      <c r="J39" s="269"/>
      <c r="K39" s="270">
        <f>SUM(K27:K38)</f>
        <v>0</v>
      </c>
      <c r="O39" s="243">
        <v>4</v>
      </c>
      <c r="BA39" s="271">
        <f>SUM(BA27:BA38)</f>
        <v>0</v>
      </c>
      <c r="BB39" s="271">
        <f>SUM(BB27:BB38)</f>
        <v>0</v>
      </c>
      <c r="BC39" s="271">
        <f>SUM(BC27:BC38)</f>
        <v>0</v>
      </c>
      <c r="BD39" s="271">
        <f>SUM(BD27:BD38)</f>
        <v>0</v>
      </c>
      <c r="BE39" s="271">
        <f>SUM(BE27:BE38)</f>
        <v>0</v>
      </c>
    </row>
    <row r="40" spans="1:80">
      <c r="A40" s="233" t="s">
        <v>89</v>
      </c>
      <c r="B40" s="234" t="s">
        <v>210</v>
      </c>
      <c r="C40" s="235" t="s">
        <v>2376</v>
      </c>
      <c r="D40" s="236"/>
      <c r="E40" s="237"/>
      <c r="F40" s="237"/>
      <c r="G40" s="238"/>
      <c r="H40" s="239"/>
      <c r="I40" s="240"/>
      <c r="J40" s="241"/>
      <c r="K40" s="242"/>
      <c r="O40" s="243">
        <v>1</v>
      </c>
    </row>
    <row r="41" spans="1:80">
      <c r="A41" s="244">
        <v>28</v>
      </c>
      <c r="B41" s="245" t="s">
        <v>2378</v>
      </c>
      <c r="C41" s="246" t="s">
        <v>2379</v>
      </c>
      <c r="D41" s="247" t="s">
        <v>92</v>
      </c>
      <c r="E41" s="248">
        <v>1</v>
      </c>
      <c r="F41" s="248">
        <v>0</v>
      </c>
      <c r="G41" s="249">
        <f t="shared" ref="G41:G60" si="16">E41*F41</f>
        <v>0</v>
      </c>
      <c r="H41" s="250">
        <v>0</v>
      </c>
      <c r="I41" s="251">
        <f t="shared" ref="I41:I60" si="17">E41*H41</f>
        <v>0</v>
      </c>
      <c r="J41" s="250"/>
      <c r="K41" s="251">
        <f t="shared" ref="K41:K60" si="18">E41*J41</f>
        <v>0</v>
      </c>
      <c r="O41" s="243">
        <v>2</v>
      </c>
      <c r="AA41" s="216">
        <v>12</v>
      </c>
      <c r="AB41" s="216">
        <v>0</v>
      </c>
      <c r="AC41" s="216">
        <v>28</v>
      </c>
      <c r="AZ41" s="216">
        <v>1</v>
      </c>
      <c r="BA41" s="216">
        <f t="shared" ref="BA41:BA60" si="19">IF(AZ41=1,G41,0)</f>
        <v>0</v>
      </c>
      <c r="BB41" s="216">
        <f t="shared" ref="BB41:BB60" si="20">IF(AZ41=2,G41,0)</f>
        <v>0</v>
      </c>
      <c r="BC41" s="216">
        <f t="shared" ref="BC41:BC60" si="21">IF(AZ41=3,G41,0)</f>
        <v>0</v>
      </c>
      <c r="BD41" s="216">
        <f t="shared" ref="BD41:BD60" si="22">IF(AZ41=4,G41,0)</f>
        <v>0</v>
      </c>
      <c r="BE41" s="216">
        <f t="shared" ref="BE41:BE60" si="23">IF(AZ41=5,G41,0)</f>
        <v>0</v>
      </c>
      <c r="CA41" s="243">
        <v>12</v>
      </c>
      <c r="CB41" s="243">
        <v>0</v>
      </c>
    </row>
    <row r="42" spans="1:80">
      <c r="A42" s="244">
        <v>29</v>
      </c>
      <c r="B42" s="245" t="s">
        <v>2380</v>
      </c>
      <c r="C42" s="246" t="s">
        <v>2381</v>
      </c>
      <c r="D42" s="247" t="s">
        <v>92</v>
      </c>
      <c r="E42" s="248">
        <v>1</v>
      </c>
      <c r="F42" s="248">
        <v>0</v>
      </c>
      <c r="G42" s="249">
        <f t="shared" si="16"/>
        <v>0</v>
      </c>
      <c r="H42" s="250">
        <v>0</v>
      </c>
      <c r="I42" s="251">
        <f t="shared" si="17"/>
        <v>0</v>
      </c>
      <c r="J42" s="250"/>
      <c r="K42" s="251">
        <f t="shared" si="18"/>
        <v>0</v>
      </c>
      <c r="O42" s="243">
        <v>2</v>
      </c>
      <c r="AA42" s="216">
        <v>12</v>
      </c>
      <c r="AB42" s="216">
        <v>0</v>
      </c>
      <c r="AC42" s="216">
        <v>29</v>
      </c>
      <c r="AZ42" s="216">
        <v>1</v>
      </c>
      <c r="BA42" s="216">
        <f t="shared" si="19"/>
        <v>0</v>
      </c>
      <c r="BB42" s="216">
        <f t="shared" si="20"/>
        <v>0</v>
      </c>
      <c r="BC42" s="216">
        <f t="shared" si="21"/>
        <v>0</v>
      </c>
      <c r="BD42" s="216">
        <f t="shared" si="22"/>
        <v>0</v>
      </c>
      <c r="BE42" s="216">
        <f t="shared" si="23"/>
        <v>0</v>
      </c>
      <c r="CA42" s="243">
        <v>12</v>
      </c>
      <c r="CB42" s="243">
        <v>0</v>
      </c>
    </row>
    <row r="43" spans="1:80">
      <c r="A43" s="244">
        <v>30</v>
      </c>
      <c r="B43" s="245" t="s">
        <v>2382</v>
      </c>
      <c r="C43" s="246" t="s">
        <v>2383</v>
      </c>
      <c r="D43" s="247" t="s">
        <v>92</v>
      </c>
      <c r="E43" s="248">
        <v>1</v>
      </c>
      <c r="F43" s="248">
        <v>0</v>
      </c>
      <c r="G43" s="249">
        <f t="shared" si="16"/>
        <v>0</v>
      </c>
      <c r="H43" s="250">
        <v>0</v>
      </c>
      <c r="I43" s="251">
        <f t="shared" si="17"/>
        <v>0</v>
      </c>
      <c r="J43" s="250"/>
      <c r="K43" s="251">
        <f t="shared" si="18"/>
        <v>0</v>
      </c>
      <c r="O43" s="243">
        <v>2</v>
      </c>
      <c r="AA43" s="216">
        <v>12</v>
      </c>
      <c r="AB43" s="216">
        <v>0</v>
      </c>
      <c r="AC43" s="216">
        <v>30</v>
      </c>
      <c r="AZ43" s="216">
        <v>1</v>
      </c>
      <c r="BA43" s="216">
        <f t="shared" si="19"/>
        <v>0</v>
      </c>
      <c r="BB43" s="216">
        <f t="shared" si="20"/>
        <v>0</v>
      </c>
      <c r="BC43" s="216">
        <f t="shared" si="21"/>
        <v>0</v>
      </c>
      <c r="BD43" s="216">
        <f t="shared" si="22"/>
        <v>0</v>
      </c>
      <c r="BE43" s="216">
        <f t="shared" si="23"/>
        <v>0</v>
      </c>
      <c r="CA43" s="243">
        <v>12</v>
      </c>
      <c r="CB43" s="243">
        <v>0</v>
      </c>
    </row>
    <row r="44" spans="1:80">
      <c r="A44" s="244">
        <v>31</v>
      </c>
      <c r="B44" s="245" t="s">
        <v>2384</v>
      </c>
      <c r="C44" s="246" t="s">
        <v>2381</v>
      </c>
      <c r="D44" s="247" t="s">
        <v>92</v>
      </c>
      <c r="E44" s="248">
        <v>1</v>
      </c>
      <c r="F44" s="248">
        <v>0</v>
      </c>
      <c r="G44" s="249">
        <f t="shared" si="16"/>
        <v>0</v>
      </c>
      <c r="H44" s="250">
        <v>0</v>
      </c>
      <c r="I44" s="251">
        <f t="shared" si="17"/>
        <v>0</v>
      </c>
      <c r="J44" s="250"/>
      <c r="K44" s="251">
        <f t="shared" si="18"/>
        <v>0</v>
      </c>
      <c r="O44" s="243">
        <v>2</v>
      </c>
      <c r="AA44" s="216">
        <v>12</v>
      </c>
      <c r="AB44" s="216">
        <v>0</v>
      </c>
      <c r="AC44" s="216">
        <v>31</v>
      </c>
      <c r="AZ44" s="216">
        <v>1</v>
      </c>
      <c r="BA44" s="216">
        <f t="shared" si="19"/>
        <v>0</v>
      </c>
      <c r="BB44" s="216">
        <f t="shared" si="20"/>
        <v>0</v>
      </c>
      <c r="BC44" s="216">
        <f t="shared" si="21"/>
        <v>0</v>
      </c>
      <c r="BD44" s="216">
        <f t="shared" si="22"/>
        <v>0</v>
      </c>
      <c r="BE44" s="216">
        <f t="shared" si="23"/>
        <v>0</v>
      </c>
      <c r="CA44" s="243">
        <v>12</v>
      </c>
      <c r="CB44" s="243">
        <v>0</v>
      </c>
    </row>
    <row r="45" spans="1:80">
      <c r="A45" s="244">
        <v>32</v>
      </c>
      <c r="B45" s="245" t="s">
        <v>2385</v>
      </c>
      <c r="C45" s="246" t="s">
        <v>2386</v>
      </c>
      <c r="D45" s="247" t="s">
        <v>92</v>
      </c>
      <c r="E45" s="248">
        <v>1</v>
      </c>
      <c r="F45" s="248">
        <v>0</v>
      </c>
      <c r="G45" s="249">
        <f t="shared" si="16"/>
        <v>0</v>
      </c>
      <c r="H45" s="250">
        <v>0</v>
      </c>
      <c r="I45" s="251">
        <f t="shared" si="17"/>
        <v>0</v>
      </c>
      <c r="J45" s="250"/>
      <c r="K45" s="251">
        <f t="shared" si="18"/>
        <v>0</v>
      </c>
      <c r="O45" s="243">
        <v>2</v>
      </c>
      <c r="AA45" s="216">
        <v>12</v>
      </c>
      <c r="AB45" s="216">
        <v>0</v>
      </c>
      <c r="AC45" s="216">
        <v>32</v>
      </c>
      <c r="AZ45" s="216">
        <v>1</v>
      </c>
      <c r="BA45" s="216">
        <f t="shared" si="19"/>
        <v>0</v>
      </c>
      <c r="BB45" s="216">
        <f t="shared" si="20"/>
        <v>0</v>
      </c>
      <c r="BC45" s="216">
        <f t="shared" si="21"/>
        <v>0</v>
      </c>
      <c r="BD45" s="216">
        <f t="shared" si="22"/>
        <v>0</v>
      </c>
      <c r="BE45" s="216">
        <f t="shared" si="23"/>
        <v>0</v>
      </c>
      <c r="CA45" s="243">
        <v>12</v>
      </c>
      <c r="CB45" s="243">
        <v>0</v>
      </c>
    </row>
    <row r="46" spans="1:80">
      <c r="A46" s="244">
        <v>33</v>
      </c>
      <c r="B46" s="245" t="s">
        <v>2387</v>
      </c>
      <c r="C46" s="246" t="s">
        <v>2388</v>
      </c>
      <c r="D46" s="247" t="s">
        <v>92</v>
      </c>
      <c r="E46" s="248">
        <v>1</v>
      </c>
      <c r="F46" s="248">
        <v>0</v>
      </c>
      <c r="G46" s="249">
        <f t="shared" si="16"/>
        <v>0</v>
      </c>
      <c r="H46" s="250">
        <v>0</v>
      </c>
      <c r="I46" s="251">
        <f t="shared" si="17"/>
        <v>0</v>
      </c>
      <c r="J46" s="250"/>
      <c r="K46" s="251">
        <f t="shared" si="18"/>
        <v>0</v>
      </c>
      <c r="O46" s="243">
        <v>2</v>
      </c>
      <c r="AA46" s="216">
        <v>12</v>
      </c>
      <c r="AB46" s="216">
        <v>0</v>
      </c>
      <c r="AC46" s="216">
        <v>33</v>
      </c>
      <c r="AZ46" s="216">
        <v>1</v>
      </c>
      <c r="BA46" s="216">
        <f t="shared" si="19"/>
        <v>0</v>
      </c>
      <c r="BB46" s="216">
        <f t="shared" si="20"/>
        <v>0</v>
      </c>
      <c r="BC46" s="216">
        <f t="shared" si="21"/>
        <v>0</v>
      </c>
      <c r="BD46" s="216">
        <f t="shared" si="22"/>
        <v>0</v>
      </c>
      <c r="BE46" s="216">
        <f t="shared" si="23"/>
        <v>0</v>
      </c>
      <c r="CA46" s="243">
        <v>12</v>
      </c>
      <c r="CB46" s="243">
        <v>0</v>
      </c>
    </row>
    <row r="47" spans="1:80">
      <c r="A47" s="244">
        <v>34</v>
      </c>
      <c r="B47" s="245" t="s">
        <v>2389</v>
      </c>
      <c r="C47" s="246" t="s">
        <v>2390</v>
      </c>
      <c r="D47" s="247" t="s">
        <v>92</v>
      </c>
      <c r="E47" s="248">
        <v>1</v>
      </c>
      <c r="F47" s="248">
        <v>0</v>
      </c>
      <c r="G47" s="249">
        <f t="shared" si="16"/>
        <v>0</v>
      </c>
      <c r="H47" s="250">
        <v>0</v>
      </c>
      <c r="I47" s="251">
        <f t="shared" si="17"/>
        <v>0</v>
      </c>
      <c r="J47" s="250"/>
      <c r="K47" s="251">
        <f t="shared" si="18"/>
        <v>0</v>
      </c>
      <c r="O47" s="243">
        <v>2</v>
      </c>
      <c r="AA47" s="216">
        <v>12</v>
      </c>
      <c r="AB47" s="216">
        <v>0</v>
      </c>
      <c r="AC47" s="216">
        <v>34</v>
      </c>
      <c r="AZ47" s="216">
        <v>1</v>
      </c>
      <c r="BA47" s="216">
        <f t="shared" si="19"/>
        <v>0</v>
      </c>
      <c r="BB47" s="216">
        <f t="shared" si="20"/>
        <v>0</v>
      </c>
      <c r="BC47" s="216">
        <f t="shared" si="21"/>
        <v>0</v>
      </c>
      <c r="BD47" s="216">
        <f t="shared" si="22"/>
        <v>0</v>
      </c>
      <c r="BE47" s="216">
        <f t="shared" si="23"/>
        <v>0</v>
      </c>
      <c r="CA47" s="243">
        <v>12</v>
      </c>
      <c r="CB47" s="243">
        <v>0</v>
      </c>
    </row>
    <row r="48" spans="1:80">
      <c r="A48" s="244">
        <v>35</v>
      </c>
      <c r="B48" s="245" t="s">
        <v>2391</v>
      </c>
      <c r="C48" s="246" t="s">
        <v>2392</v>
      </c>
      <c r="D48" s="247" t="s">
        <v>92</v>
      </c>
      <c r="E48" s="248">
        <v>1</v>
      </c>
      <c r="F48" s="248">
        <v>0</v>
      </c>
      <c r="G48" s="249">
        <f t="shared" si="16"/>
        <v>0</v>
      </c>
      <c r="H48" s="250">
        <v>0</v>
      </c>
      <c r="I48" s="251">
        <f t="shared" si="17"/>
        <v>0</v>
      </c>
      <c r="J48" s="250"/>
      <c r="K48" s="251">
        <f t="shared" si="18"/>
        <v>0</v>
      </c>
      <c r="O48" s="243">
        <v>2</v>
      </c>
      <c r="AA48" s="216">
        <v>12</v>
      </c>
      <c r="AB48" s="216">
        <v>0</v>
      </c>
      <c r="AC48" s="216">
        <v>35</v>
      </c>
      <c r="AZ48" s="216">
        <v>1</v>
      </c>
      <c r="BA48" s="216">
        <f t="shared" si="19"/>
        <v>0</v>
      </c>
      <c r="BB48" s="216">
        <f t="shared" si="20"/>
        <v>0</v>
      </c>
      <c r="BC48" s="216">
        <f t="shared" si="21"/>
        <v>0</v>
      </c>
      <c r="BD48" s="216">
        <f t="shared" si="22"/>
        <v>0</v>
      </c>
      <c r="BE48" s="216">
        <f t="shared" si="23"/>
        <v>0</v>
      </c>
      <c r="CA48" s="243">
        <v>12</v>
      </c>
      <c r="CB48" s="243">
        <v>0</v>
      </c>
    </row>
    <row r="49" spans="1:80">
      <c r="A49" s="244">
        <v>36</v>
      </c>
      <c r="B49" s="245" t="s">
        <v>2393</v>
      </c>
      <c r="C49" s="246" t="s">
        <v>2394</v>
      </c>
      <c r="D49" s="247" t="s">
        <v>92</v>
      </c>
      <c r="E49" s="248">
        <v>4</v>
      </c>
      <c r="F49" s="248">
        <v>0</v>
      </c>
      <c r="G49" s="249">
        <f t="shared" si="16"/>
        <v>0</v>
      </c>
      <c r="H49" s="250">
        <v>0</v>
      </c>
      <c r="I49" s="251">
        <f t="shared" si="17"/>
        <v>0</v>
      </c>
      <c r="J49" s="250"/>
      <c r="K49" s="251">
        <f t="shared" si="18"/>
        <v>0</v>
      </c>
      <c r="O49" s="243">
        <v>2</v>
      </c>
      <c r="AA49" s="216">
        <v>12</v>
      </c>
      <c r="AB49" s="216">
        <v>0</v>
      </c>
      <c r="AC49" s="216">
        <v>36</v>
      </c>
      <c r="AZ49" s="216">
        <v>1</v>
      </c>
      <c r="BA49" s="216">
        <f t="shared" si="19"/>
        <v>0</v>
      </c>
      <c r="BB49" s="216">
        <f t="shared" si="20"/>
        <v>0</v>
      </c>
      <c r="BC49" s="216">
        <f t="shared" si="21"/>
        <v>0</v>
      </c>
      <c r="BD49" s="216">
        <f t="shared" si="22"/>
        <v>0</v>
      </c>
      <c r="BE49" s="216">
        <f t="shared" si="23"/>
        <v>0</v>
      </c>
      <c r="CA49" s="243">
        <v>12</v>
      </c>
      <c r="CB49" s="243">
        <v>0</v>
      </c>
    </row>
    <row r="50" spans="1:80">
      <c r="A50" s="244">
        <v>37</v>
      </c>
      <c r="B50" s="245" t="s">
        <v>2395</v>
      </c>
      <c r="C50" s="246" t="s">
        <v>2396</v>
      </c>
      <c r="D50" s="247" t="s">
        <v>92</v>
      </c>
      <c r="E50" s="248">
        <v>4</v>
      </c>
      <c r="F50" s="248">
        <v>0</v>
      </c>
      <c r="G50" s="249">
        <f t="shared" si="16"/>
        <v>0</v>
      </c>
      <c r="H50" s="250">
        <v>0</v>
      </c>
      <c r="I50" s="251">
        <f t="shared" si="17"/>
        <v>0</v>
      </c>
      <c r="J50" s="250"/>
      <c r="K50" s="251">
        <f t="shared" si="18"/>
        <v>0</v>
      </c>
      <c r="O50" s="243">
        <v>2</v>
      </c>
      <c r="AA50" s="216">
        <v>12</v>
      </c>
      <c r="AB50" s="216">
        <v>0</v>
      </c>
      <c r="AC50" s="216">
        <v>37</v>
      </c>
      <c r="AZ50" s="216">
        <v>1</v>
      </c>
      <c r="BA50" s="216">
        <f t="shared" si="19"/>
        <v>0</v>
      </c>
      <c r="BB50" s="216">
        <f t="shared" si="20"/>
        <v>0</v>
      </c>
      <c r="BC50" s="216">
        <f t="shared" si="21"/>
        <v>0</v>
      </c>
      <c r="BD50" s="216">
        <f t="shared" si="22"/>
        <v>0</v>
      </c>
      <c r="BE50" s="216">
        <f t="shared" si="23"/>
        <v>0</v>
      </c>
      <c r="CA50" s="243">
        <v>12</v>
      </c>
      <c r="CB50" s="243">
        <v>0</v>
      </c>
    </row>
    <row r="51" spans="1:80">
      <c r="A51" s="244">
        <v>38</v>
      </c>
      <c r="B51" s="245" t="s">
        <v>2397</v>
      </c>
      <c r="C51" s="246" t="s">
        <v>2398</v>
      </c>
      <c r="D51" s="247" t="s">
        <v>92</v>
      </c>
      <c r="E51" s="248">
        <v>2</v>
      </c>
      <c r="F51" s="248">
        <v>0</v>
      </c>
      <c r="G51" s="249">
        <f t="shared" si="16"/>
        <v>0</v>
      </c>
      <c r="H51" s="250">
        <v>0</v>
      </c>
      <c r="I51" s="251">
        <f t="shared" si="17"/>
        <v>0</v>
      </c>
      <c r="J51" s="250"/>
      <c r="K51" s="251">
        <f t="shared" si="18"/>
        <v>0</v>
      </c>
      <c r="O51" s="243">
        <v>2</v>
      </c>
      <c r="AA51" s="216">
        <v>12</v>
      </c>
      <c r="AB51" s="216">
        <v>0</v>
      </c>
      <c r="AC51" s="216">
        <v>38</v>
      </c>
      <c r="AZ51" s="216">
        <v>1</v>
      </c>
      <c r="BA51" s="216">
        <f t="shared" si="19"/>
        <v>0</v>
      </c>
      <c r="BB51" s="216">
        <f t="shared" si="20"/>
        <v>0</v>
      </c>
      <c r="BC51" s="216">
        <f t="shared" si="21"/>
        <v>0</v>
      </c>
      <c r="BD51" s="216">
        <f t="shared" si="22"/>
        <v>0</v>
      </c>
      <c r="BE51" s="216">
        <f t="shared" si="23"/>
        <v>0</v>
      </c>
      <c r="CA51" s="243">
        <v>12</v>
      </c>
      <c r="CB51" s="243">
        <v>0</v>
      </c>
    </row>
    <row r="52" spans="1:80">
      <c r="A52" s="244">
        <v>39</v>
      </c>
      <c r="B52" s="245" t="s">
        <v>2399</v>
      </c>
      <c r="C52" s="246" t="s">
        <v>2400</v>
      </c>
      <c r="D52" s="247" t="s">
        <v>92</v>
      </c>
      <c r="E52" s="248">
        <v>2</v>
      </c>
      <c r="F52" s="248">
        <v>0</v>
      </c>
      <c r="G52" s="249">
        <f t="shared" si="16"/>
        <v>0</v>
      </c>
      <c r="H52" s="250">
        <v>0</v>
      </c>
      <c r="I52" s="251">
        <f t="shared" si="17"/>
        <v>0</v>
      </c>
      <c r="J52" s="250"/>
      <c r="K52" s="251">
        <f t="shared" si="18"/>
        <v>0</v>
      </c>
      <c r="O52" s="243">
        <v>2</v>
      </c>
      <c r="AA52" s="216">
        <v>12</v>
      </c>
      <c r="AB52" s="216">
        <v>0</v>
      </c>
      <c r="AC52" s="216">
        <v>39</v>
      </c>
      <c r="AZ52" s="216">
        <v>1</v>
      </c>
      <c r="BA52" s="216">
        <f t="shared" si="19"/>
        <v>0</v>
      </c>
      <c r="BB52" s="216">
        <f t="shared" si="20"/>
        <v>0</v>
      </c>
      <c r="BC52" s="216">
        <f t="shared" si="21"/>
        <v>0</v>
      </c>
      <c r="BD52" s="216">
        <f t="shared" si="22"/>
        <v>0</v>
      </c>
      <c r="BE52" s="216">
        <f t="shared" si="23"/>
        <v>0</v>
      </c>
      <c r="CA52" s="243">
        <v>12</v>
      </c>
      <c r="CB52" s="243">
        <v>0</v>
      </c>
    </row>
    <row r="53" spans="1:80">
      <c r="A53" s="244">
        <v>40</v>
      </c>
      <c r="B53" s="245" t="s">
        <v>2401</v>
      </c>
      <c r="C53" s="246" t="s">
        <v>2402</v>
      </c>
      <c r="D53" s="247" t="s">
        <v>164</v>
      </c>
      <c r="E53" s="248">
        <v>250</v>
      </c>
      <c r="F53" s="248">
        <v>0</v>
      </c>
      <c r="G53" s="249">
        <f t="shared" si="16"/>
        <v>0</v>
      </c>
      <c r="H53" s="250">
        <v>0</v>
      </c>
      <c r="I53" s="251">
        <f t="shared" si="17"/>
        <v>0</v>
      </c>
      <c r="J53" s="250"/>
      <c r="K53" s="251">
        <f t="shared" si="18"/>
        <v>0</v>
      </c>
      <c r="O53" s="243">
        <v>2</v>
      </c>
      <c r="AA53" s="216">
        <v>12</v>
      </c>
      <c r="AB53" s="216">
        <v>0</v>
      </c>
      <c r="AC53" s="216">
        <v>40</v>
      </c>
      <c r="AZ53" s="216">
        <v>1</v>
      </c>
      <c r="BA53" s="216">
        <f t="shared" si="19"/>
        <v>0</v>
      </c>
      <c r="BB53" s="216">
        <f t="shared" si="20"/>
        <v>0</v>
      </c>
      <c r="BC53" s="216">
        <f t="shared" si="21"/>
        <v>0</v>
      </c>
      <c r="BD53" s="216">
        <f t="shared" si="22"/>
        <v>0</v>
      </c>
      <c r="BE53" s="216">
        <f t="shared" si="23"/>
        <v>0</v>
      </c>
      <c r="CA53" s="243">
        <v>12</v>
      </c>
      <c r="CB53" s="243">
        <v>0</v>
      </c>
    </row>
    <row r="54" spans="1:80">
      <c r="A54" s="244">
        <v>41</v>
      </c>
      <c r="B54" s="245" t="s">
        <v>2403</v>
      </c>
      <c r="C54" s="246" t="s">
        <v>2349</v>
      </c>
      <c r="D54" s="247" t="s">
        <v>164</v>
      </c>
      <c r="E54" s="248">
        <v>250</v>
      </c>
      <c r="F54" s="248">
        <v>0</v>
      </c>
      <c r="G54" s="249">
        <f t="shared" si="16"/>
        <v>0</v>
      </c>
      <c r="H54" s="250">
        <v>0</v>
      </c>
      <c r="I54" s="251">
        <f t="shared" si="17"/>
        <v>0</v>
      </c>
      <c r="J54" s="250"/>
      <c r="K54" s="251">
        <f t="shared" si="18"/>
        <v>0</v>
      </c>
      <c r="O54" s="243">
        <v>2</v>
      </c>
      <c r="AA54" s="216">
        <v>12</v>
      </c>
      <c r="AB54" s="216">
        <v>0</v>
      </c>
      <c r="AC54" s="216">
        <v>41</v>
      </c>
      <c r="AZ54" s="216">
        <v>1</v>
      </c>
      <c r="BA54" s="216">
        <f t="shared" si="19"/>
        <v>0</v>
      </c>
      <c r="BB54" s="216">
        <f t="shared" si="20"/>
        <v>0</v>
      </c>
      <c r="BC54" s="216">
        <f t="shared" si="21"/>
        <v>0</v>
      </c>
      <c r="BD54" s="216">
        <f t="shared" si="22"/>
        <v>0</v>
      </c>
      <c r="BE54" s="216">
        <f t="shared" si="23"/>
        <v>0</v>
      </c>
      <c r="CA54" s="243">
        <v>12</v>
      </c>
      <c r="CB54" s="243">
        <v>0</v>
      </c>
    </row>
    <row r="55" spans="1:80">
      <c r="A55" s="244">
        <v>42</v>
      </c>
      <c r="B55" s="245" t="s">
        <v>2404</v>
      </c>
      <c r="C55" s="246" t="s">
        <v>2405</v>
      </c>
      <c r="D55" s="247" t="s">
        <v>92</v>
      </c>
      <c r="E55" s="248">
        <v>2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/>
      <c r="K55" s="251">
        <f t="shared" si="18"/>
        <v>0</v>
      </c>
      <c r="O55" s="243">
        <v>2</v>
      </c>
      <c r="AA55" s="216">
        <v>12</v>
      </c>
      <c r="AB55" s="216">
        <v>0</v>
      </c>
      <c r="AC55" s="216">
        <v>42</v>
      </c>
      <c r="AZ55" s="216">
        <v>1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12</v>
      </c>
      <c r="CB55" s="243">
        <v>0</v>
      </c>
    </row>
    <row r="56" spans="1:80">
      <c r="A56" s="244">
        <v>43</v>
      </c>
      <c r="B56" s="245" t="s">
        <v>2406</v>
      </c>
      <c r="C56" s="246" t="s">
        <v>2407</v>
      </c>
      <c r="D56" s="247" t="s">
        <v>92</v>
      </c>
      <c r="E56" s="248">
        <v>2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/>
      <c r="K56" s="251">
        <f t="shared" si="18"/>
        <v>0</v>
      </c>
      <c r="O56" s="243">
        <v>2</v>
      </c>
      <c r="AA56" s="216">
        <v>12</v>
      </c>
      <c r="AB56" s="216">
        <v>0</v>
      </c>
      <c r="AC56" s="216">
        <v>43</v>
      </c>
      <c r="AZ56" s="216">
        <v>1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12</v>
      </c>
      <c r="CB56" s="243">
        <v>0</v>
      </c>
    </row>
    <row r="57" spans="1:80">
      <c r="A57" s="244">
        <v>44</v>
      </c>
      <c r="B57" s="245" t="s">
        <v>2408</v>
      </c>
      <c r="C57" s="246" t="s">
        <v>2409</v>
      </c>
      <c r="D57" s="247" t="s">
        <v>92</v>
      </c>
      <c r="E57" s="248">
        <v>2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/>
      <c r="K57" s="251">
        <f t="shared" si="18"/>
        <v>0</v>
      </c>
      <c r="O57" s="243">
        <v>2</v>
      </c>
      <c r="AA57" s="216">
        <v>12</v>
      </c>
      <c r="AB57" s="216">
        <v>0</v>
      </c>
      <c r="AC57" s="216">
        <v>44</v>
      </c>
      <c r="AZ57" s="216">
        <v>1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12</v>
      </c>
      <c r="CB57" s="243">
        <v>0</v>
      </c>
    </row>
    <row r="58" spans="1:80">
      <c r="A58" s="244">
        <v>45</v>
      </c>
      <c r="B58" s="245" t="s">
        <v>2410</v>
      </c>
      <c r="C58" s="246" t="s">
        <v>2411</v>
      </c>
      <c r="D58" s="247" t="s">
        <v>92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/>
      <c r="K58" s="251">
        <f t="shared" si="18"/>
        <v>0</v>
      </c>
      <c r="O58" s="243">
        <v>2</v>
      </c>
      <c r="AA58" s="216">
        <v>12</v>
      </c>
      <c r="AB58" s="216">
        <v>0</v>
      </c>
      <c r="AC58" s="216">
        <v>45</v>
      </c>
      <c r="AZ58" s="216">
        <v>1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12</v>
      </c>
      <c r="CB58" s="243">
        <v>0</v>
      </c>
    </row>
    <row r="59" spans="1:80">
      <c r="A59" s="244">
        <v>46</v>
      </c>
      <c r="B59" s="245" t="s">
        <v>2412</v>
      </c>
      <c r="C59" s="246" t="s">
        <v>2343</v>
      </c>
      <c r="D59" s="247" t="s">
        <v>92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/>
      <c r="K59" s="251">
        <f t="shared" si="18"/>
        <v>0</v>
      </c>
      <c r="O59" s="243">
        <v>2</v>
      </c>
      <c r="AA59" s="216">
        <v>12</v>
      </c>
      <c r="AB59" s="216">
        <v>0</v>
      </c>
      <c r="AC59" s="216">
        <v>46</v>
      </c>
      <c r="AZ59" s="216">
        <v>1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12</v>
      </c>
      <c r="CB59" s="243">
        <v>0</v>
      </c>
    </row>
    <row r="60" spans="1:80">
      <c r="A60" s="244">
        <v>47</v>
      </c>
      <c r="B60" s="245" t="s">
        <v>2413</v>
      </c>
      <c r="C60" s="246" t="s">
        <v>2414</v>
      </c>
      <c r="D60" s="247" t="s">
        <v>92</v>
      </c>
      <c r="E60" s="248">
        <v>2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/>
      <c r="K60" s="251">
        <f t="shared" si="18"/>
        <v>0</v>
      </c>
      <c r="O60" s="243">
        <v>2</v>
      </c>
      <c r="AA60" s="216">
        <v>12</v>
      </c>
      <c r="AB60" s="216">
        <v>0</v>
      </c>
      <c r="AC60" s="216">
        <v>47</v>
      </c>
      <c r="AZ60" s="216">
        <v>1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12</v>
      </c>
      <c r="CB60" s="243">
        <v>0</v>
      </c>
    </row>
    <row r="61" spans="1:80">
      <c r="A61" s="262"/>
      <c r="B61" s="263" t="s">
        <v>93</v>
      </c>
      <c r="C61" s="264" t="s">
        <v>2377</v>
      </c>
      <c r="D61" s="265"/>
      <c r="E61" s="266"/>
      <c r="F61" s="267"/>
      <c r="G61" s="268">
        <f>SUM(G40:G60)</f>
        <v>0</v>
      </c>
      <c r="H61" s="269"/>
      <c r="I61" s="270">
        <f>SUM(I40:I60)</f>
        <v>0</v>
      </c>
      <c r="J61" s="269"/>
      <c r="K61" s="270">
        <f>SUM(K40:K60)</f>
        <v>0</v>
      </c>
      <c r="O61" s="243">
        <v>4</v>
      </c>
      <c r="BA61" s="271">
        <f>SUM(BA40:BA60)</f>
        <v>0</v>
      </c>
      <c r="BB61" s="271">
        <f>SUM(BB40:BB60)</f>
        <v>0</v>
      </c>
      <c r="BC61" s="271">
        <f>SUM(BC40:BC60)</f>
        <v>0</v>
      </c>
      <c r="BD61" s="271">
        <f>SUM(BD40:BD60)</f>
        <v>0</v>
      </c>
      <c r="BE61" s="271">
        <f>SUM(BE40:BE60)</f>
        <v>0</v>
      </c>
    </row>
    <row r="62" spans="1:80">
      <c r="A62" s="233" t="s">
        <v>89</v>
      </c>
      <c r="B62" s="234" t="s">
        <v>240</v>
      </c>
      <c r="C62" s="235" t="s">
        <v>2415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>
      <c r="A63" s="244">
        <v>48</v>
      </c>
      <c r="B63" s="245" t="s">
        <v>2417</v>
      </c>
      <c r="C63" s="246" t="s">
        <v>2418</v>
      </c>
      <c r="D63" s="247" t="s">
        <v>92</v>
      </c>
      <c r="E63" s="248">
        <v>1</v>
      </c>
      <c r="F63" s="248">
        <v>0</v>
      </c>
      <c r="G63" s="249">
        <f>E63*F63</f>
        <v>0</v>
      </c>
      <c r="H63" s="250">
        <v>0</v>
      </c>
      <c r="I63" s="251">
        <f>E63*H63</f>
        <v>0</v>
      </c>
      <c r="J63" s="250"/>
      <c r="K63" s="251">
        <f>E63*J63</f>
        <v>0</v>
      </c>
      <c r="O63" s="243">
        <v>2</v>
      </c>
      <c r="AA63" s="216">
        <v>12</v>
      </c>
      <c r="AB63" s="216">
        <v>0</v>
      </c>
      <c r="AC63" s="216">
        <v>48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43">
        <v>12</v>
      </c>
      <c r="CB63" s="243">
        <v>0</v>
      </c>
    </row>
    <row r="64" spans="1:80">
      <c r="A64" s="244">
        <v>49</v>
      </c>
      <c r="B64" s="245" t="s">
        <v>2419</v>
      </c>
      <c r="C64" s="246" t="s">
        <v>2420</v>
      </c>
      <c r="D64" s="247" t="s">
        <v>92</v>
      </c>
      <c r="E64" s="248">
        <v>1</v>
      </c>
      <c r="F64" s="248">
        <v>0</v>
      </c>
      <c r="G64" s="249">
        <f>E64*F64</f>
        <v>0</v>
      </c>
      <c r="H64" s="250">
        <v>0</v>
      </c>
      <c r="I64" s="251">
        <f>E64*H64</f>
        <v>0</v>
      </c>
      <c r="J64" s="250"/>
      <c r="K64" s="251">
        <f>E64*J64</f>
        <v>0</v>
      </c>
      <c r="O64" s="243">
        <v>2</v>
      </c>
      <c r="AA64" s="216">
        <v>12</v>
      </c>
      <c r="AB64" s="216">
        <v>0</v>
      </c>
      <c r="AC64" s="216">
        <v>49</v>
      </c>
      <c r="AZ64" s="216">
        <v>1</v>
      </c>
      <c r="BA64" s="216">
        <f>IF(AZ64=1,G64,0)</f>
        <v>0</v>
      </c>
      <c r="BB64" s="216">
        <f>IF(AZ64=2,G64,0)</f>
        <v>0</v>
      </c>
      <c r="BC64" s="216">
        <f>IF(AZ64=3,G64,0)</f>
        <v>0</v>
      </c>
      <c r="BD64" s="216">
        <f>IF(AZ64=4,G64,0)</f>
        <v>0</v>
      </c>
      <c r="BE64" s="216">
        <f>IF(AZ64=5,G64,0)</f>
        <v>0</v>
      </c>
      <c r="CA64" s="243">
        <v>12</v>
      </c>
      <c r="CB64" s="243">
        <v>0</v>
      </c>
    </row>
    <row r="65" spans="1:80" ht="22.5">
      <c r="A65" s="244">
        <v>50</v>
      </c>
      <c r="B65" s="245" t="s">
        <v>2421</v>
      </c>
      <c r="C65" s="246" t="s">
        <v>2422</v>
      </c>
      <c r="D65" s="247" t="s">
        <v>92</v>
      </c>
      <c r="E65" s="248">
        <v>1</v>
      </c>
      <c r="F65" s="248">
        <v>0</v>
      </c>
      <c r="G65" s="249">
        <f>E65*F65</f>
        <v>0</v>
      </c>
      <c r="H65" s="250">
        <v>0</v>
      </c>
      <c r="I65" s="251">
        <f>E65*H65</f>
        <v>0</v>
      </c>
      <c r="J65" s="250"/>
      <c r="K65" s="251">
        <f>E65*J65</f>
        <v>0</v>
      </c>
      <c r="O65" s="243">
        <v>2</v>
      </c>
      <c r="AA65" s="216">
        <v>12</v>
      </c>
      <c r="AB65" s="216">
        <v>0</v>
      </c>
      <c r="AC65" s="216">
        <v>50</v>
      </c>
      <c r="AZ65" s="216">
        <v>1</v>
      </c>
      <c r="BA65" s="216">
        <f>IF(AZ65=1,G65,0)</f>
        <v>0</v>
      </c>
      <c r="BB65" s="216">
        <f>IF(AZ65=2,G65,0)</f>
        <v>0</v>
      </c>
      <c r="BC65" s="216">
        <f>IF(AZ65=3,G65,0)</f>
        <v>0</v>
      </c>
      <c r="BD65" s="216">
        <f>IF(AZ65=4,G65,0)</f>
        <v>0</v>
      </c>
      <c r="BE65" s="216">
        <f>IF(AZ65=5,G65,0)</f>
        <v>0</v>
      </c>
      <c r="CA65" s="243">
        <v>12</v>
      </c>
      <c r="CB65" s="243">
        <v>0</v>
      </c>
    </row>
    <row r="66" spans="1:80">
      <c r="A66" s="252"/>
      <c r="B66" s="253"/>
      <c r="C66" s="368" t="s">
        <v>2423</v>
      </c>
      <c r="D66" s="369"/>
      <c r="E66" s="369"/>
      <c r="F66" s="369"/>
      <c r="G66" s="370"/>
      <c r="I66" s="254"/>
      <c r="K66" s="254"/>
      <c r="L66" s="255" t="s">
        <v>2423</v>
      </c>
      <c r="O66" s="243">
        <v>3</v>
      </c>
    </row>
    <row r="67" spans="1:80" ht="18" customHeight="1">
      <c r="A67" s="244">
        <v>51</v>
      </c>
      <c r="B67" s="245" t="s">
        <v>2424</v>
      </c>
      <c r="C67" s="246" t="s">
        <v>2425</v>
      </c>
      <c r="D67" s="247" t="s">
        <v>92</v>
      </c>
      <c r="E67" s="248">
        <v>2</v>
      </c>
      <c r="F67" s="248">
        <v>0</v>
      </c>
      <c r="G67" s="249">
        <f t="shared" ref="G67:G72" si="24">E67*F67</f>
        <v>0</v>
      </c>
      <c r="H67" s="250">
        <v>0</v>
      </c>
      <c r="I67" s="251">
        <f t="shared" ref="I67:I72" si="25">E67*H67</f>
        <v>0</v>
      </c>
      <c r="J67" s="250"/>
      <c r="K67" s="251">
        <f t="shared" ref="K67:K72" si="26">E67*J67</f>
        <v>0</v>
      </c>
      <c r="O67" s="243">
        <v>2</v>
      </c>
      <c r="AA67" s="216">
        <v>12</v>
      </c>
      <c r="AB67" s="216">
        <v>0</v>
      </c>
      <c r="AC67" s="216">
        <v>51</v>
      </c>
      <c r="AZ67" s="216">
        <v>1</v>
      </c>
      <c r="BA67" s="216">
        <f t="shared" ref="BA67:BA72" si="27">IF(AZ67=1,G67,0)</f>
        <v>0</v>
      </c>
      <c r="BB67" s="216">
        <f t="shared" ref="BB67:BB72" si="28">IF(AZ67=2,G67,0)</f>
        <v>0</v>
      </c>
      <c r="BC67" s="216">
        <f t="shared" ref="BC67:BC72" si="29">IF(AZ67=3,G67,0)</f>
        <v>0</v>
      </c>
      <c r="BD67" s="216">
        <f t="shared" ref="BD67:BD72" si="30">IF(AZ67=4,G67,0)</f>
        <v>0</v>
      </c>
      <c r="BE67" s="216">
        <f t="shared" ref="BE67:BE72" si="31">IF(AZ67=5,G67,0)</f>
        <v>0</v>
      </c>
      <c r="CA67" s="243">
        <v>12</v>
      </c>
      <c r="CB67" s="243">
        <v>0</v>
      </c>
    </row>
    <row r="68" spans="1:80">
      <c r="A68" s="244">
        <v>52</v>
      </c>
      <c r="B68" s="245" t="s">
        <v>2426</v>
      </c>
      <c r="C68" s="246" t="s">
        <v>2427</v>
      </c>
      <c r="D68" s="247" t="s">
        <v>92</v>
      </c>
      <c r="E68" s="248">
        <v>2</v>
      </c>
      <c r="F68" s="248">
        <v>0</v>
      </c>
      <c r="G68" s="249">
        <f t="shared" si="24"/>
        <v>0</v>
      </c>
      <c r="H68" s="250">
        <v>0</v>
      </c>
      <c r="I68" s="251">
        <f t="shared" si="25"/>
        <v>0</v>
      </c>
      <c r="J68" s="250"/>
      <c r="K68" s="251">
        <f t="shared" si="26"/>
        <v>0</v>
      </c>
      <c r="O68" s="243">
        <v>2</v>
      </c>
      <c r="AA68" s="216">
        <v>12</v>
      </c>
      <c r="AB68" s="216">
        <v>0</v>
      </c>
      <c r="AC68" s="216">
        <v>52</v>
      </c>
      <c r="AZ68" s="216">
        <v>1</v>
      </c>
      <c r="BA68" s="216">
        <f t="shared" si="27"/>
        <v>0</v>
      </c>
      <c r="BB68" s="216">
        <f t="shared" si="28"/>
        <v>0</v>
      </c>
      <c r="BC68" s="216">
        <f t="shared" si="29"/>
        <v>0</v>
      </c>
      <c r="BD68" s="216">
        <f t="shared" si="30"/>
        <v>0</v>
      </c>
      <c r="BE68" s="216">
        <f t="shared" si="31"/>
        <v>0</v>
      </c>
      <c r="CA68" s="243">
        <v>12</v>
      </c>
      <c r="CB68" s="243">
        <v>0</v>
      </c>
    </row>
    <row r="69" spans="1:80">
      <c r="A69" s="244">
        <v>53</v>
      </c>
      <c r="B69" s="245" t="s">
        <v>2428</v>
      </c>
      <c r="C69" s="246" t="s">
        <v>2429</v>
      </c>
      <c r="D69" s="247" t="s">
        <v>164</v>
      </c>
      <c r="E69" s="248">
        <v>200</v>
      </c>
      <c r="F69" s="248">
        <v>0</v>
      </c>
      <c r="G69" s="249">
        <f t="shared" si="24"/>
        <v>0</v>
      </c>
      <c r="H69" s="250">
        <v>0</v>
      </c>
      <c r="I69" s="251">
        <f t="shared" si="25"/>
        <v>0</v>
      </c>
      <c r="J69" s="250"/>
      <c r="K69" s="251">
        <f t="shared" si="26"/>
        <v>0</v>
      </c>
      <c r="O69" s="243">
        <v>2</v>
      </c>
      <c r="AA69" s="216">
        <v>12</v>
      </c>
      <c r="AB69" s="216">
        <v>0</v>
      </c>
      <c r="AC69" s="216">
        <v>53</v>
      </c>
      <c r="AZ69" s="216">
        <v>1</v>
      </c>
      <c r="BA69" s="216">
        <f t="shared" si="27"/>
        <v>0</v>
      </c>
      <c r="BB69" s="216">
        <f t="shared" si="28"/>
        <v>0</v>
      </c>
      <c r="BC69" s="216">
        <f t="shared" si="29"/>
        <v>0</v>
      </c>
      <c r="BD69" s="216">
        <f t="shared" si="30"/>
        <v>0</v>
      </c>
      <c r="BE69" s="216">
        <f t="shared" si="31"/>
        <v>0</v>
      </c>
      <c r="CA69" s="243">
        <v>12</v>
      </c>
      <c r="CB69" s="243">
        <v>0</v>
      </c>
    </row>
    <row r="70" spans="1:80">
      <c r="A70" s="244">
        <v>54</v>
      </c>
      <c r="B70" s="245" t="s">
        <v>2430</v>
      </c>
      <c r="C70" s="246" t="s">
        <v>2431</v>
      </c>
      <c r="D70" s="247" t="s">
        <v>92</v>
      </c>
      <c r="E70" s="248">
        <v>1</v>
      </c>
      <c r="F70" s="248">
        <v>0</v>
      </c>
      <c r="G70" s="249">
        <f t="shared" si="24"/>
        <v>0</v>
      </c>
      <c r="H70" s="250">
        <v>0</v>
      </c>
      <c r="I70" s="251">
        <f t="shared" si="25"/>
        <v>0</v>
      </c>
      <c r="J70" s="250"/>
      <c r="K70" s="251">
        <f t="shared" si="26"/>
        <v>0</v>
      </c>
      <c r="O70" s="243">
        <v>2</v>
      </c>
      <c r="AA70" s="216">
        <v>12</v>
      </c>
      <c r="AB70" s="216">
        <v>0</v>
      </c>
      <c r="AC70" s="216">
        <v>54</v>
      </c>
      <c r="AZ70" s="216">
        <v>1</v>
      </c>
      <c r="BA70" s="216">
        <f t="shared" si="27"/>
        <v>0</v>
      </c>
      <c r="BB70" s="216">
        <f t="shared" si="28"/>
        <v>0</v>
      </c>
      <c r="BC70" s="216">
        <f t="shared" si="29"/>
        <v>0</v>
      </c>
      <c r="BD70" s="216">
        <f t="shared" si="30"/>
        <v>0</v>
      </c>
      <c r="BE70" s="216">
        <f t="shared" si="31"/>
        <v>0</v>
      </c>
      <c r="CA70" s="243">
        <v>12</v>
      </c>
      <c r="CB70" s="243">
        <v>0</v>
      </c>
    </row>
    <row r="71" spans="1:80">
      <c r="A71" s="244">
        <v>55</v>
      </c>
      <c r="B71" s="245" t="s">
        <v>2432</v>
      </c>
      <c r="C71" s="246" t="s">
        <v>2433</v>
      </c>
      <c r="D71" s="247" t="s">
        <v>92</v>
      </c>
      <c r="E71" s="248">
        <v>1</v>
      </c>
      <c r="F71" s="248">
        <v>0</v>
      </c>
      <c r="G71" s="249">
        <f t="shared" si="24"/>
        <v>0</v>
      </c>
      <c r="H71" s="250">
        <v>0</v>
      </c>
      <c r="I71" s="251">
        <f t="shared" si="25"/>
        <v>0</v>
      </c>
      <c r="J71" s="250"/>
      <c r="K71" s="251">
        <f t="shared" si="26"/>
        <v>0</v>
      </c>
      <c r="O71" s="243">
        <v>2</v>
      </c>
      <c r="AA71" s="216">
        <v>12</v>
      </c>
      <c r="AB71" s="216">
        <v>0</v>
      </c>
      <c r="AC71" s="216">
        <v>55</v>
      </c>
      <c r="AZ71" s="216">
        <v>1</v>
      </c>
      <c r="BA71" s="216">
        <f t="shared" si="27"/>
        <v>0</v>
      </c>
      <c r="BB71" s="216">
        <f t="shared" si="28"/>
        <v>0</v>
      </c>
      <c r="BC71" s="216">
        <f t="shared" si="29"/>
        <v>0</v>
      </c>
      <c r="BD71" s="216">
        <f t="shared" si="30"/>
        <v>0</v>
      </c>
      <c r="BE71" s="216">
        <f t="shared" si="31"/>
        <v>0</v>
      </c>
      <c r="CA71" s="243">
        <v>12</v>
      </c>
      <c r="CB71" s="243">
        <v>0</v>
      </c>
    </row>
    <row r="72" spans="1:80">
      <c r="A72" s="244">
        <v>56</v>
      </c>
      <c r="B72" s="245" t="s">
        <v>2434</v>
      </c>
      <c r="C72" s="246" t="s">
        <v>2435</v>
      </c>
      <c r="D72" s="247" t="s">
        <v>164</v>
      </c>
      <c r="E72" s="248">
        <v>30</v>
      </c>
      <c r="F72" s="248">
        <v>0</v>
      </c>
      <c r="G72" s="249">
        <f t="shared" si="24"/>
        <v>0</v>
      </c>
      <c r="H72" s="250">
        <v>0</v>
      </c>
      <c r="I72" s="251">
        <f t="shared" si="25"/>
        <v>0</v>
      </c>
      <c r="J72" s="250"/>
      <c r="K72" s="251">
        <f t="shared" si="26"/>
        <v>0</v>
      </c>
      <c r="O72" s="243">
        <v>2</v>
      </c>
      <c r="AA72" s="216">
        <v>12</v>
      </c>
      <c r="AB72" s="216">
        <v>0</v>
      </c>
      <c r="AC72" s="216">
        <v>56</v>
      </c>
      <c r="AZ72" s="216">
        <v>1</v>
      </c>
      <c r="BA72" s="216">
        <f t="shared" si="27"/>
        <v>0</v>
      </c>
      <c r="BB72" s="216">
        <f t="shared" si="28"/>
        <v>0</v>
      </c>
      <c r="BC72" s="216">
        <f t="shared" si="29"/>
        <v>0</v>
      </c>
      <c r="BD72" s="216">
        <f t="shared" si="30"/>
        <v>0</v>
      </c>
      <c r="BE72" s="216">
        <f t="shared" si="31"/>
        <v>0</v>
      </c>
      <c r="CA72" s="243">
        <v>12</v>
      </c>
      <c r="CB72" s="243">
        <v>0</v>
      </c>
    </row>
    <row r="73" spans="1:80">
      <c r="A73" s="262"/>
      <c r="B73" s="263" t="s">
        <v>93</v>
      </c>
      <c r="C73" s="264" t="s">
        <v>2416</v>
      </c>
      <c r="D73" s="265"/>
      <c r="E73" s="266"/>
      <c r="F73" s="267"/>
      <c r="G73" s="268">
        <f>SUM(G62:G72)</f>
        <v>0</v>
      </c>
      <c r="H73" s="269"/>
      <c r="I73" s="270">
        <f>SUM(I62:I72)</f>
        <v>0</v>
      </c>
      <c r="J73" s="269"/>
      <c r="K73" s="270">
        <f>SUM(K62:K72)</f>
        <v>0</v>
      </c>
      <c r="O73" s="243">
        <v>4</v>
      </c>
      <c r="BA73" s="271">
        <f>SUM(BA62:BA72)</f>
        <v>0</v>
      </c>
      <c r="BB73" s="271">
        <f>SUM(BB62:BB72)</f>
        <v>0</v>
      </c>
      <c r="BC73" s="271">
        <f>SUM(BC62:BC72)</f>
        <v>0</v>
      </c>
      <c r="BD73" s="271">
        <f>SUM(BD62:BD72)</f>
        <v>0</v>
      </c>
      <c r="BE73" s="271">
        <f>SUM(BE62:BE72)</f>
        <v>0</v>
      </c>
    </row>
    <row r="74" spans="1:80">
      <c r="A74" s="233" t="s">
        <v>89</v>
      </c>
      <c r="B74" s="234" t="s">
        <v>2098</v>
      </c>
      <c r="C74" s="235" t="s">
        <v>2436</v>
      </c>
      <c r="D74" s="236"/>
      <c r="E74" s="237"/>
      <c r="F74" s="237"/>
      <c r="G74" s="238"/>
      <c r="H74" s="239"/>
      <c r="I74" s="240"/>
      <c r="J74" s="241"/>
      <c r="K74" s="242"/>
      <c r="O74" s="243">
        <v>1</v>
      </c>
    </row>
    <row r="75" spans="1:80" ht="22.5">
      <c r="A75" s="244">
        <v>57</v>
      </c>
      <c r="B75" s="245" t="s">
        <v>2438</v>
      </c>
      <c r="C75" s="246" t="s">
        <v>2422</v>
      </c>
      <c r="D75" s="247" t="s">
        <v>92</v>
      </c>
      <c r="E75" s="248">
        <v>1</v>
      </c>
      <c r="F75" s="248">
        <v>0</v>
      </c>
      <c r="G75" s="249">
        <f>E75*F75</f>
        <v>0</v>
      </c>
      <c r="H75" s="250">
        <v>0</v>
      </c>
      <c r="I75" s="251">
        <f>E75*H75</f>
        <v>0</v>
      </c>
      <c r="J75" s="250"/>
      <c r="K75" s="251">
        <f>E75*J75</f>
        <v>0</v>
      </c>
      <c r="O75" s="243">
        <v>2</v>
      </c>
      <c r="AA75" s="216">
        <v>12</v>
      </c>
      <c r="AB75" s="216">
        <v>0</v>
      </c>
      <c r="AC75" s="216">
        <v>57</v>
      </c>
      <c r="AZ75" s="216">
        <v>1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12</v>
      </c>
      <c r="CB75" s="243">
        <v>0</v>
      </c>
    </row>
    <row r="76" spans="1:80">
      <c r="A76" s="252"/>
      <c r="B76" s="253"/>
      <c r="C76" s="368" t="s">
        <v>2439</v>
      </c>
      <c r="D76" s="369"/>
      <c r="E76" s="369"/>
      <c r="F76" s="369"/>
      <c r="G76" s="370"/>
      <c r="I76" s="254"/>
      <c r="K76" s="254"/>
      <c r="L76" s="255" t="s">
        <v>2439</v>
      </c>
      <c r="O76" s="243">
        <v>3</v>
      </c>
    </row>
    <row r="77" spans="1:80" ht="22.5">
      <c r="A77" s="244">
        <v>58</v>
      </c>
      <c r="B77" s="245" t="s">
        <v>2440</v>
      </c>
      <c r="C77" s="246" t="s">
        <v>2425</v>
      </c>
      <c r="D77" s="247" t="s">
        <v>92</v>
      </c>
      <c r="E77" s="248">
        <v>2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58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>
      <c r="A78" s="244">
        <v>59</v>
      </c>
      <c r="B78" s="245" t="s">
        <v>2441</v>
      </c>
      <c r="C78" s="246" t="s">
        <v>2427</v>
      </c>
      <c r="D78" s="247" t="s">
        <v>92</v>
      </c>
      <c r="E78" s="248">
        <v>2</v>
      </c>
      <c r="F78" s="248">
        <v>0</v>
      </c>
      <c r="G78" s="249">
        <f>E78*F78</f>
        <v>0</v>
      </c>
      <c r="H78" s="250">
        <v>0</v>
      </c>
      <c r="I78" s="251">
        <f>E78*H78</f>
        <v>0</v>
      </c>
      <c r="J78" s="250"/>
      <c r="K78" s="251">
        <f>E78*J78</f>
        <v>0</v>
      </c>
      <c r="O78" s="243">
        <v>2</v>
      </c>
      <c r="AA78" s="216">
        <v>12</v>
      </c>
      <c r="AB78" s="216">
        <v>0</v>
      </c>
      <c r="AC78" s="216">
        <v>59</v>
      </c>
      <c r="AZ78" s="216">
        <v>1</v>
      </c>
      <c r="BA78" s="216">
        <f>IF(AZ78=1,G78,0)</f>
        <v>0</v>
      </c>
      <c r="BB78" s="216">
        <f>IF(AZ78=2,G78,0)</f>
        <v>0</v>
      </c>
      <c r="BC78" s="216">
        <f>IF(AZ78=3,G78,0)</f>
        <v>0</v>
      </c>
      <c r="BD78" s="216">
        <f>IF(AZ78=4,G78,0)</f>
        <v>0</v>
      </c>
      <c r="BE78" s="216">
        <f>IF(AZ78=5,G78,0)</f>
        <v>0</v>
      </c>
      <c r="CA78" s="243">
        <v>12</v>
      </c>
      <c r="CB78" s="243">
        <v>0</v>
      </c>
    </row>
    <row r="79" spans="1:80">
      <c r="A79" s="244">
        <v>60</v>
      </c>
      <c r="B79" s="245" t="s">
        <v>2442</v>
      </c>
      <c r="C79" s="246" t="s">
        <v>2443</v>
      </c>
      <c r="D79" s="247" t="s">
        <v>164</v>
      </c>
      <c r="E79" s="248">
        <v>20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60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>
      <c r="A80" s="244">
        <v>61</v>
      </c>
      <c r="B80" s="245" t="s">
        <v>2444</v>
      </c>
      <c r="C80" s="246" t="s">
        <v>2445</v>
      </c>
      <c r="D80" s="247" t="s">
        <v>92</v>
      </c>
      <c r="E80" s="248">
        <v>1</v>
      </c>
      <c r="F80" s="248">
        <v>0</v>
      </c>
      <c r="G80" s="249">
        <f>E80*F80</f>
        <v>0</v>
      </c>
      <c r="H80" s="250">
        <v>0</v>
      </c>
      <c r="I80" s="251">
        <f>E80*H80</f>
        <v>0</v>
      </c>
      <c r="J80" s="250"/>
      <c r="K80" s="251">
        <f>E80*J80</f>
        <v>0</v>
      </c>
      <c r="O80" s="243">
        <v>2</v>
      </c>
      <c r="AA80" s="216">
        <v>12</v>
      </c>
      <c r="AB80" s="216">
        <v>0</v>
      </c>
      <c r="AC80" s="216">
        <v>61</v>
      </c>
      <c r="AZ80" s="216">
        <v>1</v>
      </c>
      <c r="BA80" s="216">
        <f>IF(AZ80=1,G80,0)</f>
        <v>0</v>
      </c>
      <c r="BB80" s="216">
        <f>IF(AZ80=2,G80,0)</f>
        <v>0</v>
      </c>
      <c r="BC80" s="216">
        <f>IF(AZ80=3,G80,0)</f>
        <v>0</v>
      </c>
      <c r="BD80" s="216">
        <f>IF(AZ80=4,G80,0)</f>
        <v>0</v>
      </c>
      <c r="BE80" s="216">
        <f>IF(AZ80=5,G80,0)</f>
        <v>0</v>
      </c>
      <c r="CA80" s="243">
        <v>12</v>
      </c>
      <c r="CB80" s="243">
        <v>0</v>
      </c>
    </row>
    <row r="81" spans="1:80">
      <c r="A81" s="262"/>
      <c r="B81" s="263" t="s">
        <v>93</v>
      </c>
      <c r="C81" s="264" t="s">
        <v>2437</v>
      </c>
      <c r="D81" s="265"/>
      <c r="E81" s="266"/>
      <c r="F81" s="267"/>
      <c r="G81" s="268">
        <f>SUM(G74:G80)</f>
        <v>0</v>
      </c>
      <c r="H81" s="269"/>
      <c r="I81" s="270">
        <f>SUM(I74:I80)</f>
        <v>0</v>
      </c>
      <c r="J81" s="269"/>
      <c r="K81" s="270">
        <f>SUM(K74:K80)</f>
        <v>0</v>
      </c>
      <c r="O81" s="243">
        <v>4</v>
      </c>
      <c r="BA81" s="271">
        <f>SUM(BA74:BA80)</f>
        <v>0</v>
      </c>
      <c r="BB81" s="271">
        <f>SUM(BB74:BB80)</f>
        <v>0</v>
      </c>
      <c r="BC81" s="271">
        <f>SUM(BC74:BC80)</f>
        <v>0</v>
      </c>
      <c r="BD81" s="271">
        <f>SUM(BD74:BD80)</f>
        <v>0</v>
      </c>
      <c r="BE81" s="271">
        <f>SUM(BE74:BE80)</f>
        <v>0</v>
      </c>
    </row>
    <row r="82" spans="1:80">
      <c r="A82" s="233" t="s">
        <v>89</v>
      </c>
      <c r="B82" s="234" t="s">
        <v>2317</v>
      </c>
      <c r="C82" s="235" t="s">
        <v>2446</v>
      </c>
      <c r="D82" s="236"/>
      <c r="E82" s="237"/>
      <c r="F82" s="237"/>
      <c r="G82" s="238"/>
      <c r="H82" s="239"/>
      <c r="I82" s="240"/>
      <c r="J82" s="241"/>
      <c r="K82" s="242"/>
      <c r="O82" s="243">
        <v>1</v>
      </c>
    </row>
    <row r="83" spans="1:80">
      <c r="A83" s="244">
        <v>62</v>
      </c>
      <c r="B83" s="245" t="s">
        <v>2448</v>
      </c>
      <c r="C83" s="246" t="s">
        <v>2449</v>
      </c>
      <c r="D83" s="247" t="s">
        <v>92</v>
      </c>
      <c r="E83" s="248">
        <v>1</v>
      </c>
      <c r="F83" s="248">
        <v>0</v>
      </c>
      <c r="G83" s="249">
        <f>E83*F83</f>
        <v>0</v>
      </c>
      <c r="H83" s="250">
        <v>0</v>
      </c>
      <c r="I83" s="251">
        <f>E83*H83</f>
        <v>0</v>
      </c>
      <c r="J83" s="250"/>
      <c r="K83" s="251">
        <f>E83*J83</f>
        <v>0</v>
      </c>
      <c r="O83" s="243">
        <v>2</v>
      </c>
      <c r="AA83" s="216">
        <v>12</v>
      </c>
      <c r="AB83" s="216">
        <v>0</v>
      </c>
      <c r="AC83" s="216">
        <v>62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12</v>
      </c>
      <c r="CB83" s="243">
        <v>0</v>
      </c>
    </row>
    <row r="84" spans="1:80">
      <c r="A84" s="244">
        <v>63</v>
      </c>
      <c r="B84" s="245" t="s">
        <v>2450</v>
      </c>
      <c r="C84" s="246" t="s">
        <v>2451</v>
      </c>
      <c r="D84" s="247" t="s">
        <v>92</v>
      </c>
      <c r="E84" s="248">
        <v>1</v>
      </c>
      <c r="F84" s="248">
        <v>0</v>
      </c>
      <c r="G84" s="249">
        <f>E84*F84</f>
        <v>0</v>
      </c>
      <c r="H84" s="250">
        <v>0</v>
      </c>
      <c r="I84" s="251">
        <f>E84*H84</f>
        <v>0</v>
      </c>
      <c r="J84" s="250"/>
      <c r="K84" s="251">
        <f>E84*J84</f>
        <v>0</v>
      </c>
      <c r="O84" s="243">
        <v>2</v>
      </c>
      <c r="AA84" s="216">
        <v>12</v>
      </c>
      <c r="AB84" s="216">
        <v>0</v>
      </c>
      <c r="AC84" s="216">
        <v>63</v>
      </c>
      <c r="AZ84" s="216">
        <v>1</v>
      </c>
      <c r="BA84" s="216">
        <f>IF(AZ84=1,G84,0)</f>
        <v>0</v>
      </c>
      <c r="BB84" s="216">
        <f>IF(AZ84=2,G84,0)</f>
        <v>0</v>
      </c>
      <c r="BC84" s="216">
        <f>IF(AZ84=3,G84,0)</f>
        <v>0</v>
      </c>
      <c r="BD84" s="216">
        <f>IF(AZ84=4,G84,0)</f>
        <v>0</v>
      </c>
      <c r="BE84" s="216">
        <f>IF(AZ84=5,G84,0)</f>
        <v>0</v>
      </c>
      <c r="CA84" s="243">
        <v>12</v>
      </c>
      <c r="CB84" s="243">
        <v>0</v>
      </c>
    </row>
    <row r="85" spans="1:80" ht="22.5">
      <c r="A85" s="244">
        <v>64</v>
      </c>
      <c r="B85" s="245" t="s">
        <v>2452</v>
      </c>
      <c r="C85" s="246" t="s">
        <v>2422</v>
      </c>
      <c r="D85" s="247" t="s">
        <v>92</v>
      </c>
      <c r="E85" s="248">
        <v>1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64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>
      <c r="A86" s="252"/>
      <c r="B86" s="253"/>
      <c r="C86" s="368" t="s">
        <v>2439</v>
      </c>
      <c r="D86" s="369"/>
      <c r="E86" s="369"/>
      <c r="F86" s="369"/>
      <c r="G86" s="370"/>
      <c r="I86" s="254"/>
      <c r="K86" s="254"/>
      <c r="L86" s="255" t="s">
        <v>2439</v>
      </c>
      <c r="O86" s="243">
        <v>3</v>
      </c>
    </row>
    <row r="87" spans="1:80" ht="22.5">
      <c r="A87" s="244">
        <v>65</v>
      </c>
      <c r="B87" s="245" t="s">
        <v>2453</v>
      </c>
      <c r="C87" s="246" t="s">
        <v>2425</v>
      </c>
      <c r="D87" s="247" t="s">
        <v>92</v>
      </c>
      <c r="E87" s="248">
        <v>2</v>
      </c>
      <c r="F87" s="248">
        <v>0</v>
      </c>
      <c r="G87" s="249">
        <f>E87*F87</f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65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>
      <c r="A88" s="244">
        <v>66</v>
      </c>
      <c r="B88" s="245" t="s">
        <v>2454</v>
      </c>
      <c r="C88" s="246" t="s">
        <v>2427</v>
      </c>
      <c r="D88" s="247" t="s">
        <v>92</v>
      </c>
      <c r="E88" s="248">
        <v>2</v>
      </c>
      <c r="F88" s="248">
        <v>0</v>
      </c>
      <c r="G88" s="249">
        <f>E88*F88</f>
        <v>0</v>
      </c>
      <c r="H88" s="250">
        <v>0</v>
      </c>
      <c r="I88" s="251">
        <f>E88*H88</f>
        <v>0</v>
      </c>
      <c r="J88" s="250"/>
      <c r="K88" s="251">
        <f>E88*J88</f>
        <v>0</v>
      </c>
      <c r="O88" s="243">
        <v>2</v>
      </c>
      <c r="AA88" s="216">
        <v>12</v>
      </c>
      <c r="AB88" s="216">
        <v>0</v>
      </c>
      <c r="AC88" s="216">
        <v>66</v>
      </c>
      <c r="AZ88" s="216">
        <v>1</v>
      </c>
      <c r="BA88" s="216">
        <f>IF(AZ88=1,G88,0)</f>
        <v>0</v>
      </c>
      <c r="BB88" s="216">
        <f>IF(AZ88=2,G88,0)</f>
        <v>0</v>
      </c>
      <c r="BC88" s="216">
        <f>IF(AZ88=3,G88,0)</f>
        <v>0</v>
      </c>
      <c r="BD88" s="216">
        <f>IF(AZ88=4,G88,0)</f>
        <v>0</v>
      </c>
      <c r="BE88" s="216">
        <f>IF(AZ88=5,G88,0)</f>
        <v>0</v>
      </c>
      <c r="CA88" s="243">
        <v>12</v>
      </c>
      <c r="CB88" s="243">
        <v>0</v>
      </c>
    </row>
    <row r="89" spans="1:80">
      <c r="A89" s="244">
        <v>67</v>
      </c>
      <c r="B89" s="245" t="s">
        <v>2455</v>
      </c>
      <c r="C89" s="246" t="s">
        <v>2443</v>
      </c>
      <c r="D89" s="247" t="s">
        <v>164</v>
      </c>
      <c r="E89" s="248">
        <v>20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67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>
      <c r="A90" s="244">
        <v>68</v>
      </c>
      <c r="B90" s="245" t="s">
        <v>2456</v>
      </c>
      <c r="C90" s="246" t="s">
        <v>2457</v>
      </c>
      <c r="D90" s="247" t="s">
        <v>92</v>
      </c>
      <c r="E90" s="248">
        <v>2</v>
      </c>
      <c r="F90" s="248">
        <v>0</v>
      </c>
      <c r="G90" s="249">
        <f>E90*F90</f>
        <v>0</v>
      </c>
      <c r="H90" s="250">
        <v>0</v>
      </c>
      <c r="I90" s="251">
        <f>E90*H90</f>
        <v>0</v>
      </c>
      <c r="J90" s="250"/>
      <c r="K90" s="251">
        <f>E90*J90</f>
        <v>0</v>
      </c>
      <c r="O90" s="243">
        <v>2</v>
      </c>
      <c r="AA90" s="216">
        <v>12</v>
      </c>
      <c r="AB90" s="216">
        <v>0</v>
      </c>
      <c r="AC90" s="216">
        <v>68</v>
      </c>
      <c r="AZ90" s="216">
        <v>1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43">
        <v>12</v>
      </c>
      <c r="CB90" s="243">
        <v>0</v>
      </c>
    </row>
    <row r="91" spans="1:80">
      <c r="A91" s="262"/>
      <c r="B91" s="263" t="s">
        <v>93</v>
      </c>
      <c r="C91" s="264" t="s">
        <v>2447</v>
      </c>
      <c r="D91" s="265"/>
      <c r="E91" s="266"/>
      <c r="F91" s="267"/>
      <c r="G91" s="268">
        <f>SUM(G82:G90)</f>
        <v>0</v>
      </c>
      <c r="H91" s="269"/>
      <c r="I91" s="270">
        <f>SUM(I82:I90)</f>
        <v>0</v>
      </c>
      <c r="J91" s="269"/>
      <c r="K91" s="270">
        <f>SUM(K82:K90)</f>
        <v>0</v>
      </c>
      <c r="O91" s="243">
        <v>4</v>
      </c>
      <c r="BA91" s="271">
        <f>SUM(BA82:BA90)</f>
        <v>0</v>
      </c>
      <c r="BB91" s="271">
        <f>SUM(BB82:BB90)</f>
        <v>0</v>
      </c>
      <c r="BC91" s="271">
        <f>SUM(BC82:BC90)</f>
        <v>0</v>
      </c>
      <c r="BD91" s="271">
        <f>SUM(BD82:BD90)</f>
        <v>0</v>
      </c>
      <c r="BE91" s="271">
        <f>SUM(BE82:BE90)</f>
        <v>0</v>
      </c>
    </row>
    <row r="92" spans="1:80">
      <c r="A92" s="233" t="s">
        <v>89</v>
      </c>
      <c r="B92" s="234" t="s">
        <v>2458</v>
      </c>
      <c r="C92" s="235" t="s">
        <v>2459</v>
      </c>
      <c r="D92" s="236"/>
      <c r="E92" s="237"/>
      <c r="F92" s="237"/>
      <c r="G92" s="238"/>
      <c r="H92" s="239"/>
      <c r="I92" s="240"/>
      <c r="J92" s="241"/>
      <c r="K92" s="242"/>
      <c r="O92" s="243">
        <v>1</v>
      </c>
    </row>
    <row r="93" spans="1:80" ht="22.5">
      <c r="A93" s="244">
        <v>69</v>
      </c>
      <c r="B93" s="245" t="s">
        <v>2461</v>
      </c>
      <c r="C93" s="246" t="s">
        <v>2462</v>
      </c>
      <c r="D93" s="247" t="s">
        <v>92</v>
      </c>
      <c r="E93" s="248">
        <v>1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69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ht="22.5">
      <c r="A94" s="244">
        <v>70</v>
      </c>
      <c r="B94" s="245" t="s">
        <v>2463</v>
      </c>
      <c r="C94" s="246" t="s">
        <v>2425</v>
      </c>
      <c r="D94" s="247" t="s">
        <v>92</v>
      </c>
      <c r="E94" s="248">
        <v>2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70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>
      <c r="A95" s="244">
        <v>71</v>
      </c>
      <c r="B95" s="245" t="s">
        <v>2464</v>
      </c>
      <c r="C95" s="246" t="s">
        <v>2427</v>
      </c>
      <c r="D95" s="247" t="s">
        <v>92</v>
      </c>
      <c r="E95" s="248">
        <v>2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43">
        <v>2</v>
      </c>
      <c r="AA95" s="216">
        <v>12</v>
      </c>
      <c r="AB95" s="216">
        <v>0</v>
      </c>
      <c r="AC95" s="216">
        <v>71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12</v>
      </c>
      <c r="CB95" s="243">
        <v>0</v>
      </c>
    </row>
    <row r="96" spans="1:80">
      <c r="A96" s="244">
        <v>72</v>
      </c>
      <c r="B96" s="245" t="s">
        <v>2465</v>
      </c>
      <c r="C96" s="246" t="s">
        <v>2443</v>
      </c>
      <c r="D96" s="247" t="s">
        <v>164</v>
      </c>
      <c r="E96" s="248">
        <v>30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/>
      <c r="K96" s="251">
        <f>E96*J96</f>
        <v>0</v>
      </c>
      <c r="O96" s="243">
        <v>2</v>
      </c>
      <c r="AA96" s="216">
        <v>12</v>
      </c>
      <c r="AB96" s="216">
        <v>0</v>
      </c>
      <c r="AC96" s="216">
        <v>72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12</v>
      </c>
      <c r="CB96" s="243">
        <v>0</v>
      </c>
    </row>
    <row r="97" spans="1:80">
      <c r="A97" s="262"/>
      <c r="B97" s="263" t="s">
        <v>93</v>
      </c>
      <c r="C97" s="264" t="s">
        <v>2460</v>
      </c>
      <c r="D97" s="265"/>
      <c r="E97" s="266"/>
      <c r="F97" s="267"/>
      <c r="G97" s="268">
        <f>SUM(G92:G96)</f>
        <v>0</v>
      </c>
      <c r="H97" s="269"/>
      <c r="I97" s="270">
        <f>SUM(I92:I96)</f>
        <v>0</v>
      </c>
      <c r="J97" s="269"/>
      <c r="K97" s="270">
        <f>SUM(K92:K96)</f>
        <v>0</v>
      </c>
      <c r="O97" s="243">
        <v>4</v>
      </c>
      <c r="BA97" s="271">
        <f>SUM(BA92:BA96)</f>
        <v>0</v>
      </c>
      <c r="BB97" s="271">
        <f>SUM(BB92:BB96)</f>
        <v>0</v>
      </c>
      <c r="BC97" s="271">
        <f>SUM(BC92:BC96)</f>
        <v>0</v>
      </c>
      <c r="BD97" s="271">
        <f>SUM(BD92:BD96)</f>
        <v>0</v>
      </c>
      <c r="BE97" s="271">
        <f>SUM(BE92:BE96)</f>
        <v>0</v>
      </c>
    </row>
    <row r="98" spans="1:80">
      <c r="A98" s="233" t="s">
        <v>89</v>
      </c>
      <c r="B98" s="234" t="s">
        <v>2466</v>
      </c>
      <c r="C98" s="235" t="s">
        <v>2467</v>
      </c>
      <c r="D98" s="236"/>
      <c r="E98" s="237"/>
      <c r="F98" s="237"/>
      <c r="G98" s="238"/>
      <c r="H98" s="239"/>
      <c r="I98" s="240"/>
      <c r="J98" s="241"/>
      <c r="K98" s="242"/>
      <c r="O98" s="243">
        <v>1</v>
      </c>
    </row>
    <row r="99" spans="1:80" ht="22.5">
      <c r="A99" s="244">
        <v>73</v>
      </c>
      <c r="B99" s="245" t="s">
        <v>2469</v>
      </c>
      <c r="C99" s="246" t="s">
        <v>2422</v>
      </c>
      <c r="D99" s="247" t="s">
        <v>92</v>
      </c>
      <c r="E99" s="248">
        <v>1</v>
      </c>
      <c r="F99" s="248">
        <v>0</v>
      </c>
      <c r="G99" s="249">
        <f>E99*F99</f>
        <v>0</v>
      </c>
      <c r="H99" s="250">
        <v>0</v>
      </c>
      <c r="I99" s="251">
        <f>E99*H99</f>
        <v>0</v>
      </c>
      <c r="J99" s="250"/>
      <c r="K99" s="251">
        <f>E99*J99</f>
        <v>0</v>
      </c>
      <c r="O99" s="243">
        <v>2</v>
      </c>
      <c r="AA99" s="216">
        <v>12</v>
      </c>
      <c r="AB99" s="216">
        <v>0</v>
      </c>
      <c r="AC99" s="216">
        <v>73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12</v>
      </c>
      <c r="CB99" s="243">
        <v>0</v>
      </c>
    </row>
    <row r="100" spans="1:80">
      <c r="A100" s="252"/>
      <c r="B100" s="253"/>
      <c r="C100" s="368" t="s">
        <v>2439</v>
      </c>
      <c r="D100" s="369"/>
      <c r="E100" s="369"/>
      <c r="F100" s="369"/>
      <c r="G100" s="370"/>
      <c r="I100" s="254"/>
      <c r="K100" s="254"/>
      <c r="L100" s="255" t="s">
        <v>2439</v>
      </c>
      <c r="O100" s="243">
        <v>3</v>
      </c>
    </row>
    <row r="101" spans="1:80" ht="22.5">
      <c r="A101" s="244">
        <v>74</v>
      </c>
      <c r="B101" s="245" t="s">
        <v>2470</v>
      </c>
      <c r="C101" s="246" t="s">
        <v>2471</v>
      </c>
      <c r="D101" s="247" t="s">
        <v>92</v>
      </c>
      <c r="E101" s="248">
        <v>2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43">
        <v>2</v>
      </c>
      <c r="AA101" s="216">
        <v>12</v>
      </c>
      <c r="AB101" s="216">
        <v>0</v>
      </c>
      <c r="AC101" s="216">
        <v>74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12</v>
      </c>
      <c r="CB101" s="243">
        <v>0</v>
      </c>
    </row>
    <row r="102" spans="1:80">
      <c r="A102" s="244">
        <v>75</v>
      </c>
      <c r="B102" s="245" t="s">
        <v>2472</v>
      </c>
      <c r="C102" s="246" t="s">
        <v>2427</v>
      </c>
      <c r="D102" s="247" t="s">
        <v>92</v>
      </c>
      <c r="E102" s="248">
        <v>2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43">
        <v>2</v>
      </c>
      <c r="AA102" s="216">
        <v>12</v>
      </c>
      <c r="AB102" s="216">
        <v>0</v>
      </c>
      <c r="AC102" s="216">
        <v>75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12</v>
      </c>
      <c r="CB102" s="243">
        <v>0</v>
      </c>
    </row>
    <row r="103" spans="1:80">
      <c r="A103" s="244">
        <v>76</v>
      </c>
      <c r="B103" s="245" t="s">
        <v>2473</v>
      </c>
      <c r="C103" s="246" t="s">
        <v>2443</v>
      </c>
      <c r="D103" s="247" t="s">
        <v>164</v>
      </c>
      <c r="E103" s="248">
        <v>20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/>
      <c r="K103" s="251">
        <f>E103*J103</f>
        <v>0</v>
      </c>
      <c r="O103" s="243">
        <v>2</v>
      </c>
      <c r="AA103" s="216">
        <v>12</v>
      </c>
      <c r="AB103" s="216">
        <v>0</v>
      </c>
      <c r="AC103" s="216">
        <v>76</v>
      </c>
      <c r="AZ103" s="216">
        <v>1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43">
        <v>12</v>
      </c>
      <c r="CB103" s="243">
        <v>0</v>
      </c>
    </row>
    <row r="104" spans="1:80">
      <c r="A104" s="244">
        <v>77</v>
      </c>
      <c r="B104" s="245" t="s">
        <v>2474</v>
      </c>
      <c r="C104" s="246" t="s">
        <v>2433</v>
      </c>
      <c r="D104" s="247" t="s">
        <v>92</v>
      </c>
      <c r="E104" s="248">
        <v>1</v>
      </c>
      <c r="F104" s="248">
        <v>0</v>
      </c>
      <c r="G104" s="249">
        <f>E104*F104</f>
        <v>0</v>
      </c>
      <c r="H104" s="250">
        <v>0</v>
      </c>
      <c r="I104" s="251">
        <f>E104*H104</f>
        <v>0</v>
      </c>
      <c r="J104" s="250"/>
      <c r="K104" s="251">
        <f>E104*J104</f>
        <v>0</v>
      </c>
      <c r="O104" s="243">
        <v>2</v>
      </c>
      <c r="AA104" s="216">
        <v>12</v>
      </c>
      <c r="AB104" s="216">
        <v>0</v>
      </c>
      <c r="AC104" s="216">
        <v>77</v>
      </c>
      <c r="AZ104" s="216">
        <v>1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43">
        <v>12</v>
      </c>
      <c r="CB104" s="243">
        <v>0</v>
      </c>
    </row>
    <row r="105" spans="1:80">
      <c r="A105" s="262"/>
      <c r="B105" s="263" t="s">
        <v>93</v>
      </c>
      <c r="C105" s="264" t="s">
        <v>2468</v>
      </c>
      <c r="D105" s="265"/>
      <c r="E105" s="266"/>
      <c r="F105" s="267"/>
      <c r="G105" s="268">
        <f>SUM(G98:G104)</f>
        <v>0</v>
      </c>
      <c r="H105" s="269"/>
      <c r="I105" s="270">
        <f>SUM(I98:I104)</f>
        <v>0</v>
      </c>
      <c r="J105" s="269"/>
      <c r="K105" s="270">
        <f>SUM(K98:K104)</f>
        <v>0</v>
      </c>
      <c r="O105" s="243">
        <v>4</v>
      </c>
      <c r="BA105" s="271">
        <f>SUM(BA98:BA104)</f>
        <v>0</v>
      </c>
      <c r="BB105" s="271">
        <f>SUM(BB98:BB104)</f>
        <v>0</v>
      </c>
      <c r="BC105" s="271">
        <f>SUM(BC98:BC104)</f>
        <v>0</v>
      </c>
      <c r="BD105" s="271">
        <f>SUM(BD98:BD104)</f>
        <v>0</v>
      </c>
      <c r="BE105" s="271">
        <f>SUM(BE98:BE104)</f>
        <v>0</v>
      </c>
    </row>
    <row r="106" spans="1:80">
      <c r="A106" s="233" t="s">
        <v>89</v>
      </c>
      <c r="B106" s="234" t="s">
        <v>246</v>
      </c>
      <c r="C106" s="235" t="s">
        <v>2475</v>
      </c>
      <c r="D106" s="236"/>
      <c r="E106" s="237"/>
      <c r="F106" s="237"/>
      <c r="G106" s="238"/>
      <c r="H106" s="239"/>
      <c r="I106" s="240"/>
      <c r="J106" s="241"/>
      <c r="K106" s="242"/>
      <c r="O106" s="243">
        <v>1</v>
      </c>
    </row>
    <row r="107" spans="1:80" ht="22.5">
      <c r="A107" s="244">
        <v>78</v>
      </c>
      <c r="B107" s="245" t="s">
        <v>2477</v>
      </c>
      <c r="C107" s="246" t="s">
        <v>2478</v>
      </c>
      <c r="D107" s="247" t="s">
        <v>92</v>
      </c>
      <c r="E107" s="248">
        <v>1</v>
      </c>
      <c r="F107" s="248">
        <v>0</v>
      </c>
      <c r="G107" s="249">
        <f>E107*F107</f>
        <v>0</v>
      </c>
      <c r="H107" s="250">
        <v>0</v>
      </c>
      <c r="I107" s="251">
        <f>E107*H107</f>
        <v>0</v>
      </c>
      <c r="J107" s="250"/>
      <c r="K107" s="251">
        <f>E107*J107</f>
        <v>0</v>
      </c>
      <c r="O107" s="243">
        <v>2</v>
      </c>
      <c r="AA107" s="216">
        <v>12</v>
      </c>
      <c r="AB107" s="216">
        <v>0</v>
      </c>
      <c r="AC107" s="216">
        <v>78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43">
        <v>12</v>
      </c>
      <c r="CB107" s="243">
        <v>0</v>
      </c>
    </row>
    <row r="108" spans="1:80" ht="22.5">
      <c r="A108" s="244">
        <v>79</v>
      </c>
      <c r="B108" s="245" t="s">
        <v>2479</v>
      </c>
      <c r="C108" s="246" t="s">
        <v>2480</v>
      </c>
      <c r="D108" s="247" t="s">
        <v>92</v>
      </c>
      <c r="E108" s="248">
        <v>2</v>
      </c>
      <c r="F108" s="248">
        <v>0</v>
      </c>
      <c r="G108" s="249">
        <f>E108*F108</f>
        <v>0</v>
      </c>
      <c r="H108" s="250">
        <v>0</v>
      </c>
      <c r="I108" s="251">
        <f>E108*H108</f>
        <v>0</v>
      </c>
      <c r="J108" s="250"/>
      <c r="K108" s="251">
        <f>E108*J108</f>
        <v>0</v>
      </c>
      <c r="O108" s="243">
        <v>2</v>
      </c>
      <c r="AA108" s="216">
        <v>12</v>
      </c>
      <c r="AB108" s="216">
        <v>0</v>
      </c>
      <c r="AC108" s="216">
        <v>79</v>
      </c>
      <c r="AZ108" s="216">
        <v>1</v>
      </c>
      <c r="BA108" s="216">
        <f>IF(AZ108=1,G108,0)</f>
        <v>0</v>
      </c>
      <c r="BB108" s="216">
        <f>IF(AZ108=2,G108,0)</f>
        <v>0</v>
      </c>
      <c r="BC108" s="216">
        <f>IF(AZ108=3,G108,0)</f>
        <v>0</v>
      </c>
      <c r="BD108" s="216">
        <f>IF(AZ108=4,G108,0)</f>
        <v>0</v>
      </c>
      <c r="BE108" s="216">
        <f>IF(AZ108=5,G108,0)</f>
        <v>0</v>
      </c>
      <c r="CA108" s="243">
        <v>12</v>
      </c>
      <c r="CB108" s="243">
        <v>0</v>
      </c>
    </row>
    <row r="109" spans="1:80">
      <c r="A109" s="244">
        <v>80</v>
      </c>
      <c r="B109" s="245" t="s">
        <v>2481</v>
      </c>
      <c r="C109" s="246" t="s">
        <v>2443</v>
      </c>
      <c r="D109" s="247" t="s">
        <v>164</v>
      </c>
      <c r="E109" s="248">
        <v>80</v>
      </c>
      <c r="F109" s="248">
        <v>0</v>
      </c>
      <c r="G109" s="249">
        <f>E109*F109</f>
        <v>0</v>
      </c>
      <c r="H109" s="250">
        <v>0</v>
      </c>
      <c r="I109" s="251">
        <f>E109*H109</f>
        <v>0</v>
      </c>
      <c r="J109" s="250"/>
      <c r="K109" s="251">
        <f>E109*J109</f>
        <v>0</v>
      </c>
      <c r="O109" s="243">
        <v>2</v>
      </c>
      <c r="AA109" s="216">
        <v>12</v>
      </c>
      <c r="AB109" s="216">
        <v>0</v>
      </c>
      <c r="AC109" s="216">
        <v>80</v>
      </c>
      <c r="AZ109" s="216">
        <v>1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43">
        <v>12</v>
      </c>
      <c r="CB109" s="243">
        <v>0</v>
      </c>
    </row>
    <row r="110" spans="1:80">
      <c r="A110" s="262"/>
      <c r="B110" s="263" t="s">
        <v>93</v>
      </c>
      <c r="C110" s="264" t="s">
        <v>2476</v>
      </c>
      <c r="D110" s="265"/>
      <c r="E110" s="266"/>
      <c r="F110" s="267"/>
      <c r="G110" s="268">
        <f>SUM(G106:G109)</f>
        <v>0</v>
      </c>
      <c r="H110" s="269"/>
      <c r="I110" s="270">
        <f>SUM(I106:I109)</f>
        <v>0</v>
      </c>
      <c r="J110" s="269"/>
      <c r="K110" s="270">
        <f>SUM(K106:K109)</f>
        <v>0</v>
      </c>
      <c r="O110" s="243">
        <v>4</v>
      </c>
      <c r="BA110" s="271">
        <f>SUM(BA106:BA109)</f>
        <v>0</v>
      </c>
      <c r="BB110" s="271">
        <f>SUM(BB106:BB109)</f>
        <v>0</v>
      </c>
      <c r="BC110" s="271">
        <f>SUM(BC106:BC109)</f>
        <v>0</v>
      </c>
      <c r="BD110" s="271">
        <f>SUM(BD106:BD109)</f>
        <v>0</v>
      </c>
      <c r="BE110" s="271">
        <f>SUM(BE106:BE109)</f>
        <v>0</v>
      </c>
    </row>
    <row r="111" spans="1:80">
      <c r="A111" s="233" t="s">
        <v>89</v>
      </c>
      <c r="B111" s="234" t="s">
        <v>2482</v>
      </c>
      <c r="C111" s="235" t="s">
        <v>2483</v>
      </c>
      <c r="D111" s="236"/>
      <c r="E111" s="237"/>
      <c r="F111" s="237"/>
      <c r="G111" s="238"/>
      <c r="H111" s="239"/>
      <c r="I111" s="240"/>
      <c r="J111" s="241"/>
      <c r="K111" s="242"/>
      <c r="O111" s="243">
        <v>1</v>
      </c>
    </row>
    <row r="112" spans="1:80" ht="22.5">
      <c r="A112" s="244">
        <v>81</v>
      </c>
      <c r="B112" s="245" t="s">
        <v>2485</v>
      </c>
      <c r="C112" s="246" t="s">
        <v>2486</v>
      </c>
      <c r="D112" s="247" t="s">
        <v>164</v>
      </c>
      <c r="E112" s="248">
        <v>2200</v>
      </c>
      <c r="F112" s="248">
        <v>0</v>
      </c>
      <c r="G112" s="249">
        <f>E112*F112</f>
        <v>0</v>
      </c>
      <c r="H112" s="250">
        <v>0</v>
      </c>
      <c r="I112" s="251">
        <f>E112*H112</f>
        <v>0</v>
      </c>
      <c r="J112" s="250"/>
      <c r="K112" s="251">
        <f>E112*J112</f>
        <v>0</v>
      </c>
      <c r="O112" s="243">
        <v>2</v>
      </c>
      <c r="AA112" s="216">
        <v>12</v>
      </c>
      <c r="AB112" s="216">
        <v>0</v>
      </c>
      <c r="AC112" s="216">
        <v>81</v>
      </c>
      <c r="AZ112" s="216">
        <v>1</v>
      </c>
      <c r="BA112" s="216">
        <f>IF(AZ112=1,G112,0)</f>
        <v>0</v>
      </c>
      <c r="BB112" s="216">
        <f>IF(AZ112=2,G112,0)</f>
        <v>0</v>
      </c>
      <c r="BC112" s="216">
        <f>IF(AZ112=3,G112,0)</f>
        <v>0</v>
      </c>
      <c r="BD112" s="216">
        <f>IF(AZ112=4,G112,0)</f>
        <v>0</v>
      </c>
      <c r="BE112" s="216">
        <f>IF(AZ112=5,G112,0)</f>
        <v>0</v>
      </c>
      <c r="CA112" s="243">
        <v>12</v>
      </c>
      <c r="CB112" s="243">
        <v>0</v>
      </c>
    </row>
    <row r="113" spans="1:80" ht="22.5">
      <c r="A113" s="244">
        <v>82</v>
      </c>
      <c r="B113" s="245" t="s">
        <v>2487</v>
      </c>
      <c r="C113" s="246" t="s">
        <v>2488</v>
      </c>
      <c r="D113" s="247" t="s">
        <v>164</v>
      </c>
      <c r="E113" s="248">
        <v>570</v>
      </c>
      <c r="F113" s="248">
        <v>0</v>
      </c>
      <c r="G113" s="249">
        <f>E113*F113</f>
        <v>0</v>
      </c>
      <c r="H113" s="250">
        <v>0</v>
      </c>
      <c r="I113" s="251">
        <f>E113*H113</f>
        <v>0</v>
      </c>
      <c r="J113" s="250"/>
      <c r="K113" s="251">
        <f>E113*J113</f>
        <v>0</v>
      </c>
      <c r="O113" s="243">
        <v>2</v>
      </c>
      <c r="AA113" s="216">
        <v>12</v>
      </c>
      <c r="AB113" s="216">
        <v>0</v>
      </c>
      <c r="AC113" s="216">
        <v>82</v>
      </c>
      <c r="AZ113" s="216">
        <v>1</v>
      </c>
      <c r="BA113" s="216">
        <f>IF(AZ113=1,G113,0)</f>
        <v>0</v>
      </c>
      <c r="BB113" s="216">
        <f>IF(AZ113=2,G113,0)</f>
        <v>0</v>
      </c>
      <c r="BC113" s="216">
        <f>IF(AZ113=3,G113,0)</f>
        <v>0</v>
      </c>
      <c r="BD113" s="216">
        <f>IF(AZ113=4,G113,0)</f>
        <v>0</v>
      </c>
      <c r="BE113" s="216">
        <f>IF(AZ113=5,G113,0)</f>
        <v>0</v>
      </c>
      <c r="CA113" s="243">
        <v>12</v>
      </c>
      <c r="CB113" s="243">
        <v>0</v>
      </c>
    </row>
    <row r="114" spans="1:80">
      <c r="A114" s="252"/>
      <c r="B114" s="253"/>
      <c r="C114" s="368" t="s">
        <v>2489</v>
      </c>
      <c r="D114" s="369"/>
      <c r="E114" s="369"/>
      <c r="F114" s="369"/>
      <c r="G114" s="370"/>
      <c r="I114" s="254"/>
      <c r="K114" s="254"/>
      <c r="L114" s="255" t="s">
        <v>2489</v>
      </c>
      <c r="O114" s="243">
        <v>3</v>
      </c>
    </row>
    <row r="115" spans="1:80">
      <c r="A115" s="244">
        <v>83</v>
      </c>
      <c r="B115" s="245" t="s">
        <v>2490</v>
      </c>
      <c r="C115" s="246" t="s">
        <v>2491</v>
      </c>
      <c r="D115" s="247" t="s">
        <v>2371</v>
      </c>
      <c r="E115" s="248">
        <v>1</v>
      </c>
      <c r="F115" s="248">
        <v>0</v>
      </c>
      <c r="G115" s="249">
        <f>E115*F115</f>
        <v>0</v>
      </c>
      <c r="H115" s="250">
        <v>0</v>
      </c>
      <c r="I115" s="251">
        <f>E115*H115</f>
        <v>0</v>
      </c>
      <c r="J115" s="250"/>
      <c r="K115" s="251">
        <f>E115*J115</f>
        <v>0</v>
      </c>
      <c r="O115" s="243">
        <v>2</v>
      </c>
      <c r="AA115" s="216">
        <v>12</v>
      </c>
      <c r="AB115" s="216">
        <v>0</v>
      </c>
      <c r="AC115" s="216">
        <v>83</v>
      </c>
      <c r="AZ115" s="216">
        <v>1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12</v>
      </c>
      <c r="CB115" s="243">
        <v>0</v>
      </c>
    </row>
    <row r="116" spans="1:80">
      <c r="A116" s="262"/>
      <c r="B116" s="263" t="s">
        <v>93</v>
      </c>
      <c r="C116" s="264" t="s">
        <v>2484</v>
      </c>
      <c r="D116" s="265"/>
      <c r="E116" s="266"/>
      <c r="F116" s="267"/>
      <c r="G116" s="268">
        <f>SUM(G111:G115)</f>
        <v>0</v>
      </c>
      <c r="H116" s="269"/>
      <c r="I116" s="270">
        <f>SUM(I111:I115)</f>
        <v>0</v>
      </c>
      <c r="J116" s="269"/>
      <c r="K116" s="270">
        <f>SUM(K111:K115)</f>
        <v>0</v>
      </c>
      <c r="O116" s="243">
        <v>4</v>
      </c>
      <c r="BA116" s="271">
        <f>SUM(BA111:BA115)</f>
        <v>0</v>
      </c>
      <c r="BB116" s="271">
        <f>SUM(BB111:BB115)</f>
        <v>0</v>
      </c>
      <c r="BC116" s="271">
        <f>SUM(BC111:BC115)</f>
        <v>0</v>
      </c>
      <c r="BD116" s="271">
        <f>SUM(BD111:BD115)</f>
        <v>0</v>
      </c>
      <c r="BE116" s="271">
        <f>SUM(BE111:BE115)</f>
        <v>0</v>
      </c>
    </row>
    <row r="117" spans="1:80">
      <c r="A117" s="233" t="s">
        <v>89</v>
      </c>
      <c r="B117" s="234" t="s">
        <v>144</v>
      </c>
      <c r="C117" s="235" t="s">
        <v>2492</v>
      </c>
      <c r="D117" s="236"/>
      <c r="E117" s="237"/>
      <c r="F117" s="237"/>
      <c r="G117" s="238"/>
      <c r="H117" s="239"/>
      <c r="I117" s="240"/>
      <c r="J117" s="241"/>
      <c r="K117" s="242"/>
      <c r="O117" s="243">
        <v>1</v>
      </c>
    </row>
    <row r="118" spans="1:80">
      <c r="A118" s="244">
        <v>84</v>
      </c>
      <c r="B118" s="245" t="s">
        <v>2494</v>
      </c>
      <c r="C118" s="246" t="s">
        <v>2495</v>
      </c>
      <c r="D118" s="247" t="s">
        <v>2371</v>
      </c>
      <c r="E118" s="248">
        <v>1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43">
        <v>2</v>
      </c>
      <c r="AA118" s="216">
        <v>12</v>
      </c>
      <c r="AB118" s="216">
        <v>0</v>
      </c>
      <c r="AC118" s="216">
        <v>84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12</v>
      </c>
      <c r="CB118" s="243">
        <v>0</v>
      </c>
    </row>
    <row r="119" spans="1:80">
      <c r="A119" s="244">
        <v>85</v>
      </c>
      <c r="B119" s="245" t="s">
        <v>2496</v>
      </c>
      <c r="C119" s="246" t="s">
        <v>2497</v>
      </c>
      <c r="D119" s="247" t="s">
        <v>2371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85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ht="22.5">
      <c r="A120" s="244">
        <v>86</v>
      </c>
      <c r="B120" s="245" t="s">
        <v>2498</v>
      </c>
      <c r="C120" s="246" t="s">
        <v>2499</v>
      </c>
      <c r="D120" s="247" t="s">
        <v>2371</v>
      </c>
      <c r="E120" s="248">
        <v>1</v>
      </c>
      <c r="F120" s="248">
        <v>0</v>
      </c>
      <c r="G120" s="249">
        <f>E120*F120</f>
        <v>0</v>
      </c>
      <c r="H120" s="250">
        <v>0</v>
      </c>
      <c r="I120" s="251">
        <f>E120*H120</f>
        <v>0</v>
      </c>
      <c r="J120" s="250"/>
      <c r="K120" s="251">
        <f>E120*J120</f>
        <v>0</v>
      </c>
      <c r="O120" s="243">
        <v>2</v>
      </c>
      <c r="AA120" s="216">
        <v>12</v>
      </c>
      <c r="AB120" s="216">
        <v>0</v>
      </c>
      <c r="AC120" s="216">
        <v>86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12</v>
      </c>
      <c r="CB120" s="243">
        <v>0</v>
      </c>
    </row>
    <row r="121" spans="1:80" ht="22.5">
      <c r="A121" s="244">
        <v>87</v>
      </c>
      <c r="B121" s="245" t="s">
        <v>2500</v>
      </c>
      <c r="C121" s="246" t="s">
        <v>2501</v>
      </c>
      <c r="D121" s="247" t="s">
        <v>2371</v>
      </c>
      <c r="E121" s="248">
        <v>1</v>
      </c>
      <c r="F121" s="248">
        <v>0</v>
      </c>
      <c r="G121" s="249">
        <f>E121*F121</f>
        <v>0</v>
      </c>
      <c r="H121" s="250">
        <v>0</v>
      </c>
      <c r="I121" s="251">
        <f>E121*H121</f>
        <v>0</v>
      </c>
      <c r="J121" s="250"/>
      <c r="K121" s="251">
        <f>E121*J121</f>
        <v>0</v>
      </c>
      <c r="O121" s="243">
        <v>2</v>
      </c>
      <c r="AA121" s="216">
        <v>12</v>
      </c>
      <c r="AB121" s="216">
        <v>0</v>
      </c>
      <c r="AC121" s="216">
        <v>87</v>
      </c>
      <c r="AZ121" s="216">
        <v>1</v>
      </c>
      <c r="BA121" s="216">
        <f>IF(AZ121=1,G121,0)</f>
        <v>0</v>
      </c>
      <c r="BB121" s="216">
        <f>IF(AZ121=2,G121,0)</f>
        <v>0</v>
      </c>
      <c r="BC121" s="216">
        <f>IF(AZ121=3,G121,0)</f>
        <v>0</v>
      </c>
      <c r="BD121" s="216">
        <f>IF(AZ121=4,G121,0)</f>
        <v>0</v>
      </c>
      <c r="BE121" s="216">
        <f>IF(AZ121=5,G121,0)</f>
        <v>0</v>
      </c>
      <c r="CA121" s="243">
        <v>12</v>
      </c>
      <c r="CB121" s="243">
        <v>0</v>
      </c>
    </row>
    <row r="122" spans="1:80">
      <c r="A122" s="262"/>
      <c r="B122" s="263" t="s">
        <v>93</v>
      </c>
      <c r="C122" s="264" t="s">
        <v>2493</v>
      </c>
      <c r="D122" s="265"/>
      <c r="E122" s="266"/>
      <c r="F122" s="267"/>
      <c r="G122" s="268">
        <f>SUM(G117:G121)</f>
        <v>0</v>
      </c>
      <c r="H122" s="269"/>
      <c r="I122" s="270">
        <f>SUM(I117:I121)</f>
        <v>0</v>
      </c>
      <c r="J122" s="269"/>
      <c r="K122" s="270">
        <f>SUM(K117:K121)</f>
        <v>0</v>
      </c>
      <c r="O122" s="243">
        <v>4</v>
      </c>
      <c r="BA122" s="271">
        <f>SUM(BA117:BA121)</f>
        <v>0</v>
      </c>
      <c r="BB122" s="271">
        <f>SUM(BB117:BB121)</f>
        <v>0</v>
      </c>
      <c r="BC122" s="271">
        <f>SUM(BC117:BC121)</f>
        <v>0</v>
      </c>
      <c r="BD122" s="271">
        <f>SUM(BD117:BD121)</f>
        <v>0</v>
      </c>
      <c r="BE122" s="271">
        <f>SUM(BE117:BE121)</f>
        <v>0</v>
      </c>
    </row>
    <row r="123" spans="1:80">
      <c r="A123" s="233" t="s">
        <v>89</v>
      </c>
      <c r="B123" s="234" t="s">
        <v>2502</v>
      </c>
      <c r="C123" s="235" t="s">
        <v>2503</v>
      </c>
      <c r="D123" s="236"/>
      <c r="E123" s="237"/>
      <c r="F123" s="237"/>
      <c r="G123" s="238"/>
      <c r="H123" s="239"/>
      <c r="I123" s="240"/>
      <c r="J123" s="241"/>
      <c r="K123" s="242"/>
      <c r="O123" s="243">
        <v>1</v>
      </c>
    </row>
    <row r="124" spans="1:80">
      <c r="A124" s="244">
        <v>88</v>
      </c>
      <c r="B124" s="245" t="s">
        <v>2505</v>
      </c>
      <c r="C124" s="246" t="s">
        <v>2506</v>
      </c>
      <c r="D124" s="247" t="s">
        <v>2371</v>
      </c>
      <c r="E124" s="248">
        <v>1</v>
      </c>
      <c r="F124" s="248">
        <v>0</v>
      </c>
      <c r="G124" s="249">
        <f>E124*F124</f>
        <v>0</v>
      </c>
      <c r="H124" s="250">
        <v>0</v>
      </c>
      <c r="I124" s="251">
        <f>E124*H124</f>
        <v>0</v>
      </c>
      <c r="J124" s="250"/>
      <c r="K124" s="251">
        <f>E124*J124</f>
        <v>0</v>
      </c>
      <c r="O124" s="243">
        <v>2</v>
      </c>
      <c r="AA124" s="216">
        <v>12</v>
      </c>
      <c r="AB124" s="216">
        <v>0</v>
      </c>
      <c r="AC124" s="216">
        <v>88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12</v>
      </c>
      <c r="CB124" s="243">
        <v>0</v>
      </c>
    </row>
    <row r="125" spans="1:80">
      <c r="A125" s="244">
        <v>89</v>
      </c>
      <c r="B125" s="245" t="s">
        <v>2507</v>
      </c>
      <c r="C125" s="246" t="s">
        <v>2312</v>
      </c>
      <c r="D125" s="247" t="s">
        <v>2371</v>
      </c>
      <c r="E125" s="248">
        <v>1</v>
      </c>
      <c r="F125" s="248">
        <v>0</v>
      </c>
      <c r="G125" s="249">
        <f>E125*F125</f>
        <v>0</v>
      </c>
      <c r="H125" s="250">
        <v>0</v>
      </c>
      <c r="I125" s="251">
        <f>E125*H125</f>
        <v>0</v>
      </c>
      <c r="J125" s="250"/>
      <c r="K125" s="251">
        <f>E125*J125</f>
        <v>0</v>
      </c>
      <c r="O125" s="243">
        <v>2</v>
      </c>
      <c r="AA125" s="216">
        <v>12</v>
      </c>
      <c r="AB125" s="216">
        <v>0</v>
      </c>
      <c r="AC125" s="216">
        <v>89</v>
      </c>
      <c r="AZ125" s="216">
        <v>1</v>
      </c>
      <c r="BA125" s="216">
        <f>IF(AZ125=1,G125,0)</f>
        <v>0</v>
      </c>
      <c r="BB125" s="216">
        <f>IF(AZ125=2,G125,0)</f>
        <v>0</v>
      </c>
      <c r="BC125" s="216">
        <f>IF(AZ125=3,G125,0)</f>
        <v>0</v>
      </c>
      <c r="BD125" s="216">
        <f>IF(AZ125=4,G125,0)</f>
        <v>0</v>
      </c>
      <c r="BE125" s="216">
        <f>IF(AZ125=5,G125,0)</f>
        <v>0</v>
      </c>
      <c r="CA125" s="243">
        <v>12</v>
      </c>
      <c r="CB125" s="243">
        <v>0</v>
      </c>
    </row>
    <row r="126" spans="1:80">
      <c r="A126" s="244">
        <v>90</v>
      </c>
      <c r="B126" s="245" t="s">
        <v>2508</v>
      </c>
      <c r="C126" s="246" t="s">
        <v>2509</v>
      </c>
      <c r="D126" s="247" t="s">
        <v>2371</v>
      </c>
      <c r="E126" s="248">
        <v>1</v>
      </c>
      <c r="F126" s="248">
        <v>0</v>
      </c>
      <c r="G126" s="249">
        <f>E126*F126</f>
        <v>0</v>
      </c>
      <c r="H126" s="250">
        <v>0</v>
      </c>
      <c r="I126" s="251">
        <f>E126*H126</f>
        <v>0</v>
      </c>
      <c r="J126" s="250"/>
      <c r="K126" s="251">
        <f>E126*J126</f>
        <v>0</v>
      </c>
      <c r="O126" s="243">
        <v>2</v>
      </c>
      <c r="AA126" s="216">
        <v>12</v>
      </c>
      <c r="AB126" s="216">
        <v>0</v>
      </c>
      <c r="AC126" s="216">
        <v>90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12</v>
      </c>
      <c r="CB126" s="243">
        <v>0</v>
      </c>
    </row>
    <row r="127" spans="1:80">
      <c r="A127" s="244">
        <v>91</v>
      </c>
      <c r="B127" s="245" t="s">
        <v>2510</v>
      </c>
      <c r="C127" s="246" t="s">
        <v>2511</v>
      </c>
      <c r="D127" s="247" t="s">
        <v>2371</v>
      </c>
      <c r="E127" s="248">
        <v>1</v>
      </c>
      <c r="F127" s="248">
        <v>0</v>
      </c>
      <c r="G127" s="249">
        <f>E127*F127</f>
        <v>0</v>
      </c>
      <c r="H127" s="250">
        <v>0</v>
      </c>
      <c r="I127" s="251">
        <f>E127*H127</f>
        <v>0</v>
      </c>
      <c r="J127" s="250"/>
      <c r="K127" s="251">
        <f>E127*J127</f>
        <v>0</v>
      </c>
      <c r="O127" s="243">
        <v>2</v>
      </c>
      <c r="AA127" s="216">
        <v>12</v>
      </c>
      <c r="AB127" s="216">
        <v>0</v>
      </c>
      <c r="AC127" s="216">
        <v>91</v>
      </c>
      <c r="AZ127" s="216">
        <v>1</v>
      </c>
      <c r="BA127" s="216">
        <f>IF(AZ127=1,G127,0)</f>
        <v>0</v>
      </c>
      <c r="BB127" s="216">
        <f>IF(AZ127=2,G127,0)</f>
        <v>0</v>
      </c>
      <c r="BC127" s="216">
        <f>IF(AZ127=3,G127,0)</f>
        <v>0</v>
      </c>
      <c r="BD127" s="216">
        <f>IF(AZ127=4,G127,0)</f>
        <v>0</v>
      </c>
      <c r="BE127" s="216">
        <f>IF(AZ127=5,G127,0)</f>
        <v>0</v>
      </c>
      <c r="CA127" s="243">
        <v>12</v>
      </c>
      <c r="CB127" s="243">
        <v>0</v>
      </c>
    </row>
    <row r="128" spans="1:80">
      <c r="A128" s="262"/>
      <c r="B128" s="263" t="s">
        <v>93</v>
      </c>
      <c r="C128" s="264" t="s">
        <v>2504</v>
      </c>
      <c r="D128" s="265"/>
      <c r="E128" s="266"/>
      <c r="F128" s="267"/>
      <c r="G128" s="268">
        <f>SUM(G123:G127)</f>
        <v>0</v>
      </c>
      <c r="H128" s="269"/>
      <c r="I128" s="270">
        <f>SUM(I123:I127)</f>
        <v>0</v>
      </c>
      <c r="J128" s="269"/>
      <c r="K128" s="270">
        <f>SUM(K123:K127)</f>
        <v>0</v>
      </c>
      <c r="O128" s="243">
        <v>4</v>
      </c>
      <c r="BA128" s="271">
        <f>SUM(BA123:BA127)</f>
        <v>0</v>
      </c>
      <c r="BB128" s="271">
        <f>SUM(BB123:BB127)</f>
        <v>0</v>
      </c>
      <c r="BC128" s="271">
        <f>SUM(BC123:BC127)</f>
        <v>0</v>
      </c>
      <c r="BD128" s="271">
        <f>SUM(BD123:BD127)</f>
        <v>0</v>
      </c>
      <c r="BE128" s="271">
        <f>SUM(BE123:BE127)</f>
        <v>0</v>
      </c>
    </row>
    <row r="129" spans="3:5">
      <c r="E129" s="216"/>
    </row>
    <row r="130" spans="3:5" ht="51">
      <c r="C130" s="294" t="s">
        <v>3142</v>
      </c>
      <c r="E130" s="216"/>
    </row>
    <row r="131" spans="3:5">
      <c r="E131" s="216"/>
    </row>
    <row r="132" spans="3:5">
      <c r="E132" s="216"/>
    </row>
    <row r="133" spans="3:5">
      <c r="E133" s="216"/>
    </row>
    <row r="134" spans="3:5">
      <c r="E134" s="216"/>
    </row>
    <row r="135" spans="3:5">
      <c r="E135" s="216"/>
    </row>
    <row r="136" spans="3:5">
      <c r="E136" s="216"/>
    </row>
    <row r="137" spans="3:5">
      <c r="E137" s="216"/>
    </row>
    <row r="138" spans="3:5">
      <c r="E138" s="216"/>
    </row>
    <row r="139" spans="3:5">
      <c r="E139" s="216"/>
    </row>
    <row r="140" spans="3:5">
      <c r="E140" s="216"/>
    </row>
    <row r="141" spans="3:5">
      <c r="E141" s="216"/>
    </row>
    <row r="142" spans="3:5">
      <c r="E142" s="216"/>
    </row>
    <row r="143" spans="3:5">
      <c r="E143" s="216"/>
    </row>
    <row r="144" spans="3:5">
      <c r="E144" s="216"/>
    </row>
    <row r="145" spans="1:7">
      <c r="E145" s="216"/>
    </row>
    <row r="146" spans="1:7">
      <c r="E146" s="216"/>
    </row>
    <row r="147" spans="1:7">
      <c r="E147" s="216"/>
    </row>
    <row r="148" spans="1:7">
      <c r="E148" s="216"/>
    </row>
    <row r="149" spans="1:7">
      <c r="E149" s="216"/>
    </row>
    <row r="150" spans="1:7">
      <c r="E150" s="216"/>
    </row>
    <row r="151" spans="1:7">
      <c r="E151" s="216"/>
    </row>
    <row r="152" spans="1:7">
      <c r="A152" s="261"/>
      <c r="B152" s="261"/>
      <c r="C152" s="261"/>
      <c r="D152" s="261"/>
      <c r="E152" s="261"/>
      <c r="F152" s="261"/>
      <c r="G152" s="261"/>
    </row>
    <row r="153" spans="1:7">
      <c r="A153" s="261"/>
      <c r="B153" s="261"/>
      <c r="C153" s="261"/>
      <c r="D153" s="261"/>
      <c r="E153" s="261"/>
      <c r="F153" s="261"/>
      <c r="G153" s="261"/>
    </row>
    <row r="154" spans="1:7">
      <c r="A154" s="261"/>
      <c r="B154" s="261"/>
      <c r="C154" s="261"/>
      <c r="D154" s="261"/>
      <c r="E154" s="261"/>
      <c r="F154" s="261"/>
      <c r="G154" s="261"/>
    </row>
    <row r="155" spans="1:7">
      <c r="A155" s="261"/>
      <c r="B155" s="261"/>
      <c r="C155" s="261"/>
      <c r="D155" s="261"/>
      <c r="E155" s="261"/>
      <c r="F155" s="261"/>
      <c r="G155" s="261"/>
    </row>
    <row r="156" spans="1:7">
      <c r="E156" s="216"/>
    </row>
    <row r="157" spans="1:7">
      <c r="E157" s="216"/>
    </row>
    <row r="158" spans="1:7">
      <c r="E158" s="216"/>
    </row>
    <row r="159" spans="1:7">
      <c r="E159" s="216"/>
    </row>
    <row r="160" spans="1:7">
      <c r="E160" s="216"/>
    </row>
    <row r="161" spans="5:5">
      <c r="E161" s="216"/>
    </row>
    <row r="162" spans="5:5">
      <c r="E162" s="216"/>
    </row>
    <row r="163" spans="5:5">
      <c r="E163" s="216"/>
    </row>
    <row r="164" spans="5:5">
      <c r="E164" s="216"/>
    </row>
    <row r="165" spans="5:5">
      <c r="E165" s="216"/>
    </row>
    <row r="166" spans="5:5">
      <c r="E166" s="216"/>
    </row>
    <row r="167" spans="5:5">
      <c r="E167" s="216"/>
    </row>
    <row r="168" spans="5:5">
      <c r="E168" s="216"/>
    </row>
    <row r="169" spans="5:5">
      <c r="E169" s="216"/>
    </row>
    <row r="170" spans="5:5">
      <c r="E170" s="216"/>
    </row>
    <row r="171" spans="5:5">
      <c r="E171" s="216"/>
    </row>
    <row r="172" spans="5:5">
      <c r="E172" s="216"/>
    </row>
    <row r="173" spans="5:5">
      <c r="E173" s="216"/>
    </row>
    <row r="174" spans="5:5">
      <c r="E174" s="216"/>
    </row>
    <row r="175" spans="5:5">
      <c r="E175" s="216"/>
    </row>
    <row r="176" spans="5:5">
      <c r="E176" s="216"/>
    </row>
    <row r="177" spans="1:7">
      <c r="E177" s="216"/>
    </row>
    <row r="178" spans="1:7">
      <c r="E178" s="216"/>
    </row>
    <row r="179" spans="1:7">
      <c r="E179" s="216"/>
    </row>
    <row r="180" spans="1:7">
      <c r="E180" s="216"/>
    </row>
    <row r="181" spans="1:7">
      <c r="E181" s="216"/>
    </row>
    <row r="182" spans="1:7">
      <c r="E182" s="216"/>
    </row>
    <row r="183" spans="1:7">
      <c r="E183" s="216"/>
    </row>
    <row r="184" spans="1:7">
      <c r="E184" s="216"/>
    </row>
    <row r="185" spans="1:7">
      <c r="E185" s="216"/>
    </row>
    <row r="186" spans="1:7">
      <c r="E186" s="216"/>
    </row>
    <row r="187" spans="1:7">
      <c r="A187" s="272"/>
      <c r="B187" s="272"/>
    </row>
    <row r="188" spans="1:7">
      <c r="A188" s="261"/>
      <c r="B188" s="261"/>
      <c r="C188" s="273"/>
      <c r="D188" s="273"/>
      <c r="E188" s="274"/>
      <c r="F188" s="273"/>
      <c r="G188" s="275"/>
    </row>
    <row r="189" spans="1:7">
      <c r="A189" s="276"/>
      <c r="B189" s="276"/>
      <c r="C189" s="261"/>
      <c r="D189" s="261"/>
      <c r="E189" s="277"/>
      <c r="F189" s="261"/>
      <c r="G189" s="261"/>
    </row>
    <row r="190" spans="1:7">
      <c r="A190" s="261"/>
      <c r="B190" s="261"/>
      <c r="C190" s="261"/>
      <c r="D190" s="261"/>
      <c r="E190" s="277"/>
      <c r="F190" s="261"/>
      <c r="G190" s="261"/>
    </row>
    <row r="191" spans="1:7">
      <c r="A191" s="261"/>
      <c r="B191" s="261"/>
      <c r="C191" s="261"/>
      <c r="D191" s="261"/>
      <c r="E191" s="277"/>
      <c r="F191" s="261"/>
      <c r="G191" s="261"/>
    </row>
    <row r="192" spans="1:7">
      <c r="A192" s="261"/>
      <c r="B192" s="261"/>
      <c r="C192" s="261"/>
      <c r="D192" s="261"/>
      <c r="E192" s="277"/>
      <c r="F192" s="261"/>
      <c r="G192" s="261"/>
    </row>
    <row r="193" spans="1:7">
      <c r="A193" s="261"/>
      <c r="B193" s="261"/>
      <c r="C193" s="261"/>
      <c r="D193" s="261"/>
      <c r="E193" s="277"/>
      <c r="F193" s="261"/>
      <c r="G193" s="261"/>
    </row>
    <row r="194" spans="1:7">
      <c r="A194" s="261"/>
      <c r="B194" s="261"/>
      <c r="C194" s="261"/>
      <c r="D194" s="261"/>
      <c r="E194" s="277"/>
      <c r="F194" s="261"/>
      <c r="G194" s="261"/>
    </row>
    <row r="195" spans="1:7">
      <c r="A195" s="261"/>
      <c r="B195" s="261"/>
      <c r="C195" s="261"/>
      <c r="D195" s="261"/>
      <c r="E195" s="277"/>
      <c r="F195" s="261"/>
      <c r="G195" s="261"/>
    </row>
    <row r="196" spans="1:7">
      <c r="A196" s="261"/>
      <c r="B196" s="261"/>
      <c r="C196" s="261"/>
      <c r="D196" s="261"/>
      <c r="E196" s="277"/>
      <c r="F196" s="261"/>
      <c r="G196" s="261"/>
    </row>
    <row r="197" spans="1:7">
      <c r="A197" s="261"/>
      <c r="B197" s="261"/>
      <c r="C197" s="261"/>
      <c r="D197" s="261"/>
      <c r="E197" s="277"/>
      <c r="F197" s="261"/>
      <c r="G197" s="261"/>
    </row>
    <row r="198" spans="1:7">
      <c r="A198" s="261"/>
      <c r="B198" s="261"/>
      <c r="C198" s="261"/>
      <c r="D198" s="261"/>
      <c r="E198" s="277"/>
      <c r="F198" s="261"/>
      <c r="G198" s="261"/>
    </row>
    <row r="199" spans="1:7">
      <c r="A199" s="261"/>
      <c r="B199" s="261"/>
      <c r="C199" s="261"/>
      <c r="D199" s="261"/>
      <c r="E199" s="277"/>
      <c r="F199" s="261"/>
      <c r="G199" s="261"/>
    </row>
    <row r="200" spans="1:7">
      <c r="A200" s="261"/>
      <c r="B200" s="261"/>
      <c r="C200" s="261"/>
      <c r="D200" s="261"/>
      <c r="E200" s="277"/>
      <c r="F200" s="261"/>
      <c r="G200" s="261"/>
    </row>
    <row r="201" spans="1:7">
      <c r="A201" s="261"/>
      <c r="B201" s="261"/>
      <c r="C201" s="261"/>
      <c r="D201" s="261"/>
      <c r="E201" s="277"/>
      <c r="F201" s="261"/>
      <c r="G201" s="261"/>
    </row>
  </sheetData>
  <mergeCells count="11">
    <mergeCell ref="C12:G12"/>
    <mergeCell ref="A1:G1"/>
    <mergeCell ref="A3:B3"/>
    <mergeCell ref="A4:B4"/>
    <mergeCell ref="E4:G4"/>
    <mergeCell ref="C9:G9"/>
    <mergeCell ref="C114:G114"/>
    <mergeCell ref="C100:G100"/>
    <mergeCell ref="C76:G76"/>
    <mergeCell ref="C86:G86"/>
    <mergeCell ref="C66:G66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7"/>
  <dimension ref="A1:BE51"/>
  <sheetViews>
    <sheetView view="pageBreakPreview" topLeftCell="A13" zoomScale="60" zoomScaleNormal="100" workbookViewId="0">
      <selection activeCell="AD62" sqref="AD6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2458</v>
      </c>
      <c r="D2" s="81" t="s">
        <v>2514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7 Rek'!E14</f>
        <v>0</v>
      </c>
      <c r="D15" s="133" t="str">
        <f>'SO 01 7 Rek'!A19</f>
        <v>Zařízení staveniště</v>
      </c>
      <c r="E15" s="134"/>
      <c r="F15" s="135"/>
      <c r="G15" s="132">
        <f>'SO 01 7 Rek'!I19</f>
        <v>0</v>
      </c>
    </row>
    <row r="16" spans="1:57" ht="15.95" customHeight="1">
      <c r="A16" s="130" t="s">
        <v>45</v>
      </c>
      <c r="B16" s="131" t="s">
        <v>46</v>
      </c>
      <c r="C16" s="132">
        <f>'SO 01 7 Rek'!F14</f>
        <v>0</v>
      </c>
      <c r="D16" s="85" t="str">
        <f>'SO 01 7 Rek'!A20</f>
        <v>Kompletační činnost (IČD)</v>
      </c>
      <c r="E16" s="136"/>
      <c r="F16" s="137"/>
      <c r="G16" s="132">
        <f>'SO 01 7 Rek'!I20</f>
        <v>0</v>
      </c>
    </row>
    <row r="17" spans="1:7" ht="15.95" customHeight="1">
      <c r="A17" s="130" t="s">
        <v>47</v>
      </c>
      <c r="B17" s="131" t="s">
        <v>48</v>
      </c>
      <c r="C17" s="132">
        <f>'SO 01 7 Rek'!H14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7 Rek'!G14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7 Rek'!I14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7 Rek'!H21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2665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96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scale="94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37"/>
  <dimension ref="A1:BE72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2458</v>
      </c>
      <c r="I1" s="175"/>
    </row>
    <row r="2" spans="1:57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2514</v>
      </c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01 7 Pol'!B7</f>
        <v>1</v>
      </c>
      <c r="B7" s="50" t="str">
        <f>'SO 01 7 Pol'!C7</f>
        <v>Rozvaděč - atyp  s dřevěným obkladem v provedení dle obkladu stěny, barevnost dle  části D.10 tohoto projektu</v>
      </c>
      <c r="D7" s="188"/>
      <c r="E7" s="279">
        <f>'SO 01 7 Pol'!BA33</f>
        <v>0</v>
      </c>
      <c r="F7" s="280">
        <f>'SO 01 7 Pol'!BB33</f>
        <v>0</v>
      </c>
      <c r="G7" s="280">
        <f>'SO 01 7 Pol'!BC33</f>
        <v>0</v>
      </c>
      <c r="H7" s="280">
        <f>'SO 01 7 Pol'!BD33</f>
        <v>0</v>
      </c>
      <c r="I7" s="281">
        <f>'SO 01 7 Pol'!BE33</f>
        <v>0</v>
      </c>
    </row>
    <row r="8" spans="1:57" s="111" customFormat="1">
      <c r="A8" s="278" t="str">
        <f>'SO 01 7 Pol'!B34</f>
        <v>2</v>
      </c>
      <c r="B8" s="50" t="str">
        <f>'SO 01 7 Pol'!C34</f>
        <v>KABELY</v>
      </c>
      <c r="D8" s="188"/>
      <c r="E8" s="279">
        <f>'SO 01 7 Pol'!BA56</f>
        <v>0</v>
      </c>
      <c r="F8" s="280">
        <f>'SO 01 7 Pol'!BB56</f>
        <v>0</v>
      </c>
      <c r="G8" s="280">
        <f>'SO 01 7 Pol'!BC56</f>
        <v>0</v>
      </c>
      <c r="H8" s="280">
        <f>'SO 01 7 Pol'!BD56</f>
        <v>0</v>
      </c>
      <c r="I8" s="281">
        <f>'SO 01 7 Pol'!BE56</f>
        <v>0</v>
      </c>
    </row>
    <row r="9" spans="1:57" s="111" customFormat="1">
      <c r="A9" s="278" t="str">
        <f>'SO 01 7 Pol'!B57</f>
        <v>3</v>
      </c>
      <c r="B9" s="50" t="str">
        <f>'SO 01 7 Pol'!C57</f>
        <v>KABELOVÉ TRASY</v>
      </c>
      <c r="D9" s="188"/>
      <c r="E9" s="279">
        <f>'SO 01 7 Pol'!BA72</f>
        <v>0</v>
      </c>
      <c r="F9" s="280">
        <f>'SO 01 7 Pol'!BB72</f>
        <v>0</v>
      </c>
      <c r="G9" s="280">
        <f>'SO 01 7 Pol'!BC72</f>
        <v>0</v>
      </c>
      <c r="H9" s="280">
        <f>'SO 01 7 Pol'!BD72</f>
        <v>0</v>
      </c>
      <c r="I9" s="281">
        <f>'SO 01 7 Pol'!BE72</f>
        <v>0</v>
      </c>
    </row>
    <row r="10" spans="1:57" s="111" customFormat="1">
      <c r="A10" s="278" t="str">
        <f>'SO 01 7 Pol'!B73</f>
        <v>4</v>
      </c>
      <c r="B10" s="50" t="str">
        <f>'SO 01 7 Pol'!C73</f>
        <v>SVÍTIDLA</v>
      </c>
      <c r="D10" s="188"/>
      <c r="E10" s="279">
        <f>'SO 01 7 Pol'!BA96</f>
        <v>0</v>
      </c>
      <c r="F10" s="280">
        <f>'SO 01 7 Pol'!BB96</f>
        <v>0</v>
      </c>
      <c r="G10" s="280">
        <f>'SO 01 7 Pol'!BC96</f>
        <v>0</v>
      </c>
      <c r="H10" s="280">
        <f>'SO 01 7 Pol'!BD96</f>
        <v>0</v>
      </c>
      <c r="I10" s="281">
        <f>'SO 01 7 Pol'!BE96</f>
        <v>0</v>
      </c>
    </row>
    <row r="11" spans="1:57" s="111" customFormat="1">
      <c r="A11" s="278" t="str">
        <f>'SO 01 7 Pol'!B97</f>
        <v>5</v>
      </c>
      <c r="B11" s="50" t="str">
        <f>'SO 01 7 Pol'!C97</f>
        <v>KONCOVÉ PRVKY</v>
      </c>
      <c r="D11" s="188"/>
      <c r="E11" s="279">
        <f>'SO 01 7 Pol'!BA119</f>
        <v>0</v>
      </c>
      <c r="F11" s="280">
        <f>'SO 01 7 Pol'!BB119</f>
        <v>0</v>
      </c>
      <c r="G11" s="280">
        <f>'SO 01 7 Pol'!BC119</f>
        <v>0</v>
      </c>
      <c r="H11" s="280">
        <f>'SO 01 7 Pol'!BD119</f>
        <v>0</v>
      </c>
      <c r="I11" s="281">
        <f>'SO 01 7 Pol'!BE119</f>
        <v>0</v>
      </c>
    </row>
    <row r="12" spans="1:57" s="111" customFormat="1">
      <c r="A12" s="278" t="str">
        <f>'SO 01 7 Pol'!B120</f>
        <v>6</v>
      </c>
      <c r="B12" s="50" t="str">
        <f>'SO 01 7 Pol'!C120</f>
        <v>HROMOSVOD A UZEMNĚNÍ</v>
      </c>
      <c r="D12" s="188"/>
      <c r="E12" s="279">
        <f>'SO 01 7 Pol'!BA129</f>
        <v>0</v>
      </c>
      <c r="F12" s="280">
        <f>'SO 01 7 Pol'!BB129</f>
        <v>0</v>
      </c>
      <c r="G12" s="280">
        <f>'SO 01 7 Pol'!BC129</f>
        <v>0</v>
      </c>
      <c r="H12" s="280">
        <f>'SO 01 7 Pol'!BD129</f>
        <v>0</v>
      </c>
      <c r="I12" s="281">
        <f>'SO 01 7 Pol'!BE129</f>
        <v>0</v>
      </c>
    </row>
    <row r="13" spans="1:57" s="111" customFormat="1" ht="13.5" thickBot="1">
      <c r="A13" s="278" t="str">
        <f>'SO 01 7 Pol'!B130</f>
        <v>7</v>
      </c>
      <c r="B13" s="50" t="str">
        <f>'SO 01 7 Pol'!C130</f>
        <v>OSTATNÍ</v>
      </c>
      <c r="D13" s="188"/>
      <c r="E13" s="279">
        <f>'SO 01 7 Pol'!BA139</f>
        <v>0</v>
      </c>
      <c r="F13" s="280">
        <f>'SO 01 7 Pol'!BB139</f>
        <v>0</v>
      </c>
      <c r="G13" s="280">
        <f>'SO 01 7 Pol'!BC139</f>
        <v>0</v>
      </c>
      <c r="H13" s="280">
        <f>'SO 01 7 Pol'!BD139</f>
        <v>0</v>
      </c>
      <c r="I13" s="281">
        <f>'SO 01 7 Pol'!BE139</f>
        <v>0</v>
      </c>
    </row>
    <row r="14" spans="1:57" s="6" customFormat="1" ht="13.5" thickBot="1">
      <c r="A14" s="189"/>
      <c r="B14" s="190" t="s">
        <v>71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>
      <c r="A16" s="180" t="s">
        <v>72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/>
    <row r="18" spans="1:53">
      <c r="A18" s="146" t="s">
        <v>73</v>
      </c>
      <c r="B18" s="147"/>
      <c r="C18" s="147"/>
      <c r="D18" s="196"/>
      <c r="E18" s="197" t="s">
        <v>74</v>
      </c>
      <c r="F18" s="198" t="s">
        <v>7</v>
      </c>
      <c r="G18" s="199" t="s">
        <v>75</v>
      </c>
      <c r="H18" s="200"/>
      <c r="I18" s="201" t="s">
        <v>74</v>
      </c>
    </row>
    <row r="19" spans="1:53">
      <c r="A19" s="140" t="s">
        <v>1304</v>
      </c>
      <c r="B19" s="131"/>
      <c r="C19" s="131"/>
      <c r="D19" s="202"/>
      <c r="E19" s="203"/>
      <c r="F19" s="204"/>
      <c r="G19" s="205">
        <v>0</v>
      </c>
      <c r="H19" s="206"/>
      <c r="I19" s="207">
        <f>E19+F19*G19/100</f>
        <v>0</v>
      </c>
      <c r="BA19" s="1">
        <v>1</v>
      </c>
    </row>
    <row r="20" spans="1:53">
      <c r="A20" s="140" t="s">
        <v>1465</v>
      </c>
      <c r="B20" s="131"/>
      <c r="C20" s="131"/>
      <c r="D20" s="202"/>
      <c r="E20" s="203"/>
      <c r="F20" s="204"/>
      <c r="G20" s="205">
        <v>0</v>
      </c>
      <c r="H20" s="206"/>
      <c r="I20" s="207">
        <f>E20+F20*G20/100</f>
        <v>0</v>
      </c>
      <c r="BA20" s="1">
        <v>2</v>
      </c>
    </row>
    <row r="21" spans="1:53" ht="13.5" thickBot="1">
      <c r="A21" s="208"/>
      <c r="B21" s="209" t="s">
        <v>76</v>
      </c>
      <c r="C21" s="210"/>
      <c r="D21" s="211"/>
      <c r="E21" s="212"/>
      <c r="F21" s="213"/>
      <c r="G21" s="213"/>
      <c r="H21" s="361">
        <f>SUM(I19:I20)</f>
        <v>0</v>
      </c>
      <c r="I21" s="362"/>
    </row>
    <row r="23" spans="1:53">
      <c r="B23" s="6"/>
      <c r="F23" s="214"/>
      <c r="G23" s="215"/>
      <c r="H23" s="215"/>
      <c r="I23" s="34"/>
    </row>
    <row r="24" spans="1:53">
      <c r="F24" s="214"/>
      <c r="G24" s="215"/>
      <c r="H24" s="215"/>
      <c r="I24" s="34"/>
    </row>
    <row r="25" spans="1:53">
      <c r="F25" s="214"/>
      <c r="G25" s="215"/>
      <c r="H25" s="215"/>
      <c r="I25" s="34"/>
    </row>
    <row r="26" spans="1:53">
      <c r="F26" s="214"/>
      <c r="G26" s="215"/>
      <c r="H26" s="215"/>
      <c r="I26" s="34"/>
    </row>
    <row r="27" spans="1:53">
      <c r="F27" s="214"/>
      <c r="G27" s="215"/>
      <c r="H27" s="215"/>
      <c r="I27" s="34"/>
    </row>
    <row r="28" spans="1:53">
      <c r="F28" s="214"/>
      <c r="G28" s="215"/>
      <c r="H28" s="215"/>
      <c r="I28" s="34"/>
    </row>
    <row r="29" spans="1:53">
      <c r="F29" s="214"/>
      <c r="G29" s="215"/>
      <c r="H29" s="215"/>
      <c r="I29" s="34"/>
    </row>
    <row r="30" spans="1:53">
      <c r="F30" s="214"/>
      <c r="G30" s="215"/>
      <c r="H30" s="215"/>
      <c r="I30" s="34"/>
    </row>
    <row r="31" spans="1:53">
      <c r="F31" s="214"/>
      <c r="G31" s="215"/>
      <c r="H31" s="215"/>
      <c r="I31" s="34"/>
    </row>
    <row r="32" spans="1:53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</sheetData>
  <mergeCells count="4">
    <mergeCell ref="A1:B1"/>
    <mergeCell ref="A2:B2"/>
    <mergeCell ref="G2:I2"/>
    <mergeCell ref="H21:I2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8"/>
  <dimension ref="A1:CB212"/>
  <sheetViews>
    <sheetView showGridLines="0" showZeros="0" view="pageBreakPreview" topLeftCell="A31" zoomScaleNormal="100" zoomScaleSheetLayoutView="100" workbookViewId="0">
      <selection activeCell="C141" sqref="C141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7 Rek'!H1</f>
        <v>7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7 Rek'!G2</f>
        <v>Silnoproud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 ht="38.25" customHeight="1">
      <c r="A7" s="233" t="s">
        <v>89</v>
      </c>
      <c r="B7" s="234" t="s">
        <v>90</v>
      </c>
      <c r="C7" s="377" t="s">
        <v>3140</v>
      </c>
      <c r="D7" s="378"/>
      <c r="E7" s="378"/>
      <c r="F7" s="378"/>
      <c r="G7" s="379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2516</v>
      </c>
      <c r="C8" s="246" t="s">
        <v>2517</v>
      </c>
      <c r="D8" s="247"/>
      <c r="E8" s="248">
        <v>0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93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>
      <c r="A9" s="252"/>
      <c r="B9" s="253"/>
      <c r="C9" s="368" t="s">
        <v>2518</v>
      </c>
      <c r="D9" s="369"/>
      <c r="E9" s="369"/>
      <c r="F9" s="369"/>
      <c r="G9" s="370"/>
      <c r="I9" s="254"/>
      <c r="K9" s="254"/>
      <c r="L9" s="255"/>
      <c r="O9" s="243">
        <v>3</v>
      </c>
    </row>
    <row r="10" spans="1:80">
      <c r="A10" s="244">
        <v>2</v>
      </c>
      <c r="B10" s="245" t="s">
        <v>2100</v>
      </c>
      <c r="C10" s="246" t="s">
        <v>2519</v>
      </c>
      <c r="D10" s="247" t="s">
        <v>2371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>
      <c r="A11" s="252"/>
      <c r="B11" s="253"/>
      <c r="C11" s="368" t="s">
        <v>2520</v>
      </c>
      <c r="D11" s="369"/>
      <c r="E11" s="369"/>
      <c r="F11" s="369"/>
      <c r="G11" s="370"/>
      <c r="I11" s="254"/>
      <c r="K11" s="254"/>
      <c r="L11" s="255"/>
      <c r="O11" s="243">
        <v>3</v>
      </c>
    </row>
    <row r="12" spans="1:80">
      <c r="A12" s="244">
        <v>3</v>
      </c>
      <c r="B12" s="245" t="s">
        <v>2323</v>
      </c>
      <c r="C12" s="246" t="s">
        <v>2521</v>
      </c>
      <c r="D12" s="247" t="s">
        <v>2371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/>
      <c r="K12" s="251">
        <f>E12*J12</f>
        <v>0</v>
      </c>
      <c r="O12" s="243">
        <v>2</v>
      </c>
      <c r="AA12" s="216">
        <v>12</v>
      </c>
      <c r="AB12" s="216">
        <v>0</v>
      </c>
      <c r="AC12" s="216">
        <v>2</v>
      </c>
      <c r="AZ12" s="216">
        <v>1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12</v>
      </c>
      <c r="CB12" s="243">
        <v>0</v>
      </c>
    </row>
    <row r="13" spans="1:80">
      <c r="A13" s="252"/>
      <c r="B13" s="253"/>
      <c r="C13" s="368" t="s">
        <v>2522</v>
      </c>
      <c r="D13" s="369"/>
      <c r="E13" s="369"/>
      <c r="F13" s="369"/>
      <c r="G13" s="370"/>
      <c r="I13" s="254"/>
      <c r="K13" s="254"/>
      <c r="L13" s="255"/>
      <c r="O13" s="243">
        <v>3</v>
      </c>
    </row>
    <row r="14" spans="1:80">
      <c r="A14" s="252"/>
      <c r="B14" s="253"/>
      <c r="C14" s="368" t="s">
        <v>2523</v>
      </c>
      <c r="D14" s="369"/>
      <c r="E14" s="369"/>
      <c r="F14" s="369"/>
      <c r="G14" s="370"/>
      <c r="I14" s="254"/>
      <c r="K14" s="254"/>
      <c r="L14" s="255"/>
      <c r="O14" s="243">
        <v>3</v>
      </c>
    </row>
    <row r="15" spans="1:80">
      <c r="A15" s="244">
        <v>4</v>
      </c>
      <c r="B15" s="245" t="s">
        <v>2325</v>
      </c>
      <c r="C15" s="246" t="s">
        <v>2524</v>
      </c>
      <c r="D15" s="247" t="s">
        <v>2371</v>
      </c>
      <c r="E15" s="248">
        <v>1</v>
      </c>
      <c r="F15" s="248">
        <v>0</v>
      </c>
      <c r="G15" s="249">
        <f>E15*F15</f>
        <v>0</v>
      </c>
      <c r="H15" s="250">
        <v>0</v>
      </c>
      <c r="I15" s="251">
        <f>E15*H15</f>
        <v>0</v>
      </c>
      <c r="J15" s="250"/>
      <c r="K15" s="251">
        <f>E15*J15</f>
        <v>0</v>
      </c>
      <c r="O15" s="243">
        <v>2</v>
      </c>
      <c r="AA15" s="216">
        <v>12</v>
      </c>
      <c r="AB15" s="216">
        <v>0</v>
      </c>
      <c r="AC15" s="216">
        <v>3</v>
      </c>
      <c r="AZ15" s="216">
        <v>1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12</v>
      </c>
      <c r="CB15" s="243">
        <v>0</v>
      </c>
    </row>
    <row r="16" spans="1:80">
      <c r="A16" s="252"/>
      <c r="B16" s="253"/>
      <c r="C16" s="368" t="s">
        <v>2522</v>
      </c>
      <c r="D16" s="369"/>
      <c r="E16" s="369"/>
      <c r="F16" s="369"/>
      <c r="G16" s="370"/>
      <c r="I16" s="254"/>
      <c r="K16" s="254"/>
      <c r="L16" s="255"/>
      <c r="O16" s="243">
        <v>3</v>
      </c>
    </row>
    <row r="17" spans="1:80">
      <c r="A17" s="252"/>
      <c r="B17" s="253"/>
      <c r="C17" s="368" t="s">
        <v>2523</v>
      </c>
      <c r="D17" s="369"/>
      <c r="E17" s="369"/>
      <c r="F17" s="369"/>
      <c r="G17" s="370"/>
      <c r="I17" s="254"/>
      <c r="K17" s="254"/>
      <c r="L17" s="255"/>
      <c r="O17" s="243">
        <v>3</v>
      </c>
    </row>
    <row r="18" spans="1:80">
      <c r="A18" s="244">
        <v>5</v>
      </c>
      <c r="B18" s="245" t="s">
        <v>2328</v>
      </c>
      <c r="C18" s="246" t="s">
        <v>2525</v>
      </c>
      <c r="D18" s="247" t="s">
        <v>2371</v>
      </c>
      <c r="E18" s="248">
        <v>1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/>
      <c r="K18" s="251">
        <f>E18*J18</f>
        <v>0</v>
      </c>
      <c r="O18" s="243">
        <v>2</v>
      </c>
      <c r="AA18" s="216">
        <v>12</v>
      </c>
      <c r="AB18" s="216">
        <v>0</v>
      </c>
      <c r="AC18" s="216">
        <v>4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12</v>
      </c>
      <c r="CB18" s="243">
        <v>0</v>
      </c>
    </row>
    <row r="19" spans="1:80">
      <c r="A19" s="252"/>
      <c r="B19" s="253"/>
      <c r="C19" s="368" t="s">
        <v>2522</v>
      </c>
      <c r="D19" s="369"/>
      <c r="E19" s="369"/>
      <c r="F19" s="369"/>
      <c r="G19" s="370"/>
      <c r="I19" s="254"/>
      <c r="K19" s="254"/>
      <c r="L19" s="255"/>
      <c r="O19" s="243">
        <v>3</v>
      </c>
    </row>
    <row r="20" spans="1:80">
      <c r="A20" s="252"/>
      <c r="B20" s="253"/>
      <c r="C20" s="368" t="s">
        <v>2523</v>
      </c>
      <c r="D20" s="369"/>
      <c r="E20" s="369"/>
      <c r="F20" s="369"/>
      <c r="G20" s="370"/>
      <c r="I20" s="254"/>
      <c r="K20" s="254"/>
      <c r="L20" s="255"/>
      <c r="O20" s="243">
        <v>3</v>
      </c>
    </row>
    <row r="21" spans="1:80">
      <c r="A21" s="244">
        <v>6</v>
      </c>
      <c r="B21" s="245" t="s">
        <v>2330</v>
      </c>
      <c r="C21" s="246" t="s">
        <v>2526</v>
      </c>
      <c r="D21" s="247" t="s">
        <v>2371</v>
      </c>
      <c r="E21" s="248">
        <v>1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/>
      <c r="K21" s="251">
        <f>E21*J21</f>
        <v>0</v>
      </c>
      <c r="O21" s="243">
        <v>2</v>
      </c>
      <c r="AA21" s="216">
        <v>12</v>
      </c>
      <c r="AB21" s="216">
        <v>0</v>
      </c>
      <c r="AC21" s="216">
        <v>5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12</v>
      </c>
      <c r="CB21" s="243">
        <v>0</v>
      </c>
    </row>
    <row r="22" spans="1:80">
      <c r="A22" s="252"/>
      <c r="B22" s="253"/>
      <c r="C22" s="368" t="s">
        <v>2522</v>
      </c>
      <c r="D22" s="369"/>
      <c r="E22" s="369"/>
      <c r="F22" s="369"/>
      <c r="G22" s="370"/>
      <c r="I22" s="254"/>
      <c r="K22" s="254"/>
      <c r="L22" s="255"/>
      <c r="O22" s="243">
        <v>3</v>
      </c>
    </row>
    <row r="23" spans="1:80">
      <c r="A23" s="252"/>
      <c r="B23" s="253"/>
      <c r="C23" s="368" t="s">
        <v>2523</v>
      </c>
      <c r="D23" s="369"/>
      <c r="E23" s="369"/>
      <c r="F23" s="369"/>
      <c r="G23" s="370"/>
      <c r="I23" s="254"/>
      <c r="K23" s="254"/>
      <c r="L23" s="255"/>
      <c r="O23" s="243">
        <v>3</v>
      </c>
    </row>
    <row r="24" spans="1:80">
      <c r="A24" s="244">
        <v>7</v>
      </c>
      <c r="B24" s="245" t="s">
        <v>2332</v>
      </c>
      <c r="C24" s="246" t="s">
        <v>2527</v>
      </c>
      <c r="D24" s="247" t="s">
        <v>2371</v>
      </c>
      <c r="E24" s="248">
        <v>1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/>
      <c r="K24" s="251">
        <f>E24*J24</f>
        <v>0</v>
      </c>
      <c r="O24" s="243">
        <v>2</v>
      </c>
      <c r="AA24" s="216">
        <v>12</v>
      </c>
      <c r="AB24" s="216">
        <v>0</v>
      </c>
      <c r="AC24" s="216">
        <v>6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43">
        <v>12</v>
      </c>
      <c r="CB24" s="243">
        <v>0</v>
      </c>
    </row>
    <row r="25" spans="1:80">
      <c r="A25" s="252"/>
      <c r="B25" s="253"/>
      <c r="C25" s="368" t="s">
        <v>2522</v>
      </c>
      <c r="D25" s="369"/>
      <c r="E25" s="369"/>
      <c r="F25" s="369"/>
      <c r="G25" s="370"/>
      <c r="I25" s="254"/>
      <c r="K25" s="254"/>
      <c r="L25" s="255"/>
      <c r="O25" s="243">
        <v>3</v>
      </c>
    </row>
    <row r="26" spans="1:80">
      <c r="A26" s="252"/>
      <c r="B26" s="253"/>
      <c r="C26" s="368" t="s">
        <v>2523</v>
      </c>
      <c r="D26" s="369"/>
      <c r="E26" s="369"/>
      <c r="F26" s="369"/>
      <c r="G26" s="370"/>
      <c r="I26" s="254"/>
      <c r="K26" s="254"/>
      <c r="L26" s="255"/>
      <c r="O26" s="243">
        <v>3</v>
      </c>
    </row>
    <row r="27" spans="1:80">
      <c r="A27" s="244">
        <v>8</v>
      </c>
      <c r="B27" s="245" t="s">
        <v>2334</v>
      </c>
      <c r="C27" s="246" t="s">
        <v>2528</v>
      </c>
      <c r="D27" s="247" t="s">
        <v>2371</v>
      </c>
      <c r="E27" s="248">
        <v>1</v>
      </c>
      <c r="F27" s="248">
        <v>0</v>
      </c>
      <c r="G27" s="249">
        <f>E27*F27</f>
        <v>0</v>
      </c>
      <c r="H27" s="250">
        <v>0</v>
      </c>
      <c r="I27" s="251">
        <f>E27*H27</f>
        <v>0</v>
      </c>
      <c r="J27" s="250"/>
      <c r="K27" s="251">
        <f>E27*J27</f>
        <v>0</v>
      </c>
      <c r="O27" s="243">
        <v>2</v>
      </c>
      <c r="AA27" s="216">
        <v>12</v>
      </c>
      <c r="AB27" s="216">
        <v>0</v>
      </c>
      <c r="AC27" s="216">
        <v>7</v>
      </c>
      <c r="AZ27" s="216">
        <v>1</v>
      </c>
      <c r="BA27" s="216">
        <f>IF(AZ27=1,G27,0)</f>
        <v>0</v>
      </c>
      <c r="BB27" s="216">
        <f>IF(AZ27=2,G27,0)</f>
        <v>0</v>
      </c>
      <c r="BC27" s="216">
        <f>IF(AZ27=3,G27,0)</f>
        <v>0</v>
      </c>
      <c r="BD27" s="216">
        <f>IF(AZ27=4,G27,0)</f>
        <v>0</v>
      </c>
      <c r="BE27" s="216">
        <f>IF(AZ27=5,G27,0)</f>
        <v>0</v>
      </c>
      <c r="CA27" s="243">
        <v>12</v>
      </c>
      <c r="CB27" s="243">
        <v>0</v>
      </c>
    </row>
    <row r="28" spans="1:80">
      <c r="A28" s="252"/>
      <c r="B28" s="253"/>
      <c r="C28" s="368" t="s">
        <v>2522</v>
      </c>
      <c r="D28" s="369"/>
      <c r="E28" s="369"/>
      <c r="F28" s="369"/>
      <c r="G28" s="370"/>
      <c r="I28" s="254"/>
      <c r="K28" s="254"/>
      <c r="L28" s="255"/>
      <c r="O28" s="243">
        <v>3</v>
      </c>
    </row>
    <row r="29" spans="1:80">
      <c r="A29" s="252"/>
      <c r="B29" s="253"/>
      <c r="C29" s="368" t="s">
        <v>2523</v>
      </c>
      <c r="D29" s="369"/>
      <c r="E29" s="369"/>
      <c r="F29" s="369"/>
      <c r="G29" s="370"/>
      <c r="I29" s="254"/>
      <c r="K29" s="254"/>
      <c r="L29" s="255"/>
      <c r="O29" s="243">
        <v>3</v>
      </c>
    </row>
    <row r="30" spans="1:80">
      <c r="A30" s="244">
        <v>9</v>
      </c>
      <c r="B30" s="245" t="s">
        <v>2336</v>
      </c>
      <c r="C30" s="246" t="s">
        <v>2529</v>
      </c>
      <c r="D30" s="247" t="s">
        <v>2371</v>
      </c>
      <c r="E30" s="248">
        <v>1</v>
      </c>
      <c r="F30" s="248">
        <v>0</v>
      </c>
      <c r="G30" s="249">
        <f>E30*F30</f>
        <v>0</v>
      </c>
      <c r="H30" s="250">
        <v>0</v>
      </c>
      <c r="I30" s="251">
        <f>E30*H30</f>
        <v>0</v>
      </c>
      <c r="J30" s="250"/>
      <c r="K30" s="251">
        <f>E30*J30</f>
        <v>0</v>
      </c>
      <c r="O30" s="243">
        <v>2</v>
      </c>
      <c r="AA30" s="216">
        <v>12</v>
      </c>
      <c r="AB30" s="216">
        <v>0</v>
      </c>
      <c r="AC30" s="216">
        <v>8</v>
      </c>
      <c r="AZ30" s="216">
        <v>1</v>
      </c>
      <c r="BA30" s="216">
        <f>IF(AZ30=1,G30,0)</f>
        <v>0</v>
      </c>
      <c r="BB30" s="216">
        <f>IF(AZ30=2,G30,0)</f>
        <v>0</v>
      </c>
      <c r="BC30" s="216">
        <f>IF(AZ30=3,G30,0)</f>
        <v>0</v>
      </c>
      <c r="BD30" s="216">
        <f>IF(AZ30=4,G30,0)</f>
        <v>0</v>
      </c>
      <c r="BE30" s="216">
        <f>IF(AZ30=5,G30,0)</f>
        <v>0</v>
      </c>
      <c r="CA30" s="243">
        <v>12</v>
      </c>
      <c r="CB30" s="243">
        <v>0</v>
      </c>
    </row>
    <row r="31" spans="1:80">
      <c r="A31" s="252"/>
      <c r="B31" s="253"/>
      <c r="C31" s="368" t="s">
        <v>2522</v>
      </c>
      <c r="D31" s="369"/>
      <c r="E31" s="369"/>
      <c r="F31" s="369"/>
      <c r="G31" s="370"/>
      <c r="I31" s="254"/>
      <c r="K31" s="254"/>
      <c r="L31" s="255"/>
      <c r="O31" s="243">
        <v>3</v>
      </c>
    </row>
    <row r="32" spans="1:80">
      <c r="A32" s="252"/>
      <c r="B32" s="253"/>
      <c r="C32" s="368" t="s">
        <v>2523</v>
      </c>
      <c r="D32" s="369"/>
      <c r="E32" s="369"/>
      <c r="F32" s="369"/>
      <c r="G32" s="370"/>
      <c r="I32" s="254"/>
      <c r="K32" s="254"/>
      <c r="L32" s="255"/>
      <c r="O32" s="243">
        <v>3</v>
      </c>
    </row>
    <row r="33" spans="1:80">
      <c r="A33" s="262"/>
      <c r="B33" s="263" t="s">
        <v>93</v>
      </c>
      <c r="C33" s="264" t="s">
        <v>2515</v>
      </c>
      <c r="D33" s="265"/>
      <c r="E33" s="266"/>
      <c r="F33" s="267"/>
      <c r="G33" s="268">
        <f>SUM(G7:G32)</f>
        <v>0</v>
      </c>
      <c r="H33" s="269"/>
      <c r="I33" s="270">
        <f>SUM(I7:I32)</f>
        <v>0</v>
      </c>
      <c r="J33" s="269"/>
      <c r="K33" s="270">
        <f>SUM(K7:K32)</f>
        <v>0</v>
      </c>
      <c r="O33" s="243">
        <v>4</v>
      </c>
      <c r="BA33" s="271">
        <f>SUM(BA7:BA32)</f>
        <v>0</v>
      </c>
      <c r="BB33" s="271">
        <f>SUM(BB7:BB32)</f>
        <v>0</v>
      </c>
      <c r="BC33" s="271">
        <f>SUM(BC7:BC32)</f>
        <v>0</v>
      </c>
      <c r="BD33" s="271">
        <f>SUM(BD7:BD32)</f>
        <v>0</v>
      </c>
      <c r="BE33" s="271">
        <f>SUM(BE7:BE32)</f>
        <v>0</v>
      </c>
    </row>
    <row r="34" spans="1:80">
      <c r="A34" s="233" t="s">
        <v>89</v>
      </c>
      <c r="B34" s="234" t="s">
        <v>159</v>
      </c>
      <c r="C34" s="235" t="s">
        <v>2530</v>
      </c>
      <c r="D34" s="236"/>
      <c r="E34" s="237"/>
      <c r="F34" s="237"/>
      <c r="G34" s="238"/>
      <c r="H34" s="239"/>
      <c r="I34" s="240"/>
      <c r="J34" s="241"/>
      <c r="K34" s="242"/>
      <c r="O34" s="243">
        <v>1</v>
      </c>
    </row>
    <row r="35" spans="1:80">
      <c r="A35" s="244">
        <v>10</v>
      </c>
      <c r="B35" s="245" t="s">
        <v>2232</v>
      </c>
      <c r="C35" s="246" t="s">
        <v>2532</v>
      </c>
      <c r="D35" s="247" t="s">
        <v>164</v>
      </c>
      <c r="E35" s="248">
        <v>15</v>
      </c>
      <c r="F35" s="248">
        <v>0</v>
      </c>
      <c r="G35" s="249">
        <f t="shared" ref="G35:G55" si="0">E35*F35</f>
        <v>0</v>
      </c>
      <c r="H35" s="250">
        <v>0</v>
      </c>
      <c r="I35" s="251">
        <f t="shared" ref="I35:I55" si="1">E35*H35</f>
        <v>0</v>
      </c>
      <c r="J35" s="250"/>
      <c r="K35" s="251">
        <f t="shared" ref="K35:K55" si="2">E35*J35</f>
        <v>0</v>
      </c>
      <c r="O35" s="243">
        <v>2</v>
      </c>
      <c r="AA35" s="216">
        <v>12</v>
      </c>
      <c r="AB35" s="216">
        <v>0</v>
      </c>
      <c r="AC35" s="216">
        <v>9</v>
      </c>
      <c r="AZ35" s="216">
        <v>1</v>
      </c>
      <c r="BA35" s="216">
        <f t="shared" ref="BA35:BA55" si="3">IF(AZ35=1,G35,0)</f>
        <v>0</v>
      </c>
      <c r="BB35" s="216">
        <f t="shared" ref="BB35:BB55" si="4">IF(AZ35=2,G35,0)</f>
        <v>0</v>
      </c>
      <c r="BC35" s="216">
        <f t="shared" ref="BC35:BC55" si="5">IF(AZ35=3,G35,0)</f>
        <v>0</v>
      </c>
      <c r="BD35" s="216">
        <f t="shared" ref="BD35:BD55" si="6">IF(AZ35=4,G35,0)</f>
        <v>0</v>
      </c>
      <c r="BE35" s="216">
        <f t="shared" ref="BE35:BE55" si="7">IF(AZ35=5,G35,0)</f>
        <v>0</v>
      </c>
      <c r="CA35" s="243">
        <v>12</v>
      </c>
      <c r="CB35" s="243">
        <v>0</v>
      </c>
    </row>
    <row r="36" spans="1:80">
      <c r="A36" s="244">
        <v>11</v>
      </c>
      <c r="B36" s="245" t="s">
        <v>2356</v>
      </c>
      <c r="C36" s="246" t="s">
        <v>2533</v>
      </c>
      <c r="D36" s="247" t="s">
        <v>164</v>
      </c>
      <c r="E36" s="248">
        <v>60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10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>
      <c r="A37" s="244">
        <v>12</v>
      </c>
      <c r="B37" s="245" t="s">
        <v>2358</v>
      </c>
      <c r="C37" s="246" t="s">
        <v>2534</v>
      </c>
      <c r="D37" s="247" t="s">
        <v>164</v>
      </c>
      <c r="E37" s="248">
        <v>5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11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>
      <c r="A38" s="244">
        <v>13</v>
      </c>
      <c r="B38" s="245" t="s">
        <v>2283</v>
      </c>
      <c r="C38" s="246" t="s">
        <v>2535</v>
      </c>
      <c r="D38" s="247" t="s">
        <v>164</v>
      </c>
      <c r="E38" s="248">
        <v>150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12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>
      <c r="A39" s="244">
        <v>14</v>
      </c>
      <c r="B39" s="245" t="s">
        <v>2361</v>
      </c>
      <c r="C39" s="246" t="s">
        <v>2536</v>
      </c>
      <c r="D39" s="247" t="s">
        <v>164</v>
      </c>
      <c r="E39" s="248">
        <v>55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13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>
      <c r="A40" s="244">
        <v>15</v>
      </c>
      <c r="B40" s="245" t="s">
        <v>2363</v>
      </c>
      <c r="C40" s="246" t="s">
        <v>2537</v>
      </c>
      <c r="D40" s="247" t="s">
        <v>164</v>
      </c>
      <c r="E40" s="248">
        <v>10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14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>
      <c r="A41" s="244">
        <v>16</v>
      </c>
      <c r="B41" s="245" t="s">
        <v>2365</v>
      </c>
      <c r="C41" s="246" t="s">
        <v>2538</v>
      </c>
      <c r="D41" s="247" t="s">
        <v>164</v>
      </c>
      <c r="E41" s="248">
        <v>250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15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>
      <c r="A42" s="244">
        <v>17</v>
      </c>
      <c r="B42" s="245" t="s">
        <v>2367</v>
      </c>
      <c r="C42" s="246" t="s">
        <v>2539</v>
      </c>
      <c r="D42" s="247" t="s">
        <v>164</v>
      </c>
      <c r="E42" s="248">
        <v>3500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16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>
      <c r="A43" s="244">
        <v>18</v>
      </c>
      <c r="B43" s="245" t="s">
        <v>2369</v>
      </c>
      <c r="C43" s="246" t="s">
        <v>2540</v>
      </c>
      <c r="D43" s="247" t="s">
        <v>164</v>
      </c>
      <c r="E43" s="248">
        <v>800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17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>
      <c r="A44" s="244">
        <v>19</v>
      </c>
      <c r="B44" s="245" t="s">
        <v>2372</v>
      </c>
      <c r="C44" s="246" t="s">
        <v>2541</v>
      </c>
      <c r="D44" s="247" t="s">
        <v>164</v>
      </c>
      <c r="E44" s="248">
        <v>200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18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>
      <c r="A45" s="244">
        <v>20</v>
      </c>
      <c r="B45" s="245" t="s">
        <v>2374</v>
      </c>
      <c r="C45" s="246" t="s">
        <v>2542</v>
      </c>
      <c r="D45" s="247" t="s">
        <v>164</v>
      </c>
      <c r="E45" s="248">
        <v>2450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19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>
      <c r="A46" s="244">
        <v>21</v>
      </c>
      <c r="B46" s="245" t="s">
        <v>2543</v>
      </c>
      <c r="C46" s="246" t="s">
        <v>2544</v>
      </c>
      <c r="D46" s="247" t="s">
        <v>164</v>
      </c>
      <c r="E46" s="248">
        <v>30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20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>
      <c r="A47" s="244">
        <v>22</v>
      </c>
      <c r="B47" s="245" t="s">
        <v>2545</v>
      </c>
      <c r="C47" s="246" t="s">
        <v>2546</v>
      </c>
      <c r="D47" s="247" t="s">
        <v>164</v>
      </c>
      <c r="E47" s="248">
        <v>175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43">
        <v>2</v>
      </c>
      <c r="AA47" s="216">
        <v>12</v>
      </c>
      <c r="AB47" s="216">
        <v>0</v>
      </c>
      <c r="AC47" s="216">
        <v>21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43">
        <v>12</v>
      </c>
      <c r="CB47" s="243">
        <v>0</v>
      </c>
    </row>
    <row r="48" spans="1:80">
      <c r="A48" s="244">
        <v>23</v>
      </c>
      <c r="B48" s="245" t="s">
        <v>2547</v>
      </c>
      <c r="C48" s="246" t="s">
        <v>2548</v>
      </c>
      <c r="D48" s="247" t="s">
        <v>164</v>
      </c>
      <c r="E48" s="248">
        <v>100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43">
        <v>2</v>
      </c>
      <c r="AA48" s="216">
        <v>12</v>
      </c>
      <c r="AB48" s="216">
        <v>0</v>
      </c>
      <c r="AC48" s="216">
        <v>22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43">
        <v>12</v>
      </c>
      <c r="CB48" s="243">
        <v>0</v>
      </c>
    </row>
    <row r="49" spans="1:80">
      <c r="A49" s="244">
        <v>24</v>
      </c>
      <c r="B49" s="245" t="s">
        <v>2549</v>
      </c>
      <c r="C49" s="246" t="s">
        <v>2550</v>
      </c>
      <c r="D49" s="247" t="s">
        <v>164</v>
      </c>
      <c r="E49" s="248">
        <v>200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43">
        <v>2</v>
      </c>
      <c r="AA49" s="216">
        <v>12</v>
      </c>
      <c r="AB49" s="216">
        <v>0</v>
      </c>
      <c r="AC49" s="216">
        <v>23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43">
        <v>12</v>
      </c>
      <c r="CB49" s="243">
        <v>0</v>
      </c>
    </row>
    <row r="50" spans="1:80">
      <c r="A50" s="244">
        <v>25</v>
      </c>
      <c r="B50" s="245" t="s">
        <v>2551</v>
      </c>
      <c r="C50" s="246" t="s">
        <v>2552</v>
      </c>
      <c r="D50" s="247" t="s">
        <v>164</v>
      </c>
      <c r="E50" s="248">
        <v>60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43">
        <v>2</v>
      </c>
      <c r="AA50" s="216">
        <v>12</v>
      </c>
      <c r="AB50" s="216">
        <v>0</v>
      </c>
      <c r="AC50" s="216">
        <v>24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43">
        <v>12</v>
      </c>
      <c r="CB50" s="243">
        <v>0</v>
      </c>
    </row>
    <row r="51" spans="1:80">
      <c r="A51" s="244">
        <v>26</v>
      </c>
      <c r="B51" s="245" t="s">
        <v>2553</v>
      </c>
      <c r="C51" s="246" t="s">
        <v>2554</v>
      </c>
      <c r="D51" s="247" t="s">
        <v>164</v>
      </c>
      <c r="E51" s="248">
        <v>250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43">
        <v>2</v>
      </c>
      <c r="AA51" s="216">
        <v>12</v>
      </c>
      <c r="AB51" s="216">
        <v>0</v>
      </c>
      <c r="AC51" s="216">
        <v>25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43">
        <v>12</v>
      </c>
      <c r="CB51" s="243">
        <v>0</v>
      </c>
    </row>
    <row r="52" spans="1:80">
      <c r="A52" s="244">
        <v>27</v>
      </c>
      <c r="B52" s="245" t="s">
        <v>2555</v>
      </c>
      <c r="C52" s="246" t="s">
        <v>2556</v>
      </c>
      <c r="D52" s="247" t="s">
        <v>164</v>
      </c>
      <c r="E52" s="248">
        <v>400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43">
        <v>2</v>
      </c>
      <c r="AA52" s="216">
        <v>12</v>
      </c>
      <c r="AB52" s="216">
        <v>0</v>
      </c>
      <c r="AC52" s="216">
        <v>26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43">
        <v>12</v>
      </c>
      <c r="CB52" s="243">
        <v>0</v>
      </c>
    </row>
    <row r="53" spans="1:80">
      <c r="A53" s="244">
        <v>28</v>
      </c>
      <c r="B53" s="245" t="s">
        <v>2557</v>
      </c>
      <c r="C53" s="246" t="s">
        <v>2558</v>
      </c>
      <c r="D53" s="247" t="s">
        <v>164</v>
      </c>
      <c r="E53" s="248">
        <v>850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43">
        <v>2</v>
      </c>
      <c r="AA53" s="216">
        <v>12</v>
      </c>
      <c r="AB53" s="216">
        <v>0</v>
      </c>
      <c r="AC53" s="216">
        <v>27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43">
        <v>12</v>
      </c>
      <c r="CB53" s="243">
        <v>0</v>
      </c>
    </row>
    <row r="54" spans="1:80">
      <c r="A54" s="244">
        <v>29</v>
      </c>
      <c r="B54" s="245" t="s">
        <v>2559</v>
      </c>
      <c r="C54" s="246" t="s">
        <v>2560</v>
      </c>
      <c r="D54" s="247" t="s">
        <v>2371</v>
      </c>
      <c r="E54" s="248">
        <v>1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43">
        <v>2</v>
      </c>
      <c r="AA54" s="216">
        <v>12</v>
      </c>
      <c r="AB54" s="216">
        <v>0</v>
      </c>
      <c r="AC54" s="216">
        <v>28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43">
        <v>12</v>
      </c>
      <c r="CB54" s="243">
        <v>0</v>
      </c>
    </row>
    <row r="55" spans="1:80" ht="22.5">
      <c r="A55" s="244">
        <v>30</v>
      </c>
      <c r="B55" s="245" t="s">
        <v>2561</v>
      </c>
      <c r="C55" s="246" t="s">
        <v>2562</v>
      </c>
      <c r="D55" s="247" t="s">
        <v>2371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43">
        <v>2</v>
      </c>
      <c r="AA55" s="216">
        <v>12</v>
      </c>
      <c r="AB55" s="216">
        <v>0</v>
      </c>
      <c r="AC55" s="216">
        <v>29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43">
        <v>12</v>
      </c>
      <c r="CB55" s="243">
        <v>0</v>
      </c>
    </row>
    <row r="56" spans="1:80">
      <c r="A56" s="262"/>
      <c r="B56" s="263" t="s">
        <v>93</v>
      </c>
      <c r="C56" s="264" t="s">
        <v>2531</v>
      </c>
      <c r="D56" s="265"/>
      <c r="E56" s="266"/>
      <c r="F56" s="267"/>
      <c r="G56" s="268">
        <f>SUM(G34:G55)</f>
        <v>0</v>
      </c>
      <c r="H56" s="269"/>
      <c r="I56" s="270">
        <f>SUM(I34:I55)</f>
        <v>0</v>
      </c>
      <c r="J56" s="269"/>
      <c r="K56" s="270">
        <f>SUM(K34:K55)</f>
        <v>0</v>
      </c>
      <c r="O56" s="243">
        <v>4</v>
      </c>
      <c r="BA56" s="271">
        <f>SUM(BA34:BA55)</f>
        <v>0</v>
      </c>
      <c r="BB56" s="271">
        <f>SUM(BB34:BB55)</f>
        <v>0</v>
      </c>
      <c r="BC56" s="271">
        <f>SUM(BC34:BC55)</f>
        <v>0</v>
      </c>
      <c r="BD56" s="271">
        <f>SUM(BD34:BD55)</f>
        <v>0</v>
      </c>
      <c r="BE56" s="271">
        <f>SUM(BE34:BE55)</f>
        <v>0</v>
      </c>
    </row>
    <row r="57" spans="1:80">
      <c r="A57" s="233" t="s">
        <v>89</v>
      </c>
      <c r="B57" s="234" t="s">
        <v>210</v>
      </c>
      <c r="C57" s="235" t="s">
        <v>2563</v>
      </c>
      <c r="D57" s="236"/>
      <c r="E57" s="237"/>
      <c r="F57" s="237"/>
      <c r="G57" s="238"/>
      <c r="H57" s="239"/>
      <c r="I57" s="240"/>
      <c r="J57" s="241"/>
      <c r="K57" s="242"/>
      <c r="O57" s="243">
        <v>1</v>
      </c>
    </row>
    <row r="58" spans="1:80" ht="22.5">
      <c r="A58" s="244">
        <v>31</v>
      </c>
      <c r="B58" s="245" t="s">
        <v>2378</v>
      </c>
      <c r="C58" s="246" t="s">
        <v>2565</v>
      </c>
      <c r="D58" s="247" t="s">
        <v>164</v>
      </c>
      <c r="E58" s="248">
        <v>10</v>
      </c>
      <c r="F58" s="248">
        <v>0</v>
      </c>
      <c r="G58" s="249">
        <f t="shared" ref="G58:G71" si="8">E58*F58</f>
        <v>0</v>
      </c>
      <c r="H58" s="250">
        <v>0</v>
      </c>
      <c r="I58" s="251">
        <f t="shared" ref="I58:I71" si="9">E58*H58</f>
        <v>0</v>
      </c>
      <c r="J58" s="250"/>
      <c r="K58" s="251">
        <f t="shared" ref="K58:K71" si="10">E58*J58</f>
        <v>0</v>
      </c>
      <c r="O58" s="243">
        <v>2</v>
      </c>
      <c r="AA58" s="216">
        <v>12</v>
      </c>
      <c r="AB58" s="216">
        <v>0</v>
      </c>
      <c r="AC58" s="216">
        <v>30</v>
      </c>
      <c r="AZ58" s="216">
        <v>1</v>
      </c>
      <c r="BA58" s="216">
        <f t="shared" ref="BA58:BA71" si="11">IF(AZ58=1,G58,0)</f>
        <v>0</v>
      </c>
      <c r="BB58" s="216">
        <f t="shared" ref="BB58:BB71" si="12">IF(AZ58=2,G58,0)</f>
        <v>0</v>
      </c>
      <c r="BC58" s="216">
        <f t="shared" ref="BC58:BC71" si="13">IF(AZ58=3,G58,0)</f>
        <v>0</v>
      </c>
      <c r="BD58" s="216">
        <f t="shared" ref="BD58:BD71" si="14">IF(AZ58=4,G58,0)</f>
        <v>0</v>
      </c>
      <c r="BE58" s="216">
        <f t="shared" ref="BE58:BE71" si="15">IF(AZ58=5,G58,0)</f>
        <v>0</v>
      </c>
      <c r="CA58" s="243">
        <v>12</v>
      </c>
      <c r="CB58" s="243">
        <v>0</v>
      </c>
    </row>
    <row r="59" spans="1:80" ht="22.5">
      <c r="A59" s="244">
        <v>32</v>
      </c>
      <c r="B59" s="245" t="s">
        <v>2380</v>
      </c>
      <c r="C59" s="246" t="s">
        <v>2566</v>
      </c>
      <c r="D59" s="247" t="s">
        <v>164</v>
      </c>
      <c r="E59" s="248">
        <v>75</v>
      </c>
      <c r="F59" s="248">
        <v>0</v>
      </c>
      <c r="G59" s="249">
        <f t="shared" si="8"/>
        <v>0</v>
      </c>
      <c r="H59" s="250">
        <v>0</v>
      </c>
      <c r="I59" s="251">
        <f t="shared" si="9"/>
        <v>0</v>
      </c>
      <c r="J59" s="250"/>
      <c r="K59" s="251">
        <f t="shared" si="10"/>
        <v>0</v>
      </c>
      <c r="O59" s="243">
        <v>2</v>
      </c>
      <c r="AA59" s="216">
        <v>12</v>
      </c>
      <c r="AB59" s="216">
        <v>0</v>
      </c>
      <c r="AC59" s="216">
        <v>31</v>
      </c>
      <c r="AZ59" s="216">
        <v>1</v>
      </c>
      <c r="BA59" s="216">
        <f t="shared" si="11"/>
        <v>0</v>
      </c>
      <c r="BB59" s="216">
        <f t="shared" si="12"/>
        <v>0</v>
      </c>
      <c r="BC59" s="216">
        <f t="shared" si="13"/>
        <v>0</v>
      </c>
      <c r="BD59" s="216">
        <f t="shared" si="14"/>
        <v>0</v>
      </c>
      <c r="BE59" s="216">
        <f t="shared" si="15"/>
        <v>0</v>
      </c>
      <c r="CA59" s="243">
        <v>12</v>
      </c>
      <c r="CB59" s="243">
        <v>0</v>
      </c>
    </row>
    <row r="60" spans="1:80" ht="22.5">
      <c r="A60" s="244">
        <v>33</v>
      </c>
      <c r="B60" s="245" t="s">
        <v>2382</v>
      </c>
      <c r="C60" s="246" t="s">
        <v>2567</v>
      </c>
      <c r="D60" s="247" t="s">
        <v>164</v>
      </c>
      <c r="E60" s="248">
        <v>180</v>
      </c>
      <c r="F60" s="248">
        <v>0</v>
      </c>
      <c r="G60" s="249">
        <f t="shared" si="8"/>
        <v>0</v>
      </c>
      <c r="H60" s="250">
        <v>0</v>
      </c>
      <c r="I60" s="251">
        <f t="shared" si="9"/>
        <v>0</v>
      </c>
      <c r="J60" s="250"/>
      <c r="K60" s="251">
        <f t="shared" si="10"/>
        <v>0</v>
      </c>
      <c r="O60" s="243">
        <v>2</v>
      </c>
      <c r="AA60" s="216">
        <v>12</v>
      </c>
      <c r="AB60" s="216">
        <v>0</v>
      </c>
      <c r="AC60" s="216">
        <v>32</v>
      </c>
      <c r="AZ60" s="216">
        <v>1</v>
      </c>
      <c r="BA60" s="216">
        <f t="shared" si="11"/>
        <v>0</v>
      </c>
      <c r="BB60" s="216">
        <f t="shared" si="12"/>
        <v>0</v>
      </c>
      <c r="BC60" s="216">
        <f t="shared" si="13"/>
        <v>0</v>
      </c>
      <c r="BD60" s="216">
        <f t="shared" si="14"/>
        <v>0</v>
      </c>
      <c r="BE60" s="216">
        <f t="shared" si="15"/>
        <v>0</v>
      </c>
      <c r="CA60" s="243">
        <v>12</v>
      </c>
      <c r="CB60" s="243">
        <v>0</v>
      </c>
    </row>
    <row r="61" spans="1:80">
      <c r="A61" s="244">
        <v>34</v>
      </c>
      <c r="B61" s="245" t="s">
        <v>2384</v>
      </c>
      <c r="C61" s="246" t="s">
        <v>2568</v>
      </c>
      <c r="D61" s="247" t="s">
        <v>92</v>
      </c>
      <c r="E61" s="248">
        <v>1850</v>
      </c>
      <c r="F61" s="248">
        <v>0</v>
      </c>
      <c r="G61" s="249">
        <f t="shared" si="8"/>
        <v>0</v>
      </c>
      <c r="H61" s="250">
        <v>0</v>
      </c>
      <c r="I61" s="251">
        <f t="shared" si="9"/>
        <v>0</v>
      </c>
      <c r="J61" s="250"/>
      <c r="K61" s="251">
        <f t="shared" si="10"/>
        <v>0</v>
      </c>
      <c r="O61" s="243">
        <v>2</v>
      </c>
      <c r="AA61" s="216">
        <v>12</v>
      </c>
      <c r="AB61" s="216">
        <v>0</v>
      </c>
      <c r="AC61" s="216">
        <v>33</v>
      </c>
      <c r="AZ61" s="216">
        <v>1</v>
      </c>
      <c r="BA61" s="216">
        <f t="shared" si="11"/>
        <v>0</v>
      </c>
      <c r="BB61" s="216">
        <f t="shared" si="12"/>
        <v>0</v>
      </c>
      <c r="BC61" s="216">
        <f t="shared" si="13"/>
        <v>0</v>
      </c>
      <c r="BD61" s="216">
        <f t="shared" si="14"/>
        <v>0</v>
      </c>
      <c r="BE61" s="216">
        <f t="shared" si="15"/>
        <v>0</v>
      </c>
      <c r="CA61" s="243">
        <v>12</v>
      </c>
      <c r="CB61" s="243">
        <v>0</v>
      </c>
    </row>
    <row r="62" spans="1:80" ht="22.5">
      <c r="A62" s="244">
        <v>35</v>
      </c>
      <c r="B62" s="245" t="s">
        <v>2385</v>
      </c>
      <c r="C62" s="246" t="s">
        <v>2569</v>
      </c>
      <c r="D62" s="247" t="s">
        <v>92</v>
      </c>
      <c r="E62" s="248">
        <v>60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/>
      <c r="K62" s="251">
        <f t="shared" si="10"/>
        <v>0</v>
      </c>
      <c r="O62" s="243">
        <v>2</v>
      </c>
      <c r="AA62" s="216">
        <v>12</v>
      </c>
      <c r="AB62" s="216">
        <v>0</v>
      </c>
      <c r="AC62" s="216">
        <v>34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12</v>
      </c>
      <c r="CB62" s="243">
        <v>0</v>
      </c>
    </row>
    <row r="63" spans="1:80" ht="22.5">
      <c r="A63" s="244">
        <v>36</v>
      </c>
      <c r="B63" s="245" t="s">
        <v>2387</v>
      </c>
      <c r="C63" s="246" t="s">
        <v>2570</v>
      </c>
      <c r="D63" s="247" t="s">
        <v>164</v>
      </c>
      <c r="E63" s="248">
        <v>5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/>
      <c r="K63" s="251">
        <f t="shared" si="10"/>
        <v>0</v>
      </c>
      <c r="O63" s="243">
        <v>2</v>
      </c>
      <c r="AA63" s="216">
        <v>12</v>
      </c>
      <c r="AB63" s="216">
        <v>0</v>
      </c>
      <c r="AC63" s="216">
        <v>35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12</v>
      </c>
      <c r="CB63" s="243">
        <v>0</v>
      </c>
    </row>
    <row r="64" spans="1:80" ht="22.5">
      <c r="A64" s="244">
        <v>37</v>
      </c>
      <c r="B64" s="245" t="s">
        <v>2389</v>
      </c>
      <c r="C64" s="246" t="s">
        <v>2571</v>
      </c>
      <c r="D64" s="247" t="s">
        <v>164</v>
      </c>
      <c r="E64" s="248">
        <v>5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/>
      <c r="K64" s="251">
        <f t="shared" si="10"/>
        <v>0</v>
      </c>
      <c r="O64" s="243">
        <v>2</v>
      </c>
      <c r="AA64" s="216">
        <v>12</v>
      </c>
      <c r="AB64" s="216">
        <v>0</v>
      </c>
      <c r="AC64" s="216">
        <v>36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12</v>
      </c>
      <c r="CB64" s="243">
        <v>0</v>
      </c>
    </row>
    <row r="65" spans="1:80" ht="22.5">
      <c r="A65" s="244">
        <v>38</v>
      </c>
      <c r="B65" s="245" t="s">
        <v>2391</v>
      </c>
      <c r="C65" s="246" t="s">
        <v>2572</v>
      </c>
      <c r="D65" s="247" t="s">
        <v>164</v>
      </c>
      <c r="E65" s="248">
        <v>50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/>
      <c r="K65" s="251">
        <f t="shared" si="10"/>
        <v>0</v>
      </c>
      <c r="O65" s="243">
        <v>2</v>
      </c>
      <c r="AA65" s="216">
        <v>12</v>
      </c>
      <c r="AB65" s="216">
        <v>0</v>
      </c>
      <c r="AC65" s="216">
        <v>37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12</v>
      </c>
      <c r="CB65" s="243">
        <v>0</v>
      </c>
    </row>
    <row r="66" spans="1:80" ht="22.5">
      <c r="A66" s="244">
        <v>39</v>
      </c>
      <c r="B66" s="245" t="s">
        <v>2393</v>
      </c>
      <c r="C66" s="246" t="s">
        <v>2573</v>
      </c>
      <c r="D66" s="247" t="s">
        <v>164</v>
      </c>
      <c r="E66" s="248">
        <v>750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/>
      <c r="K66" s="251">
        <f t="shared" si="10"/>
        <v>0</v>
      </c>
      <c r="O66" s="243">
        <v>2</v>
      </c>
      <c r="AA66" s="216">
        <v>12</v>
      </c>
      <c r="AB66" s="216">
        <v>0</v>
      </c>
      <c r="AC66" s="216">
        <v>38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12</v>
      </c>
      <c r="CB66" s="243">
        <v>0</v>
      </c>
    </row>
    <row r="67" spans="1:80" ht="22.5">
      <c r="A67" s="244">
        <v>40</v>
      </c>
      <c r="B67" s="245" t="s">
        <v>2395</v>
      </c>
      <c r="C67" s="246" t="s">
        <v>2574</v>
      </c>
      <c r="D67" s="247" t="s">
        <v>164</v>
      </c>
      <c r="E67" s="248">
        <v>1500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/>
      <c r="K67" s="251">
        <f t="shared" si="10"/>
        <v>0</v>
      </c>
      <c r="O67" s="243">
        <v>2</v>
      </c>
      <c r="AA67" s="216">
        <v>12</v>
      </c>
      <c r="AB67" s="216">
        <v>0</v>
      </c>
      <c r="AC67" s="216">
        <v>39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12</v>
      </c>
      <c r="CB67" s="243">
        <v>0</v>
      </c>
    </row>
    <row r="68" spans="1:80" ht="15.75" customHeight="1">
      <c r="A68" s="244">
        <v>41</v>
      </c>
      <c r="B68" s="245" t="s">
        <v>2397</v>
      </c>
      <c r="C68" s="246" t="s">
        <v>2575</v>
      </c>
      <c r="D68" s="247" t="s">
        <v>2371</v>
      </c>
      <c r="E68" s="248">
        <v>1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/>
      <c r="K68" s="251">
        <f t="shared" si="10"/>
        <v>0</v>
      </c>
      <c r="O68" s="243">
        <v>2</v>
      </c>
      <c r="AA68" s="216">
        <v>12</v>
      </c>
      <c r="AB68" s="216">
        <v>0</v>
      </c>
      <c r="AC68" s="216">
        <v>40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12</v>
      </c>
      <c r="CB68" s="243">
        <v>0</v>
      </c>
    </row>
    <row r="69" spans="1:80">
      <c r="A69" s="244">
        <v>42</v>
      </c>
      <c r="B69" s="245" t="s">
        <v>2399</v>
      </c>
      <c r="C69" s="246" t="s">
        <v>2576</v>
      </c>
      <c r="D69" s="247" t="s">
        <v>2371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41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>
      <c r="A70" s="244">
        <v>43</v>
      </c>
      <c r="B70" s="245" t="s">
        <v>2401</v>
      </c>
      <c r="C70" s="246" t="s">
        <v>2495</v>
      </c>
      <c r="D70" s="247" t="s">
        <v>2371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42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>
      <c r="A71" s="244">
        <v>44</v>
      </c>
      <c r="B71" s="245" t="s">
        <v>2403</v>
      </c>
      <c r="C71" s="246" t="s">
        <v>2491</v>
      </c>
      <c r="D71" s="247" t="s">
        <v>92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43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>
      <c r="A72" s="262"/>
      <c r="B72" s="263" t="s">
        <v>93</v>
      </c>
      <c r="C72" s="264" t="s">
        <v>2564</v>
      </c>
      <c r="D72" s="265"/>
      <c r="E72" s="266"/>
      <c r="F72" s="267"/>
      <c r="G72" s="268">
        <f>SUM(G57:G71)</f>
        <v>0</v>
      </c>
      <c r="H72" s="269"/>
      <c r="I72" s="270">
        <f>SUM(I57:I71)</f>
        <v>0</v>
      </c>
      <c r="J72" s="269"/>
      <c r="K72" s="270">
        <f>SUM(K57:K71)</f>
        <v>0</v>
      </c>
      <c r="O72" s="243">
        <v>4</v>
      </c>
      <c r="BA72" s="271">
        <f>SUM(BA57:BA71)</f>
        <v>0</v>
      </c>
      <c r="BB72" s="271">
        <f>SUM(BB57:BB71)</f>
        <v>0</v>
      </c>
      <c r="BC72" s="271">
        <f>SUM(BC57:BC71)</f>
        <v>0</v>
      </c>
      <c r="BD72" s="271">
        <f>SUM(BD57:BD71)</f>
        <v>0</v>
      </c>
      <c r="BE72" s="271">
        <f>SUM(BE57:BE71)</f>
        <v>0</v>
      </c>
    </row>
    <row r="73" spans="1:80">
      <c r="A73" s="233" t="s">
        <v>89</v>
      </c>
      <c r="B73" s="234" t="s">
        <v>240</v>
      </c>
      <c r="C73" s="235" t="s">
        <v>2577</v>
      </c>
      <c r="D73" s="236"/>
      <c r="E73" s="237"/>
      <c r="F73" s="237"/>
      <c r="G73" s="238"/>
      <c r="H73" s="239"/>
      <c r="I73" s="240"/>
      <c r="J73" s="241"/>
      <c r="K73" s="242"/>
      <c r="O73" s="243">
        <v>1</v>
      </c>
    </row>
    <row r="74" spans="1:80" ht="22.5">
      <c r="A74" s="244">
        <v>45</v>
      </c>
      <c r="B74" s="245" t="s">
        <v>2417</v>
      </c>
      <c r="C74" s="246" t="s">
        <v>2579</v>
      </c>
      <c r="D74" s="247" t="s">
        <v>92</v>
      </c>
      <c r="E74" s="248">
        <v>131</v>
      </c>
      <c r="F74" s="248">
        <v>0</v>
      </c>
      <c r="G74" s="249">
        <f>E74*F74</f>
        <v>0</v>
      </c>
      <c r="H74" s="250">
        <v>0</v>
      </c>
      <c r="I74" s="251">
        <f>E74*H74</f>
        <v>0</v>
      </c>
      <c r="J74" s="250"/>
      <c r="K74" s="251">
        <f>E74*J74</f>
        <v>0</v>
      </c>
      <c r="O74" s="243">
        <v>2</v>
      </c>
      <c r="AA74" s="216">
        <v>12</v>
      </c>
      <c r="AB74" s="216">
        <v>0</v>
      </c>
      <c r="AC74" s="216">
        <v>44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43">
        <v>12</v>
      </c>
      <c r="CB74" s="243">
        <v>0</v>
      </c>
    </row>
    <row r="75" spans="1:80">
      <c r="A75" s="252"/>
      <c r="B75" s="253"/>
      <c r="C75" s="368" t="s">
        <v>2580</v>
      </c>
      <c r="D75" s="369"/>
      <c r="E75" s="369"/>
      <c r="F75" s="369"/>
      <c r="G75" s="370"/>
      <c r="I75" s="254"/>
      <c r="K75" s="254"/>
      <c r="L75" s="255"/>
      <c r="O75" s="243">
        <v>3</v>
      </c>
    </row>
    <row r="76" spans="1:80" ht="22.5">
      <c r="A76" s="244">
        <v>46</v>
      </c>
      <c r="B76" s="245" t="s">
        <v>2419</v>
      </c>
      <c r="C76" s="246" t="s">
        <v>2581</v>
      </c>
      <c r="D76" s="247" t="s">
        <v>92</v>
      </c>
      <c r="E76" s="248">
        <v>23</v>
      </c>
      <c r="F76" s="248">
        <v>0</v>
      </c>
      <c r="G76" s="249">
        <f>E76*F76</f>
        <v>0</v>
      </c>
      <c r="H76" s="250">
        <v>0</v>
      </c>
      <c r="I76" s="251">
        <f>E76*H76</f>
        <v>0</v>
      </c>
      <c r="J76" s="250"/>
      <c r="K76" s="251">
        <f>E76*J76</f>
        <v>0</v>
      </c>
      <c r="O76" s="243">
        <v>2</v>
      </c>
      <c r="AA76" s="216">
        <v>12</v>
      </c>
      <c r="AB76" s="216">
        <v>0</v>
      </c>
      <c r="AC76" s="216">
        <v>45</v>
      </c>
      <c r="AZ76" s="216">
        <v>1</v>
      </c>
      <c r="BA76" s="216">
        <f>IF(AZ76=1,G76,0)</f>
        <v>0</v>
      </c>
      <c r="BB76" s="216">
        <f>IF(AZ76=2,G76,0)</f>
        <v>0</v>
      </c>
      <c r="BC76" s="216">
        <f>IF(AZ76=3,G76,0)</f>
        <v>0</v>
      </c>
      <c r="BD76" s="216">
        <f>IF(AZ76=4,G76,0)</f>
        <v>0</v>
      </c>
      <c r="BE76" s="216">
        <f>IF(AZ76=5,G76,0)</f>
        <v>0</v>
      </c>
      <c r="CA76" s="243">
        <v>12</v>
      </c>
      <c r="CB76" s="243">
        <v>0</v>
      </c>
    </row>
    <row r="77" spans="1:80">
      <c r="A77" s="252"/>
      <c r="B77" s="253"/>
      <c r="C77" s="368" t="s">
        <v>2582</v>
      </c>
      <c r="D77" s="369"/>
      <c r="E77" s="369"/>
      <c r="F77" s="369"/>
      <c r="G77" s="370"/>
      <c r="I77" s="254"/>
      <c r="K77" s="254"/>
      <c r="L77" s="255"/>
      <c r="O77" s="243">
        <v>3</v>
      </c>
    </row>
    <row r="78" spans="1:80" ht="22.5">
      <c r="A78" s="244">
        <v>47</v>
      </c>
      <c r="B78" s="245" t="s">
        <v>2421</v>
      </c>
      <c r="C78" s="246" t="s">
        <v>2583</v>
      </c>
      <c r="D78" s="247" t="s">
        <v>92</v>
      </c>
      <c r="E78" s="248">
        <v>30</v>
      </c>
      <c r="F78" s="248">
        <v>0</v>
      </c>
      <c r="G78" s="249">
        <f>E78*F78</f>
        <v>0</v>
      </c>
      <c r="H78" s="250">
        <v>0</v>
      </c>
      <c r="I78" s="251">
        <f>E78*H78</f>
        <v>0</v>
      </c>
      <c r="J78" s="250"/>
      <c r="K78" s="251">
        <f>E78*J78</f>
        <v>0</v>
      </c>
      <c r="O78" s="243">
        <v>2</v>
      </c>
      <c r="AA78" s="216">
        <v>12</v>
      </c>
      <c r="AB78" s="216">
        <v>0</v>
      </c>
      <c r="AC78" s="216">
        <v>46</v>
      </c>
      <c r="AZ78" s="216">
        <v>1</v>
      </c>
      <c r="BA78" s="216">
        <f>IF(AZ78=1,G78,0)</f>
        <v>0</v>
      </c>
      <c r="BB78" s="216">
        <f>IF(AZ78=2,G78,0)</f>
        <v>0</v>
      </c>
      <c r="BC78" s="216">
        <f>IF(AZ78=3,G78,0)</f>
        <v>0</v>
      </c>
      <c r="BD78" s="216">
        <f>IF(AZ78=4,G78,0)</f>
        <v>0</v>
      </c>
      <c r="BE78" s="216">
        <f>IF(AZ78=5,G78,0)</f>
        <v>0</v>
      </c>
      <c r="CA78" s="243">
        <v>12</v>
      </c>
      <c r="CB78" s="243">
        <v>0</v>
      </c>
    </row>
    <row r="79" spans="1:80">
      <c r="A79" s="252"/>
      <c r="B79" s="253"/>
      <c r="C79" s="368" t="s">
        <v>2584</v>
      </c>
      <c r="D79" s="369"/>
      <c r="E79" s="369"/>
      <c r="F79" s="369"/>
      <c r="G79" s="370"/>
      <c r="I79" s="254"/>
      <c r="K79" s="254"/>
      <c r="L79" s="255"/>
      <c r="O79" s="243">
        <v>3</v>
      </c>
    </row>
    <row r="80" spans="1:80" ht="22.5">
      <c r="A80" s="244">
        <v>48</v>
      </c>
      <c r="B80" s="245" t="s">
        <v>2424</v>
      </c>
      <c r="C80" s="246" t="s">
        <v>2585</v>
      </c>
      <c r="D80" s="247" t="s">
        <v>92</v>
      </c>
      <c r="E80" s="248">
        <v>1</v>
      </c>
      <c r="F80" s="248">
        <v>0</v>
      </c>
      <c r="G80" s="249">
        <f>E80*F80</f>
        <v>0</v>
      </c>
      <c r="H80" s="250">
        <v>0</v>
      </c>
      <c r="I80" s="251">
        <f>E80*H80</f>
        <v>0</v>
      </c>
      <c r="J80" s="250"/>
      <c r="K80" s="251">
        <f>E80*J80</f>
        <v>0</v>
      </c>
      <c r="O80" s="243">
        <v>2</v>
      </c>
      <c r="AA80" s="216">
        <v>12</v>
      </c>
      <c r="AB80" s="216">
        <v>0</v>
      </c>
      <c r="AC80" s="216">
        <v>47</v>
      </c>
      <c r="AZ80" s="216">
        <v>1</v>
      </c>
      <c r="BA80" s="216">
        <f>IF(AZ80=1,G80,0)</f>
        <v>0</v>
      </c>
      <c r="BB80" s="216">
        <f>IF(AZ80=2,G80,0)</f>
        <v>0</v>
      </c>
      <c r="BC80" s="216">
        <f>IF(AZ80=3,G80,0)</f>
        <v>0</v>
      </c>
      <c r="BD80" s="216">
        <f>IF(AZ80=4,G80,0)</f>
        <v>0</v>
      </c>
      <c r="BE80" s="216">
        <f>IF(AZ80=5,G80,0)</f>
        <v>0</v>
      </c>
      <c r="CA80" s="243">
        <v>12</v>
      </c>
      <c r="CB80" s="243">
        <v>0</v>
      </c>
    </row>
    <row r="81" spans="1:80">
      <c r="A81" s="252"/>
      <c r="B81" s="253"/>
      <c r="C81" s="368" t="s">
        <v>2586</v>
      </c>
      <c r="D81" s="369"/>
      <c r="E81" s="369"/>
      <c r="F81" s="369"/>
      <c r="G81" s="370"/>
      <c r="I81" s="254"/>
      <c r="K81" s="254"/>
      <c r="L81" s="255"/>
      <c r="O81" s="243">
        <v>3</v>
      </c>
    </row>
    <row r="82" spans="1:80" ht="22.5">
      <c r="A82" s="244">
        <v>49</v>
      </c>
      <c r="B82" s="245" t="s">
        <v>2587</v>
      </c>
      <c r="C82" s="246" t="s">
        <v>2588</v>
      </c>
      <c r="D82" s="247" t="s">
        <v>92</v>
      </c>
      <c r="E82" s="248">
        <v>7</v>
      </c>
      <c r="F82" s="248">
        <v>0</v>
      </c>
      <c r="G82" s="249">
        <f>E82*F82</f>
        <v>0</v>
      </c>
      <c r="H82" s="250">
        <v>0</v>
      </c>
      <c r="I82" s="251">
        <f>E82*H82</f>
        <v>0</v>
      </c>
      <c r="J82" s="250"/>
      <c r="K82" s="251">
        <f>E82*J82</f>
        <v>0</v>
      </c>
      <c r="O82" s="243">
        <v>2</v>
      </c>
      <c r="AA82" s="216">
        <v>12</v>
      </c>
      <c r="AB82" s="216">
        <v>0</v>
      </c>
      <c r="AC82" s="216">
        <v>48</v>
      </c>
      <c r="AZ82" s="216">
        <v>1</v>
      </c>
      <c r="BA82" s="216">
        <f>IF(AZ82=1,G82,0)</f>
        <v>0</v>
      </c>
      <c r="BB82" s="216">
        <f>IF(AZ82=2,G82,0)</f>
        <v>0</v>
      </c>
      <c r="BC82" s="216">
        <f>IF(AZ82=3,G82,0)</f>
        <v>0</v>
      </c>
      <c r="BD82" s="216">
        <f>IF(AZ82=4,G82,0)</f>
        <v>0</v>
      </c>
      <c r="BE82" s="216">
        <f>IF(AZ82=5,G82,0)</f>
        <v>0</v>
      </c>
      <c r="CA82" s="243">
        <v>12</v>
      </c>
      <c r="CB82" s="243">
        <v>0</v>
      </c>
    </row>
    <row r="83" spans="1:80">
      <c r="A83" s="252"/>
      <c r="B83" s="253"/>
      <c r="C83" s="368" t="s">
        <v>2589</v>
      </c>
      <c r="D83" s="369"/>
      <c r="E83" s="369"/>
      <c r="F83" s="369"/>
      <c r="G83" s="370"/>
      <c r="I83" s="254"/>
      <c r="K83" s="254"/>
      <c r="L83" s="255"/>
      <c r="O83" s="243">
        <v>3</v>
      </c>
    </row>
    <row r="84" spans="1:80">
      <c r="A84" s="244">
        <v>50</v>
      </c>
      <c r="B84" s="245" t="s">
        <v>2426</v>
      </c>
      <c r="C84" s="246" t="s">
        <v>2590</v>
      </c>
      <c r="D84" s="247" t="s">
        <v>92</v>
      </c>
      <c r="E84" s="248">
        <v>4</v>
      </c>
      <c r="F84" s="248">
        <v>0</v>
      </c>
      <c r="G84" s="249">
        <f>E84*F84</f>
        <v>0</v>
      </c>
      <c r="H84" s="250">
        <v>0</v>
      </c>
      <c r="I84" s="251">
        <f>E84*H84</f>
        <v>0</v>
      </c>
      <c r="J84" s="250"/>
      <c r="K84" s="251">
        <f>E84*J84</f>
        <v>0</v>
      </c>
      <c r="O84" s="243">
        <v>2</v>
      </c>
      <c r="AA84" s="216">
        <v>12</v>
      </c>
      <c r="AB84" s="216">
        <v>0</v>
      </c>
      <c r="AC84" s="216">
        <v>49</v>
      </c>
      <c r="AZ84" s="216">
        <v>1</v>
      </c>
      <c r="BA84" s="216">
        <f>IF(AZ84=1,G84,0)</f>
        <v>0</v>
      </c>
      <c r="BB84" s="216">
        <f>IF(AZ84=2,G84,0)</f>
        <v>0</v>
      </c>
      <c r="BC84" s="216">
        <f>IF(AZ84=3,G84,0)</f>
        <v>0</v>
      </c>
      <c r="BD84" s="216">
        <f>IF(AZ84=4,G84,0)</f>
        <v>0</v>
      </c>
      <c r="BE84" s="216">
        <f>IF(AZ84=5,G84,0)</f>
        <v>0</v>
      </c>
      <c r="CA84" s="243">
        <v>12</v>
      </c>
      <c r="CB84" s="243">
        <v>0</v>
      </c>
    </row>
    <row r="85" spans="1:80">
      <c r="A85" s="252"/>
      <c r="B85" s="253"/>
      <c r="C85" s="368" t="s">
        <v>2591</v>
      </c>
      <c r="D85" s="369"/>
      <c r="E85" s="369"/>
      <c r="F85" s="369"/>
      <c r="G85" s="370"/>
      <c r="I85" s="254"/>
      <c r="K85" s="254"/>
      <c r="L85" s="255"/>
      <c r="O85" s="243">
        <v>3</v>
      </c>
    </row>
    <row r="86" spans="1:80" ht="22.5">
      <c r="A86" s="244">
        <v>51</v>
      </c>
      <c r="B86" s="245" t="s">
        <v>2428</v>
      </c>
      <c r="C86" s="246" t="s">
        <v>2592</v>
      </c>
      <c r="D86" s="247" t="s">
        <v>92</v>
      </c>
      <c r="E86" s="248">
        <v>13</v>
      </c>
      <c r="F86" s="248">
        <v>0</v>
      </c>
      <c r="G86" s="249">
        <f>E86*F86</f>
        <v>0</v>
      </c>
      <c r="H86" s="250">
        <v>0</v>
      </c>
      <c r="I86" s="251">
        <f>E86*H86</f>
        <v>0</v>
      </c>
      <c r="J86" s="250"/>
      <c r="K86" s="251">
        <f>E86*J86</f>
        <v>0</v>
      </c>
      <c r="O86" s="243">
        <v>2</v>
      </c>
      <c r="AA86" s="216">
        <v>12</v>
      </c>
      <c r="AB86" s="216">
        <v>0</v>
      </c>
      <c r="AC86" s="216">
        <v>50</v>
      </c>
      <c r="AZ86" s="216">
        <v>1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43">
        <v>12</v>
      </c>
      <c r="CB86" s="243">
        <v>0</v>
      </c>
    </row>
    <row r="87" spans="1:80">
      <c r="A87" s="252"/>
      <c r="B87" s="253"/>
      <c r="C87" s="368" t="s">
        <v>2593</v>
      </c>
      <c r="D87" s="369"/>
      <c r="E87" s="369"/>
      <c r="F87" s="369"/>
      <c r="G87" s="370"/>
      <c r="I87" s="254"/>
      <c r="K87" s="254"/>
      <c r="L87" s="255"/>
      <c r="O87" s="243">
        <v>3</v>
      </c>
    </row>
    <row r="88" spans="1:80" ht="22.5">
      <c r="A88" s="244">
        <v>52</v>
      </c>
      <c r="B88" s="245" t="s">
        <v>2430</v>
      </c>
      <c r="C88" s="246" t="s">
        <v>2594</v>
      </c>
      <c r="D88" s="247" t="s">
        <v>92</v>
      </c>
      <c r="E88" s="248">
        <v>20</v>
      </c>
      <c r="F88" s="248">
        <v>0</v>
      </c>
      <c r="G88" s="249">
        <f>E88*F88</f>
        <v>0</v>
      </c>
      <c r="H88" s="250">
        <v>0</v>
      </c>
      <c r="I88" s="251">
        <f>E88*H88</f>
        <v>0</v>
      </c>
      <c r="J88" s="250"/>
      <c r="K88" s="251">
        <f>E88*J88</f>
        <v>0</v>
      </c>
      <c r="O88" s="243">
        <v>2</v>
      </c>
      <c r="AA88" s="216">
        <v>12</v>
      </c>
      <c r="AB88" s="216">
        <v>0</v>
      </c>
      <c r="AC88" s="216">
        <v>51</v>
      </c>
      <c r="AZ88" s="216">
        <v>1</v>
      </c>
      <c r="BA88" s="216">
        <f>IF(AZ88=1,G88,0)</f>
        <v>0</v>
      </c>
      <c r="BB88" s="216">
        <f>IF(AZ88=2,G88,0)</f>
        <v>0</v>
      </c>
      <c r="BC88" s="216">
        <f>IF(AZ88=3,G88,0)</f>
        <v>0</v>
      </c>
      <c r="BD88" s="216">
        <f>IF(AZ88=4,G88,0)</f>
        <v>0</v>
      </c>
      <c r="BE88" s="216">
        <f>IF(AZ88=5,G88,0)</f>
        <v>0</v>
      </c>
      <c r="CA88" s="243">
        <v>12</v>
      </c>
      <c r="CB88" s="243">
        <v>0</v>
      </c>
    </row>
    <row r="89" spans="1:80">
      <c r="A89" s="252"/>
      <c r="B89" s="253"/>
      <c r="C89" s="368" t="s">
        <v>2595</v>
      </c>
      <c r="D89" s="369"/>
      <c r="E89" s="369"/>
      <c r="F89" s="369"/>
      <c r="G89" s="370"/>
      <c r="I89" s="254"/>
      <c r="K89" s="254"/>
      <c r="L89" s="255"/>
      <c r="O89" s="243">
        <v>3</v>
      </c>
    </row>
    <row r="90" spans="1:80" ht="22.5">
      <c r="A90" s="244">
        <v>53</v>
      </c>
      <c r="B90" s="245" t="s">
        <v>2432</v>
      </c>
      <c r="C90" s="246" t="s">
        <v>2596</v>
      </c>
      <c r="D90" s="247" t="s">
        <v>92</v>
      </c>
      <c r="E90" s="248">
        <v>5</v>
      </c>
      <c r="F90" s="248">
        <v>0</v>
      </c>
      <c r="G90" s="249">
        <f>E90*F90</f>
        <v>0</v>
      </c>
      <c r="H90" s="250">
        <v>0</v>
      </c>
      <c r="I90" s="251">
        <f>E90*H90</f>
        <v>0</v>
      </c>
      <c r="J90" s="250"/>
      <c r="K90" s="251">
        <f>E90*J90</f>
        <v>0</v>
      </c>
      <c r="O90" s="243">
        <v>2</v>
      </c>
      <c r="AA90" s="216">
        <v>12</v>
      </c>
      <c r="AB90" s="216">
        <v>0</v>
      </c>
      <c r="AC90" s="216">
        <v>52</v>
      </c>
      <c r="AZ90" s="216">
        <v>1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43">
        <v>12</v>
      </c>
      <c r="CB90" s="243">
        <v>0</v>
      </c>
    </row>
    <row r="91" spans="1:80">
      <c r="A91" s="252"/>
      <c r="B91" s="253"/>
      <c r="C91" s="368" t="s">
        <v>2597</v>
      </c>
      <c r="D91" s="369"/>
      <c r="E91" s="369"/>
      <c r="F91" s="369"/>
      <c r="G91" s="370"/>
      <c r="I91" s="254"/>
      <c r="K91" s="254"/>
      <c r="L91" s="255"/>
      <c r="O91" s="243">
        <v>3</v>
      </c>
    </row>
    <row r="92" spans="1:80" ht="22.5">
      <c r="A92" s="244">
        <v>54</v>
      </c>
      <c r="B92" s="245" t="s">
        <v>2434</v>
      </c>
      <c r="C92" s="246" t="s">
        <v>2598</v>
      </c>
      <c r="D92" s="247" t="s">
        <v>92</v>
      </c>
      <c r="E92" s="248">
        <v>7</v>
      </c>
      <c r="F92" s="248">
        <v>0</v>
      </c>
      <c r="G92" s="249">
        <f>E92*F92</f>
        <v>0</v>
      </c>
      <c r="H92" s="250">
        <v>0</v>
      </c>
      <c r="I92" s="251">
        <f>E92*H92</f>
        <v>0</v>
      </c>
      <c r="J92" s="250"/>
      <c r="K92" s="251">
        <f>E92*J92</f>
        <v>0</v>
      </c>
      <c r="O92" s="243">
        <v>2</v>
      </c>
      <c r="AA92" s="216">
        <v>12</v>
      </c>
      <c r="AB92" s="216">
        <v>0</v>
      </c>
      <c r="AC92" s="216">
        <v>53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12</v>
      </c>
      <c r="CB92" s="243">
        <v>0</v>
      </c>
    </row>
    <row r="93" spans="1:80" ht="22.5">
      <c r="A93" s="244">
        <v>55</v>
      </c>
      <c r="B93" s="245" t="s">
        <v>2599</v>
      </c>
      <c r="C93" s="246" t="s">
        <v>2600</v>
      </c>
      <c r="D93" s="247" t="s">
        <v>92</v>
      </c>
      <c r="E93" s="248">
        <v>1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57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>
      <c r="A94" s="252"/>
      <c r="B94" s="253"/>
      <c r="C94" s="368" t="s">
        <v>2601</v>
      </c>
      <c r="D94" s="369"/>
      <c r="E94" s="369"/>
      <c r="F94" s="369"/>
      <c r="G94" s="370"/>
      <c r="I94" s="254"/>
      <c r="K94" s="254"/>
      <c r="L94" s="255"/>
      <c r="O94" s="243">
        <v>3</v>
      </c>
    </row>
    <row r="95" spans="1:80">
      <c r="A95" s="252"/>
      <c r="B95" s="253"/>
      <c r="C95" s="368" t="s">
        <v>2602</v>
      </c>
      <c r="D95" s="369"/>
      <c r="E95" s="369"/>
      <c r="F95" s="369"/>
      <c r="G95" s="370"/>
      <c r="I95" s="254"/>
      <c r="K95" s="254"/>
      <c r="L95" s="255"/>
      <c r="O95" s="243">
        <v>3</v>
      </c>
    </row>
    <row r="96" spans="1:80">
      <c r="A96" s="262"/>
      <c r="B96" s="263" t="s">
        <v>93</v>
      </c>
      <c r="C96" s="264" t="s">
        <v>2578</v>
      </c>
      <c r="D96" s="265"/>
      <c r="E96" s="266"/>
      <c r="F96" s="267"/>
      <c r="G96" s="268">
        <f>SUM(G73:G95)</f>
        <v>0</v>
      </c>
      <c r="H96" s="269"/>
      <c r="I96" s="270">
        <f>SUM(I73:I95)</f>
        <v>0</v>
      </c>
      <c r="J96" s="269"/>
      <c r="K96" s="270">
        <f>SUM(K73:K95)</f>
        <v>0</v>
      </c>
      <c r="O96" s="243">
        <v>4</v>
      </c>
      <c r="BA96" s="271">
        <f>SUM(BA73:BA95)</f>
        <v>0</v>
      </c>
      <c r="BB96" s="271">
        <f>SUM(BB73:BB95)</f>
        <v>0</v>
      </c>
      <c r="BC96" s="271">
        <f>SUM(BC73:BC95)</f>
        <v>0</v>
      </c>
      <c r="BD96" s="271">
        <f>SUM(BD73:BD95)</f>
        <v>0</v>
      </c>
      <c r="BE96" s="271">
        <f>SUM(BE73:BE95)</f>
        <v>0</v>
      </c>
    </row>
    <row r="97" spans="1:80">
      <c r="A97" s="233" t="s">
        <v>89</v>
      </c>
      <c r="B97" s="234" t="s">
        <v>2098</v>
      </c>
      <c r="C97" s="235" t="s">
        <v>2603</v>
      </c>
      <c r="D97" s="236"/>
      <c r="E97" s="237"/>
      <c r="F97" s="237"/>
      <c r="G97" s="238"/>
      <c r="H97" s="239"/>
      <c r="I97" s="240"/>
      <c r="J97" s="241"/>
      <c r="K97" s="242"/>
      <c r="O97" s="243">
        <v>1</v>
      </c>
    </row>
    <row r="98" spans="1:80">
      <c r="A98" s="244">
        <v>56</v>
      </c>
      <c r="B98" s="245" t="s">
        <v>2438</v>
      </c>
      <c r="C98" s="246" t="s">
        <v>2605</v>
      </c>
      <c r="D98" s="247" t="s">
        <v>92</v>
      </c>
      <c r="E98" s="248">
        <v>25</v>
      </c>
      <c r="F98" s="248">
        <v>0</v>
      </c>
      <c r="G98" s="249">
        <f t="shared" ref="G98:G113" si="16">E98*F98</f>
        <v>0</v>
      </c>
      <c r="H98" s="250">
        <v>0</v>
      </c>
      <c r="I98" s="251">
        <f t="shared" ref="I98:I113" si="17">E98*H98</f>
        <v>0</v>
      </c>
      <c r="J98" s="250"/>
      <c r="K98" s="251">
        <f t="shared" ref="K98:K113" si="18">E98*J98</f>
        <v>0</v>
      </c>
      <c r="O98" s="243">
        <v>2</v>
      </c>
      <c r="AA98" s="216">
        <v>12</v>
      </c>
      <c r="AB98" s="216">
        <v>0</v>
      </c>
      <c r="AC98" s="216">
        <v>58</v>
      </c>
      <c r="AZ98" s="216">
        <v>1</v>
      </c>
      <c r="BA98" s="216">
        <f t="shared" ref="BA98:BA113" si="19">IF(AZ98=1,G98,0)</f>
        <v>0</v>
      </c>
      <c r="BB98" s="216">
        <f t="shared" ref="BB98:BB113" si="20">IF(AZ98=2,G98,0)</f>
        <v>0</v>
      </c>
      <c r="BC98" s="216">
        <f t="shared" ref="BC98:BC113" si="21">IF(AZ98=3,G98,0)</f>
        <v>0</v>
      </c>
      <c r="BD98" s="216">
        <f t="shared" ref="BD98:BD113" si="22">IF(AZ98=4,G98,0)</f>
        <v>0</v>
      </c>
      <c r="BE98" s="216">
        <f t="shared" ref="BE98:BE113" si="23">IF(AZ98=5,G98,0)</f>
        <v>0</v>
      </c>
      <c r="CA98" s="243">
        <v>12</v>
      </c>
      <c r="CB98" s="243">
        <v>0</v>
      </c>
    </row>
    <row r="99" spans="1:80">
      <c r="A99" s="244">
        <v>57</v>
      </c>
      <c r="B99" s="245" t="s">
        <v>2440</v>
      </c>
      <c r="C99" s="246" t="s">
        <v>2606</v>
      </c>
      <c r="D99" s="247" t="s">
        <v>92</v>
      </c>
      <c r="E99" s="248">
        <v>12</v>
      </c>
      <c r="F99" s="248">
        <v>0</v>
      </c>
      <c r="G99" s="249">
        <f t="shared" si="16"/>
        <v>0</v>
      </c>
      <c r="H99" s="250">
        <v>0</v>
      </c>
      <c r="I99" s="251">
        <f t="shared" si="17"/>
        <v>0</v>
      </c>
      <c r="J99" s="250"/>
      <c r="K99" s="251">
        <f t="shared" si="18"/>
        <v>0</v>
      </c>
      <c r="O99" s="243">
        <v>2</v>
      </c>
      <c r="AA99" s="216">
        <v>12</v>
      </c>
      <c r="AB99" s="216">
        <v>0</v>
      </c>
      <c r="AC99" s="216">
        <v>59</v>
      </c>
      <c r="AZ99" s="216">
        <v>1</v>
      </c>
      <c r="BA99" s="216">
        <f t="shared" si="19"/>
        <v>0</v>
      </c>
      <c r="BB99" s="216">
        <f t="shared" si="20"/>
        <v>0</v>
      </c>
      <c r="BC99" s="216">
        <f t="shared" si="21"/>
        <v>0</v>
      </c>
      <c r="BD99" s="216">
        <f t="shared" si="22"/>
        <v>0</v>
      </c>
      <c r="BE99" s="216">
        <f t="shared" si="23"/>
        <v>0</v>
      </c>
      <c r="CA99" s="243">
        <v>12</v>
      </c>
      <c r="CB99" s="243">
        <v>0</v>
      </c>
    </row>
    <row r="100" spans="1:80">
      <c r="A100" s="244">
        <v>58</v>
      </c>
      <c r="B100" s="245" t="s">
        <v>2441</v>
      </c>
      <c r="C100" s="246" t="s">
        <v>2607</v>
      </c>
      <c r="D100" s="247" t="s">
        <v>92</v>
      </c>
      <c r="E100" s="248">
        <v>1</v>
      </c>
      <c r="F100" s="248">
        <v>0</v>
      </c>
      <c r="G100" s="249">
        <f t="shared" si="16"/>
        <v>0</v>
      </c>
      <c r="H100" s="250">
        <v>0</v>
      </c>
      <c r="I100" s="251">
        <f t="shared" si="17"/>
        <v>0</v>
      </c>
      <c r="J100" s="250"/>
      <c r="K100" s="251">
        <f t="shared" si="18"/>
        <v>0</v>
      </c>
      <c r="O100" s="243">
        <v>2</v>
      </c>
      <c r="AA100" s="216">
        <v>12</v>
      </c>
      <c r="AB100" s="216">
        <v>0</v>
      </c>
      <c r="AC100" s="216">
        <v>60</v>
      </c>
      <c r="AZ100" s="216">
        <v>1</v>
      </c>
      <c r="BA100" s="216">
        <f t="shared" si="19"/>
        <v>0</v>
      </c>
      <c r="BB100" s="216">
        <f t="shared" si="20"/>
        <v>0</v>
      </c>
      <c r="BC100" s="216">
        <f t="shared" si="21"/>
        <v>0</v>
      </c>
      <c r="BD100" s="216">
        <f t="shared" si="22"/>
        <v>0</v>
      </c>
      <c r="BE100" s="216">
        <f t="shared" si="23"/>
        <v>0</v>
      </c>
      <c r="CA100" s="243">
        <v>12</v>
      </c>
      <c r="CB100" s="243">
        <v>0</v>
      </c>
    </row>
    <row r="101" spans="1:80">
      <c r="A101" s="244">
        <v>59</v>
      </c>
      <c r="B101" s="245" t="s">
        <v>2442</v>
      </c>
      <c r="C101" s="246" t="s">
        <v>2608</v>
      </c>
      <c r="D101" s="247" t="s">
        <v>92</v>
      </c>
      <c r="E101" s="248">
        <v>12</v>
      </c>
      <c r="F101" s="248">
        <v>0</v>
      </c>
      <c r="G101" s="249">
        <f t="shared" si="16"/>
        <v>0</v>
      </c>
      <c r="H101" s="250">
        <v>0</v>
      </c>
      <c r="I101" s="251">
        <f t="shared" si="17"/>
        <v>0</v>
      </c>
      <c r="J101" s="250"/>
      <c r="K101" s="251">
        <f t="shared" si="18"/>
        <v>0</v>
      </c>
      <c r="O101" s="243">
        <v>2</v>
      </c>
      <c r="AA101" s="216">
        <v>12</v>
      </c>
      <c r="AB101" s="216">
        <v>0</v>
      </c>
      <c r="AC101" s="216">
        <v>61</v>
      </c>
      <c r="AZ101" s="216">
        <v>1</v>
      </c>
      <c r="BA101" s="216">
        <f t="shared" si="19"/>
        <v>0</v>
      </c>
      <c r="BB101" s="216">
        <f t="shared" si="20"/>
        <v>0</v>
      </c>
      <c r="BC101" s="216">
        <f t="shared" si="21"/>
        <v>0</v>
      </c>
      <c r="BD101" s="216">
        <f t="shared" si="22"/>
        <v>0</v>
      </c>
      <c r="BE101" s="216">
        <f t="shared" si="23"/>
        <v>0</v>
      </c>
      <c r="CA101" s="243">
        <v>12</v>
      </c>
      <c r="CB101" s="243">
        <v>0</v>
      </c>
    </row>
    <row r="102" spans="1:80">
      <c r="A102" s="244">
        <v>60</v>
      </c>
      <c r="B102" s="245" t="s">
        <v>2444</v>
      </c>
      <c r="C102" s="246" t="s">
        <v>2609</v>
      </c>
      <c r="D102" s="247" t="s">
        <v>92</v>
      </c>
      <c r="E102" s="248">
        <v>4</v>
      </c>
      <c r="F102" s="248">
        <v>0</v>
      </c>
      <c r="G102" s="249">
        <f t="shared" si="16"/>
        <v>0</v>
      </c>
      <c r="H102" s="250">
        <v>0</v>
      </c>
      <c r="I102" s="251">
        <f t="shared" si="17"/>
        <v>0</v>
      </c>
      <c r="J102" s="250"/>
      <c r="K102" s="251">
        <f t="shared" si="18"/>
        <v>0</v>
      </c>
      <c r="O102" s="243">
        <v>2</v>
      </c>
      <c r="AA102" s="216">
        <v>12</v>
      </c>
      <c r="AB102" s="216">
        <v>0</v>
      </c>
      <c r="AC102" s="216">
        <v>62</v>
      </c>
      <c r="AZ102" s="216">
        <v>1</v>
      </c>
      <c r="BA102" s="216">
        <f t="shared" si="19"/>
        <v>0</v>
      </c>
      <c r="BB102" s="216">
        <f t="shared" si="20"/>
        <v>0</v>
      </c>
      <c r="BC102" s="216">
        <f t="shared" si="21"/>
        <v>0</v>
      </c>
      <c r="BD102" s="216">
        <f t="shared" si="22"/>
        <v>0</v>
      </c>
      <c r="BE102" s="216">
        <f t="shared" si="23"/>
        <v>0</v>
      </c>
      <c r="CA102" s="243">
        <v>12</v>
      </c>
      <c r="CB102" s="243">
        <v>0</v>
      </c>
    </row>
    <row r="103" spans="1:80" ht="22.5">
      <c r="A103" s="244">
        <v>61</v>
      </c>
      <c r="B103" s="245" t="s">
        <v>2610</v>
      </c>
      <c r="C103" s="246" t="s">
        <v>2611</v>
      </c>
      <c r="D103" s="247" t="s">
        <v>92</v>
      </c>
      <c r="E103" s="248">
        <v>4</v>
      </c>
      <c r="F103" s="248">
        <v>0</v>
      </c>
      <c r="G103" s="249">
        <f t="shared" si="16"/>
        <v>0</v>
      </c>
      <c r="H103" s="250">
        <v>0</v>
      </c>
      <c r="I103" s="251">
        <f t="shared" si="17"/>
        <v>0</v>
      </c>
      <c r="J103" s="250"/>
      <c r="K103" s="251">
        <f t="shared" si="18"/>
        <v>0</v>
      </c>
      <c r="O103" s="243">
        <v>2</v>
      </c>
      <c r="AA103" s="216">
        <v>12</v>
      </c>
      <c r="AB103" s="216">
        <v>0</v>
      </c>
      <c r="AC103" s="216">
        <v>63</v>
      </c>
      <c r="AZ103" s="216">
        <v>1</v>
      </c>
      <c r="BA103" s="216">
        <f t="shared" si="19"/>
        <v>0</v>
      </c>
      <c r="BB103" s="216">
        <f t="shared" si="20"/>
        <v>0</v>
      </c>
      <c r="BC103" s="216">
        <f t="shared" si="21"/>
        <v>0</v>
      </c>
      <c r="BD103" s="216">
        <f t="shared" si="22"/>
        <v>0</v>
      </c>
      <c r="BE103" s="216">
        <f t="shared" si="23"/>
        <v>0</v>
      </c>
      <c r="CA103" s="243">
        <v>12</v>
      </c>
      <c r="CB103" s="243">
        <v>0</v>
      </c>
    </row>
    <row r="104" spans="1:80" ht="22.5">
      <c r="A104" s="244">
        <v>62</v>
      </c>
      <c r="B104" s="245" t="s">
        <v>2612</v>
      </c>
      <c r="C104" s="246" t="s">
        <v>2613</v>
      </c>
      <c r="D104" s="247" t="s">
        <v>92</v>
      </c>
      <c r="E104" s="248">
        <v>31</v>
      </c>
      <c r="F104" s="248">
        <v>0</v>
      </c>
      <c r="G104" s="249">
        <f t="shared" si="16"/>
        <v>0</v>
      </c>
      <c r="H104" s="250">
        <v>0</v>
      </c>
      <c r="I104" s="251">
        <f t="shared" si="17"/>
        <v>0</v>
      </c>
      <c r="J104" s="250"/>
      <c r="K104" s="251">
        <f t="shared" si="18"/>
        <v>0</v>
      </c>
      <c r="O104" s="243">
        <v>2</v>
      </c>
      <c r="AA104" s="216">
        <v>12</v>
      </c>
      <c r="AB104" s="216">
        <v>0</v>
      </c>
      <c r="AC104" s="216">
        <v>64</v>
      </c>
      <c r="AZ104" s="216">
        <v>1</v>
      </c>
      <c r="BA104" s="216">
        <f t="shared" si="19"/>
        <v>0</v>
      </c>
      <c r="BB104" s="216">
        <f t="shared" si="20"/>
        <v>0</v>
      </c>
      <c r="BC104" s="216">
        <f t="shared" si="21"/>
        <v>0</v>
      </c>
      <c r="BD104" s="216">
        <f t="shared" si="22"/>
        <v>0</v>
      </c>
      <c r="BE104" s="216">
        <f t="shared" si="23"/>
        <v>0</v>
      </c>
      <c r="CA104" s="243">
        <v>12</v>
      </c>
      <c r="CB104" s="243">
        <v>0</v>
      </c>
    </row>
    <row r="105" spans="1:80" ht="22.5">
      <c r="A105" s="244">
        <v>63</v>
      </c>
      <c r="B105" s="245" t="s">
        <v>2614</v>
      </c>
      <c r="C105" s="246" t="s">
        <v>2615</v>
      </c>
      <c r="D105" s="247" t="s">
        <v>92</v>
      </c>
      <c r="E105" s="248">
        <v>6</v>
      </c>
      <c r="F105" s="248">
        <v>0</v>
      </c>
      <c r="G105" s="249">
        <f t="shared" si="16"/>
        <v>0</v>
      </c>
      <c r="H105" s="250">
        <v>0</v>
      </c>
      <c r="I105" s="251">
        <f t="shared" si="17"/>
        <v>0</v>
      </c>
      <c r="J105" s="250"/>
      <c r="K105" s="251">
        <f t="shared" si="18"/>
        <v>0</v>
      </c>
      <c r="O105" s="243">
        <v>2</v>
      </c>
      <c r="AA105" s="216">
        <v>12</v>
      </c>
      <c r="AB105" s="216">
        <v>0</v>
      </c>
      <c r="AC105" s="216">
        <v>65</v>
      </c>
      <c r="AZ105" s="216">
        <v>1</v>
      </c>
      <c r="BA105" s="216">
        <f t="shared" si="19"/>
        <v>0</v>
      </c>
      <c r="BB105" s="216">
        <f t="shared" si="20"/>
        <v>0</v>
      </c>
      <c r="BC105" s="216">
        <f t="shared" si="21"/>
        <v>0</v>
      </c>
      <c r="BD105" s="216">
        <f t="shared" si="22"/>
        <v>0</v>
      </c>
      <c r="BE105" s="216">
        <f t="shared" si="23"/>
        <v>0</v>
      </c>
      <c r="CA105" s="243">
        <v>12</v>
      </c>
      <c r="CB105" s="243">
        <v>0</v>
      </c>
    </row>
    <row r="106" spans="1:80" ht="22.5">
      <c r="A106" s="244">
        <v>64</v>
      </c>
      <c r="B106" s="245" t="s">
        <v>2616</v>
      </c>
      <c r="C106" s="246" t="s">
        <v>2617</v>
      </c>
      <c r="D106" s="247" t="s">
        <v>92</v>
      </c>
      <c r="E106" s="248">
        <v>1</v>
      </c>
      <c r="F106" s="248">
        <v>0</v>
      </c>
      <c r="G106" s="249">
        <f t="shared" si="16"/>
        <v>0</v>
      </c>
      <c r="H106" s="250">
        <v>0</v>
      </c>
      <c r="I106" s="251">
        <f t="shared" si="17"/>
        <v>0</v>
      </c>
      <c r="J106" s="250"/>
      <c r="K106" s="251">
        <f t="shared" si="18"/>
        <v>0</v>
      </c>
      <c r="O106" s="243">
        <v>2</v>
      </c>
      <c r="AA106" s="216">
        <v>12</v>
      </c>
      <c r="AB106" s="216">
        <v>0</v>
      </c>
      <c r="AC106" s="216">
        <v>66</v>
      </c>
      <c r="AZ106" s="216">
        <v>1</v>
      </c>
      <c r="BA106" s="216">
        <f t="shared" si="19"/>
        <v>0</v>
      </c>
      <c r="BB106" s="216">
        <f t="shared" si="20"/>
        <v>0</v>
      </c>
      <c r="BC106" s="216">
        <f t="shared" si="21"/>
        <v>0</v>
      </c>
      <c r="BD106" s="216">
        <f t="shared" si="22"/>
        <v>0</v>
      </c>
      <c r="BE106" s="216">
        <f t="shared" si="23"/>
        <v>0</v>
      </c>
      <c r="CA106" s="243">
        <v>12</v>
      </c>
      <c r="CB106" s="243">
        <v>0</v>
      </c>
    </row>
    <row r="107" spans="1:80">
      <c r="A107" s="244">
        <v>65</v>
      </c>
      <c r="B107" s="245" t="s">
        <v>2618</v>
      </c>
      <c r="C107" s="246" t="s">
        <v>2619</v>
      </c>
      <c r="D107" s="247" t="s">
        <v>92</v>
      </c>
      <c r="E107" s="248">
        <v>1</v>
      </c>
      <c r="F107" s="248">
        <v>0</v>
      </c>
      <c r="G107" s="249">
        <f t="shared" si="16"/>
        <v>0</v>
      </c>
      <c r="H107" s="250">
        <v>0</v>
      </c>
      <c r="I107" s="251">
        <f t="shared" si="17"/>
        <v>0</v>
      </c>
      <c r="J107" s="250"/>
      <c r="K107" s="251">
        <f t="shared" si="18"/>
        <v>0</v>
      </c>
      <c r="O107" s="243">
        <v>2</v>
      </c>
      <c r="AA107" s="216">
        <v>12</v>
      </c>
      <c r="AB107" s="216">
        <v>0</v>
      </c>
      <c r="AC107" s="216">
        <v>67</v>
      </c>
      <c r="AZ107" s="216">
        <v>1</v>
      </c>
      <c r="BA107" s="216">
        <f t="shared" si="19"/>
        <v>0</v>
      </c>
      <c r="BB107" s="216">
        <f t="shared" si="20"/>
        <v>0</v>
      </c>
      <c r="BC107" s="216">
        <f t="shared" si="21"/>
        <v>0</v>
      </c>
      <c r="BD107" s="216">
        <f t="shared" si="22"/>
        <v>0</v>
      </c>
      <c r="BE107" s="216">
        <f t="shared" si="23"/>
        <v>0</v>
      </c>
      <c r="CA107" s="243">
        <v>12</v>
      </c>
      <c r="CB107" s="243">
        <v>0</v>
      </c>
    </row>
    <row r="108" spans="1:80">
      <c r="A108" s="244">
        <v>66</v>
      </c>
      <c r="B108" s="245" t="s">
        <v>2620</v>
      </c>
      <c r="C108" s="246" t="s">
        <v>2621</v>
      </c>
      <c r="D108" s="247" t="s">
        <v>92</v>
      </c>
      <c r="E108" s="248">
        <v>143</v>
      </c>
      <c r="F108" s="248">
        <v>0</v>
      </c>
      <c r="G108" s="249">
        <f t="shared" si="16"/>
        <v>0</v>
      </c>
      <c r="H108" s="250">
        <v>0</v>
      </c>
      <c r="I108" s="251">
        <f t="shared" si="17"/>
        <v>0</v>
      </c>
      <c r="J108" s="250"/>
      <c r="K108" s="251">
        <f t="shared" si="18"/>
        <v>0</v>
      </c>
      <c r="O108" s="243">
        <v>2</v>
      </c>
      <c r="AA108" s="216">
        <v>12</v>
      </c>
      <c r="AB108" s="216">
        <v>0</v>
      </c>
      <c r="AC108" s="216">
        <v>68</v>
      </c>
      <c r="AZ108" s="216">
        <v>1</v>
      </c>
      <c r="BA108" s="216">
        <f t="shared" si="19"/>
        <v>0</v>
      </c>
      <c r="BB108" s="216">
        <f t="shared" si="20"/>
        <v>0</v>
      </c>
      <c r="BC108" s="216">
        <f t="shared" si="21"/>
        <v>0</v>
      </c>
      <c r="BD108" s="216">
        <f t="shared" si="22"/>
        <v>0</v>
      </c>
      <c r="BE108" s="216">
        <f t="shared" si="23"/>
        <v>0</v>
      </c>
      <c r="CA108" s="243">
        <v>12</v>
      </c>
      <c r="CB108" s="243">
        <v>0</v>
      </c>
    </row>
    <row r="109" spans="1:80">
      <c r="A109" s="244">
        <v>67</v>
      </c>
      <c r="B109" s="245" t="s">
        <v>2622</v>
      </c>
      <c r="C109" s="246" t="s">
        <v>2623</v>
      </c>
      <c r="D109" s="247" t="s">
        <v>92</v>
      </c>
      <c r="E109" s="248">
        <v>8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43">
        <v>2</v>
      </c>
      <c r="AA109" s="216">
        <v>12</v>
      </c>
      <c r="AB109" s="216">
        <v>0</v>
      </c>
      <c r="AC109" s="216">
        <v>69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43">
        <v>12</v>
      </c>
      <c r="CB109" s="243">
        <v>0</v>
      </c>
    </row>
    <row r="110" spans="1:80">
      <c r="A110" s="244">
        <v>68</v>
      </c>
      <c r="B110" s="245" t="s">
        <v>2624</v>
      </c>
      <c r="C110" s="246" t="s">
        <v>2625</v>
      </c>
      <c r="D110" s="247" t="s">
        <v>92</v>
      </c>
      <c r="E110" s="248">
        <v>11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43">
        <v>2</v>
      </c>
      <c r="AA110" s="216">
        <v>12</v>
      </c>
      <c r="AB110" s="216">
        <v>0</v>
      </c>
      <c r="AC110" s="216">
        <v>70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43">
        <v>12</v>
      </c>
      <c r="CB110" s="243">
        <v>0</v>
      </c>
    </row>
    <row r="111" spans="1:80" ht="22.5">
      <c r="A111" s="244">
        <v>69</v>
      </c>
      <c r="B111" s="245" t="s">
        <v>2626</v>
      </c>
      <c r="C111" s="246" t="s">
        <v>2627</v>
      </c>
      <c r="D111" s="247" t="s">
        <v>92</v>
      </c>
      <c r="E111" s="248">
        <v>21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43">
        <v>2</v>
      </c>
      <c r="AA111" s="216">
        <v>12</v>
      </c>
      <c r="AB111" s="216">
        <v>0</v>
      </c>
      <c r="AC111" s="216">
        <v>71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43">
        <v>12</v>
      </c>
      <c r="CB111" s="243">
        <v>0</v>
      </c>
    </row>
    <row r="112" spans="1:80">
      <c r="A112" s="244">
        <v>70</v>
      </c>
      <c r="B112" s="245" t="s">
        <v>2628</v>
      </c>
      <c r="C112" s="246" t="s">
        <v>2629</v>
      </c>
      <c r="D112" s="247" t="s">
        <v>92</v>
      </c>
      <c r="E112" s="248">
        <v>2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43">
        <v>2</v>
      </c>
      <c r="AA112" s="216">
        <v>12</v>
      </c>
      <c r="AB112" s="216">
        <v>0</v>
      </c>
      <c r="AC112" s="216">
        <v>72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43">
        <v>12</v>
      </c>
      <c r="CB112" s="243">
        <v>0</v>
      </c>
    </row>
    <row r="113" spans="1:80">
      <c r="A113" s="244">
        <v>71</v>
      </c>
      <c r="B113" s="245" t="s">
        <v>2630</v>
      </c>
      <c r="C113" s="246" t="s">
        <v>2631</v>
      </c>
      <c r="D113" s="247" t="s">
        <v>92</v>
      </c>
      <c r="E113" s="248">
        <v>1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43">
        <v>2</v>
      </c>
      <c r="AA113" s="216">
        <v>12</v>
      </c>
      <c r="AB113" s="216">
        <v>0</v>
      </c>
      <c r="AC113" s="216">
        <v>73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43">
        <v>12</v>
      </c>
      <c r="CB113" s="243">
        <v>0</v>
      </c>
    </row>
    <row r="114" spans="1:80">
      <c r="A114" s="252"/>
      <c r="B114" s="253"/>
      <c r="C114" s="368" t="s">
        <v>2632</v>
      </c>
      <c r="D114" s="369"/>
      <c r="E114" s="369"/>
      <c r="F114" s="369"/>
      <c r="G114" s="370"/>
      <c r="I114" s="254"/>
      <c r="K114" s="254"/>
      <c r="L114" s="255"/>
      <c r="O114" s="243">
        <v>3</v>
      </c>
    </row>
    <row r="115" spans="1:80">
      <c r="A115" s="244">
        <v>72</v>
      </c>
      <c r="B115" s="245" t="s">
        <v>2633</v>
      </c>
      <c r="C115" s="246" t="s">
        <v>2634</v>
      </c>
      <c r="D115" s="247" t="s">
        <v>2371</v>
      </c>
      <c r="E115" s="248">
        <v>1</v>
      </c>
      <c r="F115" s="248">
        <v>0</v>
      </c>
      <c r="G115" s="249">
        <f>E115*F115</f>
        <v>0</v>
      </c>
      <c r="H115" s="250">
        <v>0</v>
      </c>
      <c r="I115" s="251">
        <f>E115*H115</f>
        <v>0</v>
      </c>
      <c r="J115" s="250"/>
      <c r="K115" s="251">
        <f>E115*J115</f>
        <v>0</v>
      </c>
      <c r="O115" s="243">
        <v>2</v>
      </c>
      <c r="AA115" s="216">
        <v>12</v>
      </c>
      <c r="AB115" s="216">
        <v>0</v>
      </c>
      <c r="AC115" s="216">
        <v>74</v>
      </c>
      <c r="AZ115" s="216">
        <v>1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12</v>
      </c>
      <c r="CB115" s="243">
        <v>0</v>
      </c>
    </row>
    <row r="116" spans="1:80" ht="22.5">
      <c r="A116" s="244">
        <v>73</v>
      </c>
      <c r="B116" s="245" t="s">
        <v>2635</v>
      </c>
      <c r="C116" s="246" t="s">
        <v>2636</v>
      </c>
      <c r="D116" s="247" t="s">
        <v>2371</v>
      </c>
      <c r="E116" s="248">
        <v>1</v>
      </c>
      <c r="F116" s="248">
        <v>0</v>
      </c>
      <c r="G116" s="249">
        <f>E116*F116</f>
        <v>0</v>
      </c>
      <c r="H116" s="250">
        <v>0</v>
      </c>
      <c r="I116" s="251">
        <f>E116*H116</f>
        <v>0</v>
      </c>
      <c r="J116" s="250"/>
      <c r="K116" s="251">
        <f>E116*J116</f>
        <v>0</v>
      </c>
      <c r="O116" s="243">
        <v>2</v>
      </c>
      <c r="AA116" s="216">
        <v>12</v>
      </c>
      <c r="AB116" s="216">
        <v>0</v>
      </c>
      <c r="AC116" s="216">
        <v>75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12</v>
      </c>
      <c r="CB116" s="243">
        <v>0</v>
      </c>
    </row>
    <row r="117" spans="1:80">
      <c r="A117" s="252"/>
      <c r="B117" s="253"/>
      <c r="C117" s="368" t="s">
        <v>2637</v>
      </c>
      <c r="D117" s="369"/>
      <c r="E117" s="369"/>
      <c r="F117" s="369"/>
      <c r="G117" s="370"/>
      <c r="I117" s="254"/>
      <c r="K117" s="254"/>
      <c r="L117" s="255"/>
      <c r="O117" s="243">
        <v>3</v>
      </c>
    </row>
    <row r="118" spans="1:80" ht="22.5">
      <c r="A118" s="244">
        <v>74</v>
      </c>
      <c r="B118" s="245" t="s">
        <v>2638</v>
      </c>
      <c r="C118" s="246" t="s">
        <v>2639</v>
      </c>
      <c r="D118" s="247" t="s">
        <v>2371</v>
      </c>
      <c r="E118" s="248">
        <v>1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43">
        <v>2</v>
      </c>
      <c r="AA118" s="216">
        <v>12</v>
      </c>
      <c r="AB118" s="216">
        <v>0</v>
      </c>
      <c r="AC118" s="216">
        <v>76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12</v>
      </c>
      <c r="CB118" s="243">
        <v>0</v>
      </c>
    </row>
    <row r="119" spans="1:80">
      <c r="A119" s="262"/>
      <c r="B119" s="263" t="s">
        <v>93</v>
      </c>
      <c r="C119" s="264" t="s">
        <v>2604</v>
      </c>
      <c r="D119" s="265"/>
      <c r="E119" s="266"/>
      <c r="F119" s="267"/>
      <c r="G119" s="268">
        <f>SUM(G97:G118)</f>
        <v>0</v>
      </c>
      <c r="H119" s="269"/>
      <c r="I119" s="270">
        <f>SUM(I97:I118)</f>
        <v>0</v>
      </c>
      <c r="J119" s="269"/>
      <c r="K119" s="270">
        <f>SUM(K97:K118)</f>
        <v>0</v>
      </c>
      <c r="O119" s="243">
        <v>4</v>
      </c>
      <c r="BA119" s="271">
        <f>SUM(BA97:BA118)</f>
        <v>0</v>
      </c>
      <c r="BB119" s="271">
        <f>SUM(BB97:BB118)</f>
        <v>0</v>
      </c>
      <c r="BC119" s="271">
        <f>SUM(BC97:BC118)</f>
        <v>0</v>
      </c>
      <c r="BD119" s="271">
        <f>SUM(BD97:BD118)</f>
        <v>0</v>
      </c>
      <c r="BE119" s="271">
        <f>SUM(BE97:BE118)</f>
        <v>0</v>
      </c>
    </row>
    <row r="120" spans="1:80">
      <c r="A120" s="233" t="s">
        <v>89</v>
      </c>
      <c r="B120" s="234" t="s">
        <v>2317</v>
      </c>
      <c r="C120" s="235" t="s">
        <v>2640</v>
      </c>
      <c r="D120" s="236"/>
      <c r="E120" s="237"/>
      <c r="F120" s="237"/>
      <c r="G120" s="238"/>
      <c r="H120" s="239"/>
      <c r="I120" s="240"/>
      <c r="J120" s="241"/>
      <c r="K120" s="242"/>
      <c r="O120" s="243">
        <v>1</v>
      </c>
    </row>
    <row r="121" spans="1:80" ht="22.5">
      <c r="A121" s="244">
        <v>75</v>
      </c>
      <c r="B121" s="245" t="s">
        <v>2448</v>
      </c>
      <c r="C121" s="246" t="s">
        <v>2642</v>
      </c>
      <c r="D121" s="247" t="s">
        <v>164</v>
      </c>
      <c r="E121" s="248">
        <v>375</v>
      </c>
      <c r="F121" s="248">
        <v>0</v>
      </c>
      <c r="G121" s="249">
        <f t="shared" ref="G121:G128" si="24">E121*F121</f>
        <v>0</v>
      </c>
      <c r="H121" s="250">
        <v>0</v>
      </c>
      <c r="I121" s="251">
        <f t="shared" ref="I121:I128" si="25">E121*H121</f>
        <v>0</v>
      </c>
      <c r="J121" s="250"/>
      <c r="K121" s="251">
        <f t="shared" ref="K121:K128" si="26">E121*J121</f>
        <v>0</v>
      </c>
      <c r="O121" s="243">
        <v>2</v>
      </c>
      <c r="AA121" s="216">
        <v>12</v>
      </c>
      <c r="AB121" s="216">
        <v>0</v>
      </c>
      <c r="AC121" s="216">
        <v>77</v>
      </c>
      <c r="AZ121" s="216">
        <v>1</v>
      </c>
      <c r="BA121" s="216">
        <f t="shared" ref="BA121:BA128" si="27">IF(AZ121=1,G121,0)</f>
        <v>0</v>
      </c>
      <c r="BB121" s="216">
        <f t="shared" ref="BB121:BB128" si="28">IF(AZ121=2,G121,0)</f>
        <v>0</v>
      </c>
      <c r="BC121" s="216">
        <f t="shared" ref="BC121:BC128" si="29">IF(AZ121=3,G121,0)</f>
        <v>0</v>
      </c>
      <c r="BD121" s="216">
        <f t="shared" ref="BD121:BD128" si="30">IF(AZ121=4,G121,0)</f>
        <v>0</v>
      </c>
      <c r="BE121" s="216">
        <f t="shared" ref="BE121:BE128" si="31">IF(AZ121=5,G121,0)</f>
        <v>0</v>
      </c>
      <c r="CA121" s="243">
        <v>12</v>
      </c>
      <c r="CB121" s="243">
        <v>0</v>
      </c>
    </row>
    <row r="122" spans="1:80">
      <c r="A122" s="244">
        <v>76</v>
      </c>
      <c r="B122" s="245" t="s">
        <v>2450</v>
      </c>
      <c r="C122" s="246" t="s">
        <v>2643</v>
      </c>
      <c r="D122" s="247" t="s">
        <v>164</v>
      </c>
      <c r="E122" s="248">
        <v>125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43">
        <v>2</v>
      </c>
      <c r="AA122" s="216">
        <v>12</v>
      </c>
      <c r="AB122" s="216">
        <v>0</v>
      </c>
      <c r="AC122" s="216">
        <v>78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43">
        <v>12</v>
      </c>
      <c r="CB122" s="243">
        <v>0</v>
      </c>
    </row>
    <row r="123" spans="1:80">
      <c r="A123" s="244">
        <v>77</v>
      </c>
      <c r="B123" s="245" t="s">
        <v>2452</v>
      </c>
      <c r="C123" s="246" t="s">
        <v>2644</v>
      </c>
      <c r="D123" s="247" t="s">
        <v>164</v>
      </c>
      <c r="E123" s="248">
        <v>100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79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 ht="22.5">
      <c r="A124" s="244">
        <v>78</v>
      </c>
      <c r="B124" s="245" t="s">
        <v>2453</v>
      </c>
      <c r="C124" s="246" t="s">
        <v>2645</v>
      </c>
      <c r="D124" s="247" t="s">
        <v>92</v>
      </c>
      <c r="E124" s="248">
        <v>12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80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>
      <c r="A125" s="244">
        <v>79</v>
      </c>
      <c r="B125" s="245" t="s">
        <v>2454</v>
      </c>
      <c r="C125" s="246" t="s">
        <v>2646</v>
      </c>
      <c r="D125" s="247" t="s">
        <v>164</v>
      </c>
      <c r="E125" s="248">
        <v>250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81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>
      <c r="A126" s="244">
        <v>80</v>
      </c>
      <c r="B126" s="245" t="s">
        <v>2455</v>
      </c>
      <c r="C126" s="246" t="s">
        <v>2647</v>
      </c>
      <c r="D126" s="247" t="s">
        <v>164</v>
      </c>
      <c r="E126" s="248">
        <v>40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82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>
      <c r="A127" s="244">
        <v>81</v>
      </c>
      <c r="B127" s="245" t="s">
        <v>2456</v>
      </c>
      <c r="C127" s="246" t="s">
        <v>2648</v>
      </c>
      <c r="D127" s="247" t="s">
        <v>2371</v>
      </c>
      <c r="E127" s="248">
        <v>1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83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>
      <c r="A128" s="244">
        <v>82</v>
      </c>
      <c r="B128" s="245" t="s">
        <v>2649</v>
      </c>
      <c r="C128" s="246" t="s">
        <v>2650</v>
      </c>
      <c r="D128" s="247" t="s">
        <v>2371</v>
      </c>
      <c r="E128" s="248">
        <v>1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43">
        <v>2</v>
      </c>
      <c r="AA128" s="216">
        <v>12</v>
      </c>
      <c r="AB128" s="216">
        <v>0</v>
      </c>
      <c r="AC128" s="216">
        <v>84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43">
        <v>12</v>
      </c>
      <c r="CB128" s="243">
        <v>0</v>
      </c>
    </row>
    <row r="129" spans="1:80">
      <c r="A129" s="262"/>
      <c r="B129" s="263" t="s">
        <v>93</v>
      </c>
      <c r="C129" s="264" t="s">
        <v>2641</v>
      </c>
      <c r="D129" s="265"/>
      <c r="E129" s="266"/>
      <c r="F129" s="267"/>
      <c r="G129" s="268">
        <f>SUM(G120:G128)</f>
        <v>0</v>
      </c>
      <c r="H129" s="269"/>
      <c r="I129" s="270">
        <f>SUM(I120:I128)</f>
        <v>0</v>
      </c>
      <c r="J129" s="269"/>
      <c r="K129" s="270">
        <f>SUM(K120:K128)</f>
        <v>0</v>
      </c>
      <c r="O129" s="243">
        <v>4</v>
      </c>
      <c r="BA129" s="271">
        <f>SUM(BA120:BA128)</f>
        <v>0</v>
      </c>
      <c r="BB129" s="271">
        <f>SUM(BB120:BB128)</f>
        <v>0</v>
      </c>
      <c r="BC129" s="271">
        <f>SUM(BC120:BC128)</f>
        <v>0</v>
      </c>
      <c r="BD129" s="271">
        <f>SUM(BD120:BD128)</f>
        <v>0</v>
      </c>
      <c r="BE129" s="271">
        <f>SUM(BE120:BE128)</f>
        <v>0</v>
      </c>
    </row>
    <row r="130" spans="1:80">
      <c r="A130" s="233" t="s">
        <v>89</v>
      </c>
      <c r="B130" s="234" t="s">
        <v>2458</v>
      </c>
      <c r="C130" s="235" t="s">
        <v>2651</v>
      </c>
      <c r="D130" s="236"/>
      <c r="E130" s="237"/>
      <c r="F130" s="237"/>
      <c r="G130" s="238"/>
      <c r="H130" s="239"/>
      <c r="I130" s="240"/>
      <c r="J130" s="241"/>
      <c r="K130" s="242"/>
      <c r="O130" s="243">
        <v>1</v>
      </c>
    </row>
    <row r="131" spans="1:80">
      <c r="A131" s="244">
        <v>83</v>
      </c>
      <c r="B131" s="245" t="s">
        <v>2464</v>
      </c>
      <c r="C131" s="246" t="s">
        <v>2653</v>
      </c>
      <c r="D131" s="247" t="s">
        <v>350</v>
      </c>
      <c r="E131" s="248">
        <v>55</v>
      </c>
      <c r="F131" s="248">
        <v>0</v>
      </c>
      <c r="G131" s="249">
        <f t="shared" ref="G131:G138" si="32">E131*F131</f>
        <v>0</v>
      </c>
      <c r="H131" s="250">
        <v>0</v>
      </c>
      <c r="I131" s="251">
        <f t="shared" ref="I131:I138" si="33">E131*H131</f>
        <v>0</v>
      </c>
      <c r="J131" s="250"/>
      <c r="K131" s="251">
        <f t="shared" ref="K131:K138" si="34">E131*J131</f>
        <v>0</v>
      </c>
      <c r="O131" s="243">
        <v>2</v>
      </c>
      <c r="AA131" s="216">
        <v>12</v>
      </c>
      <c r="AB131" s="216">
        <v>0</v>
      </c>
      <c r="AC131" s="216">
        <v>85</v>
      </c>
      <c r="AZ131" s="216">
        <v>1</v>
      </c>
      <c r="BA131" s="216">
        <f t="shared" ref="BA131:BA138" si="35">IF(AZ131=1,G131,0)</f>
        <v>0</v>
      </c>
      <c r="BB131" s="216">
        <f t="shared" ref="BB131:BB138" si="36">IF(AZ131=2,G131,0)</f>
        <v>0</v>
      </c>
      <c r="BC131" s="216">
        <f t="shared" ref="BC131:BC138" si="37">IF(AZ131=3,G131,0)</f>
        <v>0</v>
      </c>
      <c r="BD131" s="216">
        <f t="shared" ref="BD131:BD138" si="38">IF(AZ131=4,G131,0)</f>
        <v>0</v>
      </c>
      <c r="BE131" s="216">
        <f t="shared" ref="BE131:BE138" si="39">IF(AZ131=5,G131,0)</f>
        <v>0</v>
      </c>
      <c r="CA131" s="243">
        <v>12</v>
      </c>
      <c r="CB131" s="243">
        <v>0</v>
      </c>
    </row>
    <row r="132" spans="1:80">
      <c r="A132" s="244">
        <v>84</v>
      </c>
      <c r="B132" s="245" t="s">
        <v>2465</v>
      </c>
      <c r="C132" s="246" t="s">
        <v>2654</v>
      </c>
      <c r="D132" s="247" t="s">
        <v>2371</v>
      </c>
      <c r="E132" s="248">
        <v>1</v>
      </c>
      <c r="F132" s="248">
        <v>0</v>
      </c>
      <c r="G132" s="249">
        <f t="shared" si="32"/>
        <v>0</v>
      </c>
      <c r="H132" s="250">
        <v>0</v>
      </c>
      <c r="I132" s="251">
        <f t="shared" si="33"/>
        <v>0</v>
      </c>
      <c r="J132" s="250"/>
      <c r="K132" s="251">
        <f t="shared" si="34"/>
        <v>0</v>
      </c>
      <c r="O132" s="243">
        <v>2</v>
      </c>
      <c r="AA132" s="216">
        <v>12</v>
      </c>
      <c r="AB132" s="216">
        <v>0</v>
      </c>
      <c r="AC132" s="216">
        <v>86</v>
      </c>
      <c r="AZ132" s="216">
        <v>1</v>
      </c>
      <c r="BA132" s="216">
        <f t="shared" si="35"/>
        <v>0</v>
      </c>
      <c r="BB132" s="216">
        <f t="shared" si="36"/>
        <v>0</v>
      </c>
      <c r="BC132" s="216">
        <f t="shared" si="37"/>
        <v>0</v>
      </c>
      <c r="BD132" s="216">
        <f t="shared" si="38"/>
        <v>0</v>
      </c>
      <c r="BE132" s="216">
        <f t="shared" si="39"/>
        <v>0</v>
      </c>
      <c r="CA132" s="243">
        <v>12</v>
      </c>
      <c r="CB132" s="243">
        <v>0</v>
      </c>
    </row>
    <row r="133" spans="1:80" ht="22.5">
      <c r="A133" s="244">
        <v>85</v>
      </c>
      <c r="B133" s="245" t="s">
        <v>2655</v>
      </c>
      <c r="C133" s="246" t="s">
        <v>2501</v>
      </c>
      <c r="D133" s="247" t="s">
        <v>2371</v>
      </c>
      <c r="E133" s="248">
        <v>1</v>
      </c>
      <c r="F133" s="248">
        <v>0</v>
      </c>
      <c r="G133" s="249">
        <f t="shared" si="32"/>
        <v>0</v>
      </c>
      <c r="H133" s="250">
        <v>0</v>
      </c>
      <c r="I133" s="251">
        <f t="shared" si="33"/>
        <v>0</v>
      </c>
      <c r="J133" s="250"/>
      <c r="K133" s="251">
        <f t="shared" si="34"/>
        <v>0</v>
      </c>
      <c r="O133" s="243">
        <v>2</v>
      </c>
      <c r="AA133" s="216">
        <v>12</v>
      </c>
      <c r="AB133" s="216">
        <v>0</v>
      </c>
      <c r="AC133" s="216">
        <v>87</v>
      </c>
      <c r="AZ133" s="216">
        <v>1</v>
      </c>
      <c r="BA133" s="216">
        <f t="shared" si="35"/>
        <v>0</v>
      </c>
      <c r="BB133" s="216">
        <f t="shared" si="36"/>
        <v>0</v>
      </c>
      <c r="BC133" s="216">
        <f t="shared" si="37"/>
        <v>0</v>
      </c>
      <c r="BD133" s="216">
        <f t="shared" si="38"/>
        <v>0</v>
      </c>
      <c r="BE133" s="216">
        <f t="shared" si="39"/>
        <v>0</v>
      </c>
      <c r="CA133" s="243">
        <v>12</v>
      </c>
      <c r="CB133" s="243">
        <v>0</v>
      </c>
    </row>
    <row r="134" spans="1:80" ht="22.5">
      <c r="A134" s="244">
        <v>86</v>
      </c>
      <c r="B134" s="245" t="s">
        <v>2656</v>
      </c>
      <c r="C134" s="246" t="s">
        <v>2657</v>
      </c>
      <c r="D134" s="247" t="s">
        <v>2371</v>
      </c>
      <c r="E134" s="248">
        <v>1</v>
      </c>
      <c r="F134" s="248">
        <v>0</v>
      </c>
      <c r="G134" s="249">
        <f t="shared" si="32"/>
        <v>0</v>
      </c>
      <c r="H134" s="250">
        <v>0</v>
      </c>
      <c r="I134" s="251">
        <f t="shared" si="33"/>
        <v>0</v>
      </c>
      <c r="J134" s="250"/>
      <c r="K134" s="251">
        <f t="shared" si="34"/>
        <v>0</v>
      </c>
      <c r="O134" s="243">
        <v>2</v>
      </c>
      <c r="AA134" s="216">
        <v>12</v>
      </c>
      <c r="AB134" s="216">
        <v>0</v>
      </c>
      <c r="AC134" s="216">
        <v>88</v>
      </c>
      <c r="AZ134" s="216">
        <v>1</v>
      </c>
      <c r="BA134" s="216">
        <f t="shared" si="35"/>
        <v>0</v>
      </c>
      <c r="BB134" s="216">
        <f t="shared" si="36"/>
        <v>0</v>
      </c>
      <c r="BC134" s="216">
        <f t="shared" si="37"/>
        <v>0</v>
      </c>
      <c r="BD134" s="216">
        <f t="shared" si="38"/>
        <v>0</v>
      </c>
      <c r="BE134" s="216">
        <f t="shared" si="39"/>
        <v>0</v>
      </c>
      <c r="CA134" s="243">
        <v>12</v>
      </c>
      <c r="CB134" s="243">
        <v>0</v>
      </c>
    </row>
    <row r="135" spans="1:80">
      <c r="A135" s="244">
        <v>87</v>
      </c>
      <c r="B135" s="245" t="s">
        <v>2658</v>
      </c>
      <c r="C135" s="246" t="s">
        <v>2659</v>
      </c>
      <c r="D135" s="247" t="s">
        <v>2371</v>
      </c>
      <c r="E135" s="248">
        <v>1</v>
      </c>
      <c r="F135" s="248">
        <v>0</v>
      </c>
      <c r="G135" s="249">
        <f t="shared" si="32"/>
        <v>0</v>
      </c>
      <c r="H135" s="250">
        <v>0</v>
      </c>
      <c r="I135" s="251">
        <f t="shared" si="33"/>
        <v>0</v>
      </c>
      <c r="J135" s="250"/>
      <c r="K135" s="251">
        <f t="shared" si="34"/>
        <v>0</v>
      </c>
      <c r="O135" s="243">
        <v>2</v>
      </c>
      <c r="AA135" s="216">
        <v>12</v>
      </c>
      <c r="AB135" s="216">
        <v>0</v>
      </c>
      <c r="AC135" s="216">
        <v>89</v>
      </c>
      <c r="AZ135" s="216">
        <v>1</v>
      </c>
      <c r="BA135" s="216">
        <f t="shared" si="35"/>
        <v>0</v>
      </c>
      <c r="BB135" s="216">
        <f t="shared" si="36"/>
        <v>0</v>
      </c>
      <c r="BC135" s="216">
        <f t="shared" si="37"/>
        <v>0</v>
      </c>
      <c r="BD135" s="216">
        <f t="shared" si="38"/>
        <v>0</v>
      </c>
      <c r="BE135" s="216">
        <f t="shared" si="39"/>
        <v>0</v>
      </c>
      <c r="CA135" s="243">
        <v>12</v>
      </c>
      <c r="CB135" s="243">
        <v>0</v>
      </c>
    </row>
    <row r="136" spans="1:80">
      <c r="A136" s="244">
        <v>88</v>
      </c>
      <c r="B136" s="245" t="s">
        <v>2660</v>
      </c>
      <c r="C136" s="246" t="s">
        <v>2661</v>
      </c>
      <c r="D136" s="247" t="s">
        <v>2371</v>
      </c>
      <c r="E136" s="248">
        <v>1</v>
      </c>
      <c r="F136" s="248">
        <v>0</v>
      </c>
      <c r="G136" s="249">
        <f t="shared" si="32"/>
        <v>0</v>
      </c>
      <c r="H136" s="250">
        <v>0</v>
      </c>
      <c r="I136" s="251">
        <f t="shared" si="33"/>
        <v>0</v>
      </c>
      <c r="J136" s="250"/>
      <c r="K136" s="251">
        <f t="shared" si="34"/>
        <v>0</v>
      </c>
      <c r="O136" s="243">
        <v>2</v>
      </c>
      <c r="AA136" s="216">
        <v>12</v>
      </c>
      <c r="AB136" s="216">
        <v>0</v>
      </c>
      <c r="AC136" s="216">
        <v>90</v>
      </c>
      <c r="AZ136" s="216">
        <v>1</v>
      </c>
      <c r="BA136" s="216">
        <f t="shared" si="35"/>
        <v>0</v>
      </c>
      <c r="BB136" s="216">
        <f t="shared" si="36"/>
        <v>0</v>
      </c>
      <c r="BC136" s="216">
        <f t="shared" si="37"/>
        <v>0</v>
      </c>
      <c r="BD136" s="216">
        <f t="shared" si="38"/>
        <v>0</v>
      </c>
      <c r="BE136" s="216">
        <f t="shared" si="39"/>
        <v>0</v>
      </c>
      <c r="CA136" s="243">
        <v>12</v>
      </c>
      <c r="CB136" s="243">
        <v>0</v>
      </c>
    </row>
    <row r="137" spans="1:80">
      <c r="A137" s="244">
        <v>89</v>
      </c>
      <c r="B137" s="245" t="s">
        <v>2662</v>
      </c>
      <c r="C137" s="246" t="s">
        <v>2509</v>
      </c>
      <c r="D137" s="247" t="s">
        <v>2305</v>
      </c>
      <c r="E137" s="248">
        <v>15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91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 ht="22.5">
      <c r="A138" s="244">
        <v>90</v>
      </c>
      <c r="B138" s="245" t="s">
        <v>2663</v>
      </c>
      <c r="C138" s="246" t="s">
        <v>2664</v>
      </c>
      <c r="D138" s="247" t="s">
        <v>2371</v>
      </c>
      <c r="E138" s="248">
        <v>1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92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>
      <c r="A139" s="262"/>
      <c r="B139" s="263" t="s">
        <v>93</v>
      </c>
      <c r="C139" s="264" t="s">
        <v>2652</v>
      </c>
      <c r="D139" s="265"/>
      <c r="E139" s="266"/>
      <c r="F139" s="267"/>
      <c r="G139" s="268">
        <f>SUM(G130:G138)</f>
        <v>0</v>
      </c>
      <c r="H139" s="269"/>
      <c r="I139" s="270">
        <f>SUM(I130:I138)</f>
        <v>0</v>
      </c>
      <c r="J139" s="269"/>
      <c r="K139" s="270">
        <f>SUM(K130:K138)</f>
        <v>0</v>
      </c>
      <c r="O139" s="243">
        <v>4</v>
      </c>
      <c r="BA139" s="271">
        <f>SUM(BA130:BA138)</f>
        <v>0</v>
      </c>
      <c r="BB139" s="271">
        <f>SUM(BB130:BB138)</f>
        <v>0</v>
      </c>
      <c r="BC139" s="271">
        <f>SUM(BC130:BC138)</f>
        <v>0</v>
      </c>
      <c r="BD139" s="271">
        <f>SUM(BD130:BD138)</f>
        <v>0</v>
      </c>
      <c r="BE139" s="271">
        <f>SUM(BE130:BE138)</f>
        <v>0</v>
      </c>
    </row>
    <row r="140" spans="1:80">
      <c r="E140" s="216"/>
    </row>
    <row r="141" spans="1:80" ht="51">
      <c r="C141" s="294" t="s">
        <v>3142</v>
      </c>
      <c r="E141" s="216"/>
    </row>
    <row r="142" spans="1:80">
      <c r="E142" s="216"/>
    </row>
    <row r="143" spans="1:80">
      <c r="E143" s="216"/>
    </row>
    <row r="144" spans="1:80">
      <c r="E144" s="216"/>
    </row>
    <row r="145" spans="5:5">
      <c r="E145" s="216"/>
    </row>
    <row r="146" spans="5:5">
      <c r="E146" s="216"/>
    </row>
    <row r="147" spans="5:5">
      <c r="E147" s="216"/>
    </row>
    <row r="148" spans="5:5">
      <c r="E148" s="216"/>
    </row>
    <row r="149" spans="5:5">
      <c r="E149" s="216"/>
    </row>
    <row r="150" spans="5:5">
      <c r="E150" s="216"/>
    </row>
    <row r="151" spans="5:5">
      <c r="E151" s="216"/>
    </row>
    <row r="152" spans="5:5">
      <c r="E152" s="216"/>
    </row>
    <row r="153" spans="5:5">
      <c r="E153" s="216"/>
    </row>
    <row r="154" spans="5:5">
      <c r="E154" s="216"/>
    </row>
    <row r="155" spans="5:5">
      <c r="E155" s="216"/>
    </row>
    <row r="156" spans="5:5">
      <c r="E156" s="216"/>
    </row>
    <row r="157" spans="5:5">
      <c r="E157" s="216"/>
    </row>
    <row r="158" spans="5:5">
      <c r="E158" s="216"/>
    </row>
    <row r="159" spans="5:5">
      <c r="E159" s="216"/>
    </row>
    <row r="160" spans="5:5">
      <c r="E160" s="216"/>
    </row>
    <row r="161" spans="1:7">
      <c r="E161" s="216"/>
    </row>
    <row r="162" spans="1:7">
      <c r="E162" s="216"/>
    </row>
    <row r="163" spans="1:7">
      <c r="A163" s="261"/>
      <c r="B163" s="261"/>
      <c r="C163" s="261"/>
      <c r="D163" s="261"/>
      <c r="E163" s="261"/>
      <c r="F163" s="261"/>
      <c r="G163" s="261"/>
    </row>
    <row r="164" spans="1:7">
      <c r="A164" s="261"/>
      <c r="B164" s="261"/>
      <c r="C164" s="261"/>
      <c r="D164" s="261"/>
      <c r="E164" s="261"/>
      <c r="F164" s="261"/>
      <c r="G164" s="261"/>
    </row>
    <row r="165" spans="1:7">
      <c r="A165" s="261"/>
      <c r="B165" s="261"/>
      <c r="C165" s="261"/>
      <c r="D165" s="261"/>
      <c r="E165" s="261"/>
      <c r="F165" s="261"/>
      <c r="G165" s="261"/>
    </row>
    <row r="166" spans="1:7">
      <c r="A166" s="261"/>
      <c r="B166" s="261"/>
      <c r="C166" s="261"/>
      <c r="D166" s="261"/>
      <c r="E166" s="261"/>
      <c r="F166" s="261"/>
      <c r="G166" s="261"/>
    </row>
    <row r="167" spans="1:7">
      <c r="E167" s="216"/>
    </row>
    <row r="168" spans="1:7">
      <c r="E168" s="216"/>
    </row>
    <row r="169" spans="1:7">
      <c r="E169" s="216"/>
    </row>
    <row r="170" spans="1:7">
      <c r="E170" s="216"/>
    </row>
    <row r="171" spans="1:7">
      <c r="E171" s="216"/>
    </row>
    <row r="172" spans="1:7">
      <c r="E172" s="216"/>
    </row>
    <row r="173" spans="1:7">
      <c r="E173" s="216"/>
    </row>
    <row r="174" spans="1:7">
      <c r="E174" s="216"/>
    </row>
    <row r="175" spans="1:7">
      <c r="E175" s="216"/>
    </row>
    <row r="176" spans="1:7">
      <c r="E176" s="216"/>
    </row>
    <row r="177" spans="5:5">
      <c r="E177" s="216"/>
    </row>
    <row r="178" spans="5:5">
      <c r="E178" s="216"/>
    </row>
    <row r="179" spans="5:5">
      <c r="E179" s="216"/>
    </row>
    <row r="180" spans="5:5">
      <c r="E180" s="216"/>
    </row>
    <row r="181" spans="5:5">
      <c r="E181" s="216"/>
    </row>
    <row r="182" spans="5:5">
      <c r="E182" s="216"/>
    </row>
    <row r="183" spans="5:5">
      <c r="E183" s="216"/>
    </row>
    <row r="184" spans="5:5">
      <c r="E184" s="216"/>
    </row>
    <row r="185" spans="5:5">
      <c r="E185" s="216"/>
    </row>
    <row r="186" spans="5:5">
      <c r="E186" s="216"/>
    </row>
    <row r="187" spans="5:5">
      <c r="E187" s="216"/>
    </row>
    <row r="188" spans="5:5">
      <c r="E188" s="216"/>
    </row>
    <row r="189" spans="5:5">
      <c r="E189" s="216"/>
    </row>
    <row r="190" spans="5:5">
      <c r="E190" s="216"/>
    </row>
    <row r="191" spans="5:5">
      <c r="E191" s="216"/>
    </row>
    <row r="192" spans="5:5">
      <c r="E192" s="216"/>
    </row>
    <row r="193" spans="1:7">
      <c r="E193" s="216"/>
    </row>
    <row r="194" spans="1:7">
      <c r="E194" s="216"/>
    </row>
    <row r="195" spans="1:7">
      <c r="E195" s="216"/>
    </row>
    <row r="196" spans="1:7">
      <c r="E196" s="216"/>
    </row>
    <row r="197" spans="1:7">
      <c r="E197" s="216"/>
    </row>
    <row r="198" spans="1:7">
      <c r="A198" s="272"/>
      <c r="B198" s="272"/>
    </row>
    <row r="199" spans="1:7">
      <c r="A199" s="261"/>
      <c r="B199" s="261"/>
      <c r="C199" s="273"/>
      <c r="D199" s="273"/>
      <c r="E199" s="274"/>
      <c r="F199" s="273"/>
      <c r="G199" s="275"/>
    </row>
    <row r="200" spans="1:7">
      <c r="A200" s="276"/>
      <c r="B200" s="276"/>
      <c r="C200" s="261"/>
      <c r="D200" s="261"/>
      <c r="E200" s="277"/>
      <c r="F200" s="261"/>
      <c r="G200" s="261"/>
    </row>
    <row r="201" spans="1:7">
      <c r="A201" s="261"/>
      <c r="B201" s="261"/>
      <c r="C201" s="261"/>
      <c r="D201" s="261"/>
      <c r="E201" s="277"/>
      <c r="F201" s="261"/>
      <c r="G201" s="261"/>
    </row>
    <row r="202" spans="1:7">
      <c r="A202" s="261"/>
      <c r="B202" s="261"/>
      <c r="C202" s="261"/>
      <c r="D202" s="261"/>
      <c r="E202" s="277"/>
      <c r="F202" s="261"/>
      <c r="G202" s="261"/>
    </row>
    <row r="203" spans="1:7">
      <c r="A203" s="261"/>
      <c r="B203" s="261"/>
      <c r="C203" s="261"/>
      <c r="D203" s="261"/>
      <c r="E203" s="277"/>
      <c r="F203" s="261"/>
      <c r="G203" s="261"/>
    </row>
    <row r="204" spans="1:7">
      <c r="A204" s="261"/>
      <c r="B204" s="261"/>
      <c r="C204" s="261"/>
      <c r="D204" s="261"/>
      <c r="E204" s="277"/>
      <c r="F204" s="261"/>
      <c r="G204" s="261"/>
    </row>
    <row r="205" spans="1:7">
      <c r="A205" s="261"/>
      <c r="B205" s="261"/>
      <c r="C205" s="261"/>
      <c r="D205" s="261"/>
      <c r="E205" s="277"/>
      <c r="F205" s="261"/>
      <c r="G205" s="261"/>
    </row>
    <row r="206" spans="1:7">
      <c r="A206" s="261"/>
      <c r="B206" s="261"/>
      <c r="C206" s="261"/>
      <c r="D206" s="261"/>
      <c r="E206" s="277"/>
      <c r="F206" s="261"/>
      <c r="G206" s="261"/>
    </row>
    <row r="207" spans="1:7">
      <c r="A207" s="261"/>
      <c r="B207" s="261"/>
      <c r="C207" s="261"/>
      <c r="D207" s="261"/>
      <c r="E207" s="277"/>
      <c r="F207" s="261"/>
      <c r="G207" s="261"/>
    </row>
    <row r="208" spans="1:7">
      <c r="A208" s="261"/>
      <c r="B208" s="261"/>
      <c r="C208" s="261"/>
      <c r="D208" s="261"/>
      <c r="E208" s="277"/>
      <c r="F208" s="261"/>
      <c r="G208" s="261"/>
    </row>
    <row r="209" spans="1:7">
      <c r="A209" s="261"/>
      <c r="B209" s="261"/>
      <c r="C209" s="261"/>
      <c r="D209" s="261"/>
      <c r="E209" s="277"/>
      <c r="F209" s="261"/>
      <c r="G209" s="261"/>
    </row>
    <row r="210" spans="1:7">
      <c r="A210" s="261"/>
      <c r="B210" s="261"/>
      <c r="C210" s="261"/>
      <c r="D210" s="261"/>
      <c r="E210" s="277"/>
      <c r="F210" s="261"/>
      <c r="G210" s="261"/>
    </row>
    <row r="211" spans="1:7">
      <c r="A211" s="261"/>
      <c r="B211" s="261"/>
      <c r="C211" s="261"/>
      <c r="D211" s="261"/>
      <c r="E211" s="277"/>
      <c r="F211" s="261"/>
      <c r="G211" s="261"/>
    </row>
    <row r="212" spans="1:7">
      <c r="A212" s="261"/>
      <c r="B212" s="261"/>
      <c r="C212" s="261"/>
      <c r="D212" s="261"/>
      <c r="E212" s="277"/>
      <c r="F212" s="261"/>
      <c r="G212" s="261"/>
    </row>
  </sheetData>
  <mergeCells count="34">
    <mergeCell ref="C23:G23"/>
    <mergeCell ref="A1:G1"/>
    <mergeCell ref="A3:B3"/>
    <mergeCell ref="A4:B4"/>
    <mergeCell ref="E4:G4"/>
    <mergeCell ref="C9:G9"/>
    <mergeCell ref="C11:G11"/>
    <mergeCell ref="C13:G13"/>
    <mergeCell ref="C14:G14"/>
    <mergeCell ref="C16:G16"/>
    <mergeCell ref="C17:G17"/>
    <mergeCell ref="C19:G19"/>
    <mergeCell ref="C20:G20"/>
    <mergeCell ref="C22:G22"/>
    <mergeCell ref="C7:G7"/>
    <mergeCell ref="C75:G75"/>
    <mergeCell ref="C77:G77"/>
    <mergeCell ref="C79:G79"/>
    <mergeCell ref="C81:G81"/>
    <mergeCell ref="C25:G25"/>
    <mergeCell ref="C26:G26"/>
    <mergeCell ref="C28:G28"/>
    <mergeCell ref="C29:G29"/>
    <mergeCell ref="C31:G31"/>
    <mergeCell ref="C32:G32"/>
    <mergeCell ref="C95:G95"/>
    <mergeCell ref="C114:G114"/>
    <mergeCell ref="C117:G117"/>
    <mergeCell ref="C83:G83"/>
    <mergeCell ref="C85:G85"/>
    <mergeCell ref="C87:G87"/>
    <mergeCell ref="C89:G89"/>
    <mergeCell ref="C91:G91"/>
    <mergeCell ref="C94:G9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List28"/>
  <dimension ref="A1:BE51"/>
  <sheetViews>
    <sheetView view="pageBreakPreview" topLeftCell="A13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90</v>
      </c>
      <c r="D2" s="81" t="s">
        <v>2670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2667</v>
      </c>
      <c r="B5" s="94"/>
      <c r="C5" s="95" t="s">
        <v>2668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02 1 Rek'!E26</f>
        <v>0</v>
      </c>
      <c r="D15" s="133" t="str">
        <f>'SO 02 1 Rek'!A31</f>
        <v>Zařízení staveniště</v>
      </c>
      <c r="E15" s="134"/>
      <c r="F15" s="135"/>
      <c r="G15" s="132">
        <f>'SO 02 1 Rek'!I31</f>
        <v>0</v>
      </c>
    </row>
    <row r="16" spans="1:57" ht="15.95" customHeight="1">
      <c r="A16" s="130" t="s">
        <v>45</v>
      </c>
      <c r="B16" s="131" t="s">
        <v>46</v>
      </c>
      <c r="C16" s="132">
        <f>'SO 02 1 Rek'!F26</f>
        <v>0</v>
      </c>
      <c r="D16" s="85" t="str">
        <f>'SO 02 1 Rek'!A32</f>
        <v>Kompletační činnost (IČD)</v>
      </c>
      <c r="E16" s="136"/>
      <c r="F16" s="137"/>
      <c r="G16" s="132">
        <f>'SO 02 1 Rek'!I32</f>
        <v>0</v>
      </c>
    </row>
    <row r="17" spans="1:7" ht="15.95" customHeight="1">
      <c r="A17" s="130" t="s">
        <v>47</v>
      </c>
      <c r="B17" s="131" t="s">
        <v>48</v>
      </c>
      <c r="C17" s="132">
        <f>'SO 02 1 Rek'!H26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02 1 Rek'!G26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02 1 Rek'!I26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02 1 Rek'!H33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List38"/>
  <dimension ref="A1:BE84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90</v>
      </c>
      <c r="I1" s="175"/>
    </row>
    <row r="2" spans="1:9" ht="13.5" thickBot="1">
      <c r="A2" s="356" t="s">
        <v>68</v>
      </c>
      <c r="B2" s="357"/>
      <c r="C2" s="176" t="s">
        <v>2669</v>
      </c>
      <c r="D2" s="177"/>
      <c r="E2" s="178"/>
      <c r="F2" s="177"/>
      <c r="G2" s="358" t="s">
        <v>2670</v>
      </c>
      <c r="H2" s="359"/>
      <c r="I2" s="360"/>
    </row>
    <row r="3" spans="1:9" ht="13.5" thickTop="1">
      <c r="F3" s="111"/>
    </row>
    <row r="4" spans="1:9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/>
    <row r="6" spans="1:9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>
      <c r="A7" s="278" t="str">
        <f>'SO 02 1 Pol'!B7</f>
        <v>1</v>
      </c>
      <c r="B7" s="50" t="str">
        <f>'SO 02 1 Pol'!C7</f>
        <v>Zemní práce</v>
      </c>
      <c r="D7" s="188"/>
      <c r="E7" s="279">
        <f>'SO 02 1 Pol'!BA20</f>
        <v>0</v>
      </c>
      <c r="F7" s="280">
        <f>'SO 02 1 Pol'!BB20</f>
        <v>0</v>
      </c>
      <c r="G7" s="280">
        <f>'SO 02 1 Pol'!BC20</f>
        <v>0</v>
      </c>
      <c r="H7" s="280">
        <f>'SO 02 1 Pol'!BD20</f>
        <v>0</v>
      </c>
      <c r="I7" s="281">
        <f>'SO 02 1 Pol'!BE20</f>
        <v>0</v>
      </c>
    </row>
    <row r="8" spans="1:9" s="111" customFormat="1">
      <c r="A8" s="278" t="str">
        <f>'SO 02 1 Pol'!B21</f>
        <v>2</v>
      </c>
      <c r="B8" s="50" t="str">
        <f>'SO 02 1 Pol'!C21</f>
        <v>Základy a zvláštní zakládání</v>
      </c>
      <c r="D8" s="188"/>
      <c r="E8" s="279">
        <f>'SO 02 1 Pol'!BA29</f>
        <v>0</v>
      </c>
      <c r="F8" s="280">
        <f>'SO 02 1 Pol'!BB29</f>
        <v>0</v>
      </c>
      <c r="G8" s="280">
        <f>'SO 02 1 Pol'!BC29</f>
        <v>0</v>
      </c>
      <c r="H8" s="280">
        <f>'SO 02 1 Pol'!BD29</f>
        <v>0</v>
      </c>
      <c r="I8" s="281">
        <f>'SO 02 1 Pol'!BE29</f>
        <v>0</v>
      </c>
    </row>
    <row r="9" spans="1:9" s="111" customFormat="1">
      <c r="A9" s="278" t="str">
        <f>'SO 02 1 Pol'!B30</f>
        <v>4</v>
      </c>
      <c r="B9" s="50" t="str">
        <f>'SO 02 1 Pol'!C30</f>
        <v>Vodorovné konstrukce</v>
      </c>
      <c r="D9" s="188"/>
      <c r="E9" s="279">
        <f>'SO 02 1 Pol'!BA50</f>
        <v>0</v>
      </c>
      <c r="F9" s="280">
        <f>'SO 02 1 Pol'!BB50</f>
        <v>0</v>
      </c>
      <c r="G9" s="280">
        <f>'SO 02 1 Pol'!BC50</f>
        <v>0</v>
      </c>
      <c r="H9" s="280">
        <f>'SO 02 1 Pol'!BD50</f>
        <v>0</v>
      </c>
      <c r="I9" s="281">
        <f>'SO 02 1 Pol'!BE50</f>
        <v>0</v>
      </c>
    </row>
    <row r="10" spans="1:9" s="111" customFormat="1">
      <c r="A10" s="278" t="str">
        <f>'SO 02 1 Pol'!B51</f>
        <v>94</v>
      </c>
      <c r="B10" s="50" t="str">
        <f>'SO 02 1 Pol'!C51</f>
        <v>Lešení a stavební výtahy</v>
      </c>
      <c r="D10" s="188"/>
      <c r="E10" s="279">
        <f>'SO 02 1 Pol'!BA61</f>
        <v>0</v>
      </c>
      <c r="F10" s="280">
        <f>'SO 02 1 Pol'!BB61</f>
        <v>0</v>
      </c>
      <c r="G10" s="280">
        <f>'SO 02 1 Pol'!BC61</f>
        <v>0</v>
      </c>
      <c r="H10" s="280">
        <f>'SO 02 1 Pol'!BD61</f>
        <v>0</v>
      </c>
      <c r="I10" s="281">
        <f>'SO 02 1 Pol'!BE61</f>
        <v>0</v>
      </c>
    </row>
    <row r="11" spans="1:9" s="111" customFormat="1">
      <c r="A11" s="278" t="str">
        <f>'SO 02 1 Pol'!B62</f>
        <v>95</v>
      </c>
      <c r="B11" s="50" t="str">
        <f>'SO 02 1 Pol'!C62</f>
        <v>Dokončovací konstrukce na pozemních stavbách</v>
      </c>
      <c r="D11" s="188"/>
      <c r="E11" s="279">
        <f>'SO 02 1 Pol'!BA65</f>
        <v>0</v>
      </c>
      <c r="F11" s="280">
        <f>'SO 02 1 Pol'!BB65</f>
        <v>0</v>
      </c>
      <c r="G11" s="280">
        <f>'SO 02 1 Pol'!BC65</f>
        <v>0</v>
      </c>
      <c r="H11" s="280">
        <f>'SO 02 1 Pol'!BD65</f>
        <v>0</v>
      </c>
      <c r="I11" s="281">
        <f>'SO 02 1 Pol'!BE65</f>
        <v>0</v>
      </c>
    </row>
    <row r="12" spans="1:9" s="111" customFormat="1">
      <c r="A12" s="278" t="str">
        <f>'SO 02 1 Pol'!B66</f>
        <v>99</v>
      </c>
      <c r="B12" s="50" t="str">
        <f>'SO 02 1 Pol'!C66</f>
        <v>Staveništní přesun hmot</v>
      </c>
      <c r="D12" s="188"/>
      <c r="E12" s="279">
        <f>'SO 02 1 Pol'!BA68</f>
        <v>0</v>
      </c>
      <c r="F12" s="280">
        <f>'SO 02 1 Pol'!BB68</f>
        <v>0</v>
      </c>
      <c r="G12" s="280">
        <f>'SO 02 1 Pol'!BC68</f>
        <v>0</v>
      </c>
      <c r="H12" s="280">
        <f>'SO 02 1 Pol'!BD68</f>
        <v>0</v>
      </c>
      <c r="I12" s="281">
        <f>'SO 02 1 Pol'!BE68</f>
        <v>0</v>
      </c>
    </row>
    <row r="13" spans="1:9" s="111" customFormat="1">
      <c r="A13" s="278" t="str">
        <f>'SO 02 1 Pol'!B69</f>
        <v>764</v>
      </c>
      <c r="B13" s="50" t="str">
        <f>'SO 02 1 Pol'!C69</f>
        <v>Konstrukce klempířské</v>
      </c>
      <c r="D13" s="188"/>
      <c r="E13" s="279">
        <f>'SO 02 1 Pol'!BA71</f>
        <v>0</v>
      </c>
      <c r="F13" s="280">
        <f>'SO 02 1 Pol'!BB71</f>
        <v>0</v>
      </c>
      <c r="G13" s="280">
        <f>'SO 02 1 Pol'!BC71</f>
        <v>0</v>
      </c>
      <c r="H13" s="280">
        <f>'SO 02 1 Pol'!BD71</f>
        <v>0</v>
      </c>
      <c r="I13" s="281">
        <f>'SO 02 1 Pol'!BE71</f>
        <v>0</v>
      </c>
    </row>
    <row r="14" spans="1:9" s="111" customFormat="1">
      <c r="A14" s="278" t="str">
        <f>'SO 02 1 Pol'!B72</f>
        <v>766-2</v>
      </c>
      <c r="B14" s="50" t="str">
        <f>'SO 02 1 Pol'!C72</f>
        <v>Konstrukce truhlářské - dveře</v>
      </c>
      <c r="D14" s="188"/>
      <c r="E14" s="279">
        <f>'SO 02 1 Pol'!BA79</f>
        <v>0</v>
      </c>
      <c r="F14" s="280">
        <f>'SO 02 1 Pol'!BB79</f>
        <v>0</v>
      </c>
      <c r="G14" s="280">
        <f>'SO 02 1 Pol'!BC79</f>
        <v>0</v>
      </c>
      <c r="H14" s="280">
        <f>'SO 02 1 Pol'!BD79</f>
        <v>0</v>
      </c>
      <c r="I14" s="281">
        <f>'SO 02 1 Pol'!BE79</f>
        <v>0</v>
      </c>
    </row>
    <row r="15" spans="1:9" s="111" customFormat="1">
      <c r="A15" s="278" t="str">
        <f>'SO 02 1 Pol'!B80</f>
        <v>767</v>
      </c>
      <c r="B15" s="50" t="str">
        <f>'SO 02 1 Pol'!C80</f>
        <v>Konstrukce zámečnické</v>
      </c>
      <c r="D15" s="188"/>
      <c r="E15" s="279">
        <f>'SO 02 1 Pol'!BA83</f>
        <v>0</v>
      </c>
      <c r="F15" s="280">
        <f>'SO 02 1 Pol'!BB83</f>
        <v>0</v>
      </c>
      <c r="G15" s="280">
        <f>'SO 02 1 Pol'!BC83</f>
        <v>0</v>
      </c>
      <c r="H15" s="280">
        <f>'SO 02 1 Pol'!BD83</f>
        <v>0</v>
      </c>
      <c r="I15" s="281">
        <f>'SO 02 1 Pol'!BE83</f>
        <v>0</v>
      </c>
    </row>
    <row r="16" spans="1:9" s="111" customFormat="1">
      <c r="A16" s="278" t="str">
        <f>'SO 02 1 Pol'!B84</f>
        <v>S.00</v>
      </c>
      <c r="B16" s="50" t="str">
        <f>'SO 02 1 Pol'!C84</f>
        <v>Hrubá podlaha na terénu</v>
      </c>
      <c r="D16" s="188"/>
      <c r="E16" s="279">
        <f>'SO 02 1 Pol'!BA94</f>
        <v>0</v>
      </c>
      <c r="F16" s="280">
        <f>'SO 02 1 Pol'!BB94</f>
        <v>0</v>
      </c>
      <c r="G16" s="280">
        <f>'SO 02 1 Pol'!BC94</f>
        <v>0</v>
      </c>
      <c r="H16" s="280">
        <f>'SO 02 1 Pol'!BD94</f>
        <v>0</v>
      </c>
      <c r="I16" s="281">
        <f>'SO 02 1 Pol'!BE94</f>
        <v>0</v>
      </c>
    </row>
    <row r="17" spans="1:57" s="111" customFormat="1">
      <c r="A17" s="278" t="str">
        <f>'SO 02 1 Pol'!B95</f>
        <v>S.05A</v>
      </c>
      <c r="B17" s="50" t="str">
        <f>'SO 02 1 Pol'!C95</f>
        <v>Keramická obvodová stěna nad terénem - PO: REI 60 DP1</v>
      </c>
      <c r="D17" s="188"/>
      <c r="E17" s="279">
        <f>'SO 02 1 Pol'!BA109</f>
        <v>0</v>
      </c>
      <c r="F17" s="280">
        <f>'SO 02 1 Pol'!BB109</f>
        <v>0</v>
      </c>
      <c r="G17" s="280">
        <f>'SO 02 1 Pol'!BC109</f>
        <v>0</v>
      </c>
      <c r="H17" s="280">
        <f>'SO 02 1 Pol'!BD109</f>
        <v>0</v>
      </c>
      <c r="I17" s="281">
        <f>'SO 02 1 Pol'!BE109</f>
        <v>0</v>
      </c>
    </row>
    <row r="18" spans="1:57" s="111" customFormat="1">
      <c r="A18" s="278" t="str">
        <f>'SO 02 1 Pol'!B110</f>
        <v>S.05B</v>
      </c>
      <c r="B18" s="50" t="str">
        <f>'SO 02 1 Pol'!C110</f>
        <v>Keramická obvodová stěna pod terénem - PO: REI 60 DP1</v>
      </c>
      <c r="D18" s="188"/>
      <c r="E18" s="279">
        <f>'SO 02 1 Pol'!BA128</f>
        <v>0</v>
      </c>
      <c r="F18" s="280">
        <f>'SO 02 1 Pol'!BB128</f>
        <v>0</v>
      </c>
      <c r="G18" s="280">
        <f>'SO 02 1 Pol'!BC128</f>
        <v>0</v>
      </c>
      <c r="H18" s="280">
        <f>'SO 02 1 Pol'!BD128</f>
        <v>0</v>
      </c>
      <c r="I18" s="281">
        <f>'SO 02 1 Pol'!BE128</f>
        <v>0</v>
      </c>
    </row>
    <row r="19" spans="1:57" s="111" customFormat="1">
      <c r="A19" s="278" t="str">
        <f>'SO 02 1 Pol'!B129</f>
        <v>S.06</v>
      </c>
      <c r="B19" s="50" t="str">
        <f>'SO 02 1 Pol'!C129</f>
        <v>Betonová obvodová stěna pod terénem</v>
      </c>
      <c r="D19" s="188"/>
      <c r="E19" s="279">
        <f>'SO 02 1 Pol'!BA147</f>
        <v>0</v>
      </c>
      <c r="F19" s="280">
        <f>'SO 02 1 Pol'!BB147</f>
        <v>0</v>
      </c>
      <c r="G19" s="280">
        <f>'SO 02 1 Pol'!BC147</f>
        <v>0</v>
      </c>
      <c r="H19" s="280">
        <f>'SO 02 1 Pol'!BD147</f>
        <v>0</v>
      </c>
      <c r="I19" s="281">
        <f>'SO 02 1 Pol'!BE147</f>
        <v>0</v>
      </c>
    </row>
    <row r="20" spans="1:57" s="111" customFormat="1">
      <c r="A20" s="278" t="str">
        <f>'SO 02 1 Pol'!B148</f>
        <v>S.07</v>
      </c>
      <c r="B20" s="50" t="str">
        <f>'SO 02 1 Pol'!C148</f>
        <v>Stěna nosná tl.200mm  - PO: REI 60 DP1</v>
      </c>
      <c r="D20" s="188"/>
      <c r="E20" s="279">
        <f>'SO 02 1 Pol'!BA167</f>
        <v>0</v>
      </c>
      <c r="F20" s="280">
        <f>'SO 02 1 Pol'!BB167</f>
        <v>0</v>
      </c>
      <c r="G20" s="280">
        <f>'SO 02 1 Pol'!BC167</f>
        <v>0</v>
      </c>
      <c r="H20" s="280">
        <f>'SO 02 1 Pol'!BD167</f>
        <v>0</v>
      </c>
      <c r="I20" s="281">
        <f>'SO 02 1 Pol'!BE167</f>
        <v>0</v>
      </c>
    </row>
    <row r="21" spans="1:57" s="111" customFormat="1">
      <c r="A21" s="278" t="str">
        <f>'SO 02 1 Pol'!B168</f>
        <v>S.09</v>
      </c>
      <c r="B21" s="50" t="str">
        <f>'SO 02 1 Pol'!C168</f>
        <v>Betonová podlaha na terénu</v>
      </c>
      <c r="D21" s="188"/>
      <c r="E21" s="279">
        <f>'SO 02 1 Pol'!BA181</f>
        <v>0</v>
      </c>
      <c r="F21" s="280">
        <f>'SO 02 1 Pol'!BB181</f>
        <v>0</v>
      </c>
      <c r="G21" s="280">
        <f>'SO 02 1 Pol'!BC181</f>
        <v>0</v>
      </c>
      <c r="H21" s="280">
        <f>'SO 02 1 Pol'!BD181</f>
        <v>0</v>
      </c>
      <c r="I21" s="281">
        <f>'SO 02 1 Pol'!BE181</f>
        <v>0</v>
      </c>
    </row>
    <row r="22" spans="1:57" s="111" customFormat="1">
      <c r="A22" s="278" t="str">
        <f>'SO 02 1 Pol'!B182</f>
        <v>S.16</v>
      </c>
      <c r="B22" s="50" t="str">
        <f>'SO 02 1 Pol'!C182</f>
        <v>Střecha objektu zázemí - PO: REI 60 DP1</v>
      </c>
      <c r="D22" s="188"/>
      <c r="E22" s="279">
        <f>'SO 02 1 Pol'!BA194</f>
        <v>0</v>
      </c>
      <c r="F22" s="280">
        <f>'SO 02 1 Pol'!BB194</f>
        <v>0</v>
      </c>
      <c r="G22" s="280">
        <f>'SO 02 1 Pol'!BC194</f>
        <v>0</v>
      </c>
      <c r="H22" s="280">
        <f>'SO 02 1 Pol'!BD194</f>
        <v>0</v>
      </c>
      <c r="I22" s="281">
        <f>'SO 02 1 Pol'!BE194</f>
        <v>0</v>
      </c>
    </row>
    <row r="23" spans="1:57" s="111" customFormat="1">
      <c r="A23" s="278" t="str">
        <f>'SO 02 1 Pol'!B195</f>
        <v>S.19</v>
      </c>
      <c r="B23" s="50" t="str">
        <f>'SO 02 1 Pol'!C195</f>
        <v>Příčka z prolévaných tvrátnic tl.100mm - PO: dle PBŘ ,část.D2</v>
      </c>
      <c r="D23" s="188"/>
      <c r="E23" s="279">
        <f>'SO 02 1 Pol'!BA209</f>
        <v>0</v>
      </c>
      <c r="F23" s="280">
        <f>'SO 02 1 Pol'!BB209</f>
        <v>0</v>
      </c>
      <c r="G23" s="280">
        <f>'SO 02 1 Pol'!BC209</f>
        <v>0</v>
      </c>
      <c r="H23" s="280">
        <f>'SO 02 1 Pol'!BD209</f>
        <v>0</v>
      </c>
      <c r="I23" s="281">
        <f>'SO 02 1 Pol'!BE209</f>
        <v>0</v>
      </c>
    </row>
    <row r="24" spans="1:57" s="111" customFormat="1">
      <c r="A24" s="278" t="str">
        <f>'SO 02 1 Pol'!B210</f>
        <v>S.29</v>
      </c>
      <c r="B24" s="50" t="str">
        <f>'SO 02 1 Pol'!C210</f>
        <v>Bezpečnostní pás zelené střechy</v>
      </c>
      <c r="D24" s="188"/>
      <c r="E24" s="279">
        <f>'SO 02 1 Pol'!BA214</f>
        <v>0</v>
      </c>
      <c r="F24" s="280">
        <f>'SO 02 1 Pol'!BB214</f>
        <v>0</v>
      </c>
      <c r="G24" s="280">
        <f>'SO 02 1 Pol'!BC214</f>
        <v>0</v>
      </c>
      <c r="H24" s="280">
        <f>'SO 02 1 Pol'!BD214</f>
        <v>0</v>
      </c>
      <c r="I24" s="281">
        <f>'SO 02 1 Pol'!BE214</f>
        <v>0</v>
      </c>
    </row>
    <row r="25" spans="1:57" s="111" customFormat="1" ht="13.5" thickBot="1">
      <c r="A25" s="278" t="str">
        <f>'SO 02 1 Pol'!B215</f>
        <v>799</v>
      </c>
      <c r="B25" s="50" t="str">
        <f>'SO 02 1 Pol'!C215</f>
        <v>Ostatní - vybavení</v>
      </c>
      <c r="D25" s="188"/>
      <c r="E25" s="279">
        <f>'SO 02 1 Pol'!BA221</f>
        <v>0</v>
      </c>
      <c r="F25" s="280">
        <f>'SO 02 1 Pol'!BB221</f>
        <v>0</v>
      </c>
      <c r="G25" s="280">
        <f>'SO 02 1 Pol'!BC221</f>
        <v>0</v>
      </c>
      <c r="H25" s="280">
        <f>'SO 02 1 Pol'!BD221</f>
        <v>0</v>
      </c>
      <c r="I25" s="281">
        <f>'SO 02 1 Pol'!BE221</f>
        <v>0</v>
      </c>
    </row>
    <row r="26" spans="1:57" s="6" customFormat="1" ht="13.5" thickBot="1">
      <c r="A26" s="189"/>
      <c r="B26" s="190" t="s">
        <v>71</v>
      </c>
      <c r="C26" s="190"/>
      <c r="D26" s="191"/>
      <c r="E26" s="192">
        <f>SUM(E7:E25)</f>
        <v>0</v>
      </c>
      <c r="F26" s="193">
        <f>SUM(F7:F25)</f>
        <v>0</v>
      </c>
      <c r="G26" s="193">
        <f>SUM(G7:G25)</f>
        <v>0</v>
      </c>
      <c r="H26" s="193">
        <f>SUM(H7:H25)</f>
        <v>0</v>
      </c>
      <c r="I26" s="194">
        <f>SUM(I7:I25)</f>
        <v>0</v>
      </c>
    </row>
    <row r="27" spans="1:57">
      <c r="A27" s="111"/>
      <c r="B27" s="111"/>
      <c r="C27" s="111"/>
      <c r="D27" s="111"/>
      <c r="E27" s="111"/>
      <c r="F27" s="111"/>
      <c r="G27" s="111"/>
      <c r="H27" s="111"/>
      <c r="I27" s="111"/>
    </row>
    <row r="28" spans="1:57" ht="19.5" customHeight="1">
      <c r="A28" s="180" t="s">
        <v>72</v>
      </c>
      <c r="B28" s="180"/>
      <c r="C28" s="180"/>
      <c r="D28" s="180"/>
      <c r="E28" s="180"/>
      <c r="F28" s="180"/>
      <c r="G28" s="195"/>
      <c r="H28" s="180"/>
      <c r="I28" s="180"/>
      <c r="BA28" s="117"/>
      <c r="BB28" s="117"/>
      <c r="BC28" s="117"/>
      <c r="BD28" s="117"/>
      <c r="BE28" s="117"/>
    </row>
    <row r="29" spans="1:57" ht="13.5" thickBot="1"/>
    <row r="30" spans="1:57">
      <c r="A30" s="146" t="s">
        <v>73</v>
      </c>
      <c r="B30" s="147"/>
      <c r="C30" s="147"/>
      <c r="D30" s="196"/>
      <c r="E30" s="197" t="s">
        <v>74</v>
      </c>
      <c r="F30" s="198" t="s">
        <v>7</v>
      </c>
      <c r="G30" s="199" t="s">
        <v>75</v>
      </c>
      <c r="H30" s="200"/>
      <c r="I30" s="201" t="s">
        <v>74</v>
      </c>
    </row>
    <row r="31" spans="1:57">
      <c r="A31" s="140" t="s">
        <v>1304</v>
      </c>
      <c r="B31" s="131"/>
      <c r="C31" s="131"/>
      <c r="D31" s="202"/>
      <c r="E31" s="203"/>
      <c r="F31" s="204"/>
      <c r="G31" s="205">
        <v>0</v>
      </c>
      <c r="H31" s="206"/>
      <c r="I31" s="207">
        <f>E31+F31*G31/100</f>
        <v>0</v>
      </c>
      <c r="BA31" s="1">
        <v>1</v>
      </c>
    </row>
    <row r="32" spans="1:57">
      <c r="A32" s="140" t="s">
        <v>1465</v>
      </c>
      <c r="B32" s="131"/>
      <c r="C32" s="131"/>
      <c r="D32" s="202"/>
      <c r="E32" s="203"/>
      <c r="F32" s="204"/>
      <c r="G32" s="205">
        <v>0</v>
      </c>
      <c r="H32" s="206"/>
      <c r="I32" s="207">
        <f>E32+F32*G32/100</f>
        <v>0</v>
      </c>
      <c r="BA32" s="1">
        <v>2</v>
      </c>
    </row>
    <row r="33" spans="1:9" ht="13.5" thickBot="1">
      <c r="A33" s="208"/>
      <c r="B33" s="209" t="s">
        <v>76</v>
      </c>
      <c r="C33" s="210"/>
      <c r="D33" s="211"/>
      <c r="E33" s="212"/>
      <c r="F33" s="213"/>
      <c r="G33" s="213"/>
      <c r="H33" s="361">
        <f>SUM(I31:I32)</f>
        <v>0</v>
      </c>
      <c r="I33" s="362"/>
    </row>
    <row r="35" spans="1:9">
      <c r="B35" s="6"/>
      <c r="F35" s="214"/>
      <c r="G35" s="215"/>
      <c r="H35" s="215"/>
      <c r="I35" s="34"/>
    </row>
    <row r="36" spans="1:9">
      <c r="F36" s="214"/>
      <c r="G36" s="215"/>
      <c r="H36" s="215"/>
      <c r="I36" s="34"/>
    </row>
    <row r="37" spans="1:9">
      <c r="F37" s="214"/>
      <c r="G37" s="215"/>
      <c r="H37" s="215"/>
      <c r="I37" s="34"/>
    </row>
    <row r="38" spans="1:9">
      <c r="F38" s="214"/>
      <c r="G38" s="215"/>
      <c r="H38" s="215"/>
      <c r="I38" s="34"/>
    </row>
    <row r="39" spans="1:9">
      <c r="F39" s="214"/>
      <c r="G39" s="215"/>
      <c r="H39" s="215"/>
      <c r="I39" s="34"/>
    </row>
    <row r="40" spans="1:9">
      <c r="F40" s="214"/>
      <c r="G40" s="215"/>
      <c r="H40" s="215"/>
      <c r="I40" s="34"/>
    </row>
    <row r="41" spans="1:9">
      <c r="F41" s="214"/>
      <c r="G41" s="215"/>
      <c r="H41" s="215"/>
      <c r="I41" s="34"/>
    </row>
    <row r="42" spans="1:9">
      <c r="F42" s="214"/>
      <c r="G42" s="215"/>
      <c r="H42" s="215"/>
      <c r="I42" s="34"/>
    </row>
    <row r="43" spans="1:9">
      <c r="F43" s="214"/>
      <c r="G43" s="215"/>
      <c r="H43" s="215"/>
      <c r="I43" s="34"/>
    </row>
    <row r="44" spans="1:9">
      <c r="F44" s="214"/>
      <c r="G44" s="215"/>
      <c r="H44" s="215"/>
      <c r="I44" s="34"/>
    </row>
    <row r="45" spans="1:9">
      <c r="F45" s="214"/>
      <c r="G45" s="215"/>
      <c r="H45" s="215"/>
      <c r="I45" s="34"/>
    </row>
    <row r="46" spans="1:9">
      <c r="F46" s="214"/>
      <c r="G46" s="215"/>
      <c r="H46" s="215"/>
      <c r="I46" s="34"/>
    </row>
    <row r="47" spans="1:9">
      <c r="F47" s="214"/>
      <c r="G47" s="215"/>
      <c r="H47" s="215"/>
      <c r="I47" s="34"/>
    </row>
    <row r="48" spans="1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  <row r="73" spans="6:9">
      <c r="F73" s="214"/>
      <c r="G73" s="215"/>
      <c r="H73" s="215"/>
      <c r="I73" s="34"/>
    </row>
    <row r="74" spans="6:9">
      <c r="F74" s="214"/>
      <c r="G74" s="215"/>
      <c r="H74" s="215"/>
      <c r="I74" s="34"/>
    </row>
    <row r="75" spans="6:9">
      <c r="F75" s="214"/>
      <c r="G75" s="215"/>
      <c r="H75" s="215"/>
      <c r="I75" s="34"/>
    </row>
    <row r="76" spans="6:9">
      <c r="F76" s="214"/>
      <c r="G76" s="215"/>
      <c r="H76" s="215"/>
      <c r="I76" s="34"/>
    </row>
    <row r="77" spans="6:9">
      <c r="F77" s="214"/>
      <c r="G77" s="215"/>
      <c r="H77" s="215"/>
      <c r="I77" s="34"/>
    </row>
    <row r="78" spans="6:9">
      <c r="F78" s="214"/>
      <c r="G78" s="215"/>
      <c r="H78" s="215"/>
      <c r="I78" s="34"/>
    </row>
    <row r="79" spans="6:9">
      <c r="F79" s="214"/>
      <c r="G79" s="215"/>
      <c r="H79" s="215"/>
      <c r="I79" s="34"/>
    </row>
    <row r="80" spans="6:9">
      <c r="F80" s="214"/>
      <c r="G80" s="215"/>
      <c r="H80" s="215"/>
      <c r="I80" s="34"/>
    </row>
    <row r="81" spans="6:9">
      <c r="F81" s="214"/>
      <c r="G81" s="215"/>
      <c r="H81" s="215"/>
      <c r="I81" s="34"/>
    </row>
    <row r="82" spans="6:9">
      <c r="F82" s="214"/>
      <c r="G82" s="215"/>
      <c r="H82" s="215"/>
      <c r="I82" s="34"/>
    </row>
    <row r="83" spans="6:9">
      <c r="F83" s="214"/>
      <c r="G83" s="215"/>
      <c r="H83" s="215"/>
      <c r="I83" s="34"/>
    </row>
    <row r="84" spans="6:9">
      <c r="F84" s="214"/>
      <c r="G84" s="215"/>
      <c r="H84" s="215"/>
      <c r="I84" s="34"/>
    </row>
  </sheetData>
  <mergeCells count="4">
    <mergeCell ref="A1:B1"/>
    <mergeCell ref="A2:B2"/>
    <mergeCell ref="G2:I2"/>
    <mergeCell ref="H33:I3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List9"/>
  <dimension ref="A1:CB294"/>
  <sheetViews>
    <sheetView showGridLines="0" showZeros="0" view="pageBreakPreview" topLeftCell="A184" zoomScaleNormal="100" zoomScaleSheetLayoutView="100" workbookViewId="0">
      <selection activeCell="C6" sqref="C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02 1 Rek'!H1</f>
        <v>1</v>
      </c>
      <c r="G3" s="223"/>
    </row>
    <row r="4" spans="1:80" ht="13.5" thickBot="1">
      <c r="A4" s="373" t="s">
        <v>68</v>
      </c>
      <c r="B4" s="357"/>
      <c r="C4" s="176" t="s">
        <v>2669</v>
      </c>
      <c r="D4" s="224"/>
      <c r="E4" s="374" t="str">
        <f>'SO 02 1 Rek'!G2</f>
        <v>Budova zázemí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90</v>
      </c>
      <c r="C7" s="235" t="s">
        <v>91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>
      <c r="A8" s="244">
        <v>1</v>
      </c>
      <c r="B8" s="245" t="s">
        <v>2671</v>
      </c>
      <c r="C8" s="246" t="s">
        <v>2672</v>
      </c>
      <c r="D8" s="247" t="s">
        <v>107</v>
      </c>
      <c r="E8" s="248">
        <v>19.187999999999999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>
      <c r="A9" s="252"/>
      <c r="B9" s="256"/>
      <c r="C9" s="366" t="s">
        <v>2673</v>
      </c>
      <c r="D9" s="367"/>
      <c r="E9" s="257">
        <v>19.187999999999999</v>
      </c>
      <c r="F9" s="258"/>
      <c r="G9" s="259"/>
      <c r="H9" s="260"/>
      <c r="I9" s="254"/>
      <c r="J9" s="261"/>
      <c r="K9" s="254"/>
      <c r="M9" s="255" t="s">
        <v>2673</v>
      </c>
      <c r="O9" s="243"/>
    </row>
    <row r="10" spans="1:80" ht="22.5">
      <c r="A10" s="244">
        <v>2</v>
      </c>
      <c r="B10" s="245" t="s">
        <v>2674</v>
      </c>
      <c r="C10" s="246" t="s">
        <v>2675</v>
      </c>
      <c r="D10" s="247" t="s">
        <v>107</v>
      </c>
      <c r="E10" s="248">
        <v>143.03299999999999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>
      <c r="A11" s="252"/>
      <c r="B11" s="253"/>
      <c r="C11" s="368"/>
      <c r="D11" s="369"/>
      <c r="E11" s="369"/>
      <c r="F11" s="369"/>
      <c r="G11" s="370"/>
      <c r="I11" s="254"/>
      <c r="K11" s="254"/>
      <c r="L11" s="255"/>
      <c r="O11" s="243">
        <v>3</v>
      </c>
    </row>
    <row r="12" spans="1:80">
      <c r="A12" s="252"/>
      <c r="B12" s="256"/>
      <c r="C12" s="366" t="s">
        <v>2676</v>
      </c>
      <c r="D12" s="367"/>
      <c r="E12" s="257">
        <v>19.187999999999999</v>
      </c>
      <c r="F12" s="258"/>
      <c r="G12" s="259"/>
      <c r="H12" s="260"/>
      <c r="I12" s="254"/>
      <c r="J12" s="261"/>
      <c r="K12" s="254"/>
      <c r="M12" s="255" t="s">
        <v>2676</v>
      </c>
      <c r="O12" s="243"/>
    </row>
    <row r="13" spans="1:80">
      <c r="A13" s="252"/>
      <c r="B13" s="256"/>
      <c r="C13" s="366" t="s">
        <v>2677</v>
      </c>
      <c r="D13" s="367"/>
      <c r="E13" s="257">
        <v>123.845</v>
      </c>
      <c r="F13" s="258"/>
      <c r="G13" s="259"/>
      <c r="H13" s="260"/>
      <c r="I13" s="254"/>
      <c r="J13" s="261"/>
      <c r="K13" s="254"/>
      <c r="M13" s="255" t="s">
        <v>2677</v>
      </c>
      <c r="O13" s="243"/>
    </row>
    <row r="14" spans="1:80">
      <c r="A14" s="244">
        <v>3</v>
      </c>
      <c r="B14" s="245" t="s">
        <v>2678</v>
      </c>
      <c r="C14" s="246" t="s">
        <v>2679</v>
      </c>
      <c r="D14" s="247" t="s">
        <v>107</v>
      </c>
      <c r="E14" s="248">
        <v>136.4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43">
        <v>1</v>
      </c>
      <c r="CB14" s="243">
        <v>1</v>
      </c>
    </row>
    <row r="15" spans="1:80">
      <c r="A15" s="252"/>
      <c r="B15" s="256"/>
      <c r="C15" s="371" t="s">
        <v>111</v>
      </c>
      <c r="D15" s="367"/>
      <c r="E15" s="282">
        <v>0</v>
      </c>
      <c r="F15" s="258"/>
      <c r="G15" s="259"/>
      <c r="H15" s="260"/>
      <c r="I15" s="254"/>
      <c r="J15" s="261"/>
      <c r="K15" s="254"/>
      <c r="M15" s="255" t="s">
        <v>111</v>
      </c>
      <c r="O15" s="243"/>
    </row>
    <row r="16" spans="1:80">
      <c r="A16" s="252"/>
      <c r="B16" s="256"/>
      <c r="C16" s="371" t="s">
        <v>2680</v>
      </c>
      <c r="D16" s="367"/>
      <c r="E16" s="282">
        <v>72.849999999999994</v>
      </c>
      <c r="F16" s="258"/>
      <c r="G16" s="259"/>
      <c r="H16" s="260"/>
      <c r="I16" s="254"/>
      <c r="J16" s="261"/>
      <c r="K16" s="254"/>
      <c r="M16" s="255" t="s">
        <v>2680</v>
      </c>
      <c r="O16" s="243"/>
    </row>
    <row r="17" spans="1:80">
      <c r="A17" s="252"/>
      <c r="B17" s="256"/>
      <c r="C17" s="371" t="s">
        <v>2681</v>
      </c>
      <c r="D17" s="367"/>
      <c r="E17" s="282">
        <v>63.55</v>
      </c>
      <c r="F17" s="258"/>
      <c r="G17" s="259"/>
      <c r="H17" s="260"/>
      <c r="I17" s="254"/>
      <c r="J17" s="261"/>
      <c r="K17" s="254"/>
      <c r="M17" s="255" t="s">
        <v>2681</v>
      </c>
      <c r="O17" s="243"/>
    </row>
    <row r="18" spans="1:80">
      <c r="A18" s="252"/>
      <c r="B18" s="256"/>
      <c r="C18" s="371" t="s">
        <v>115</v>
      </c>
      <c r="D18" s="367"/>
      <c r="E18" s="282">
        <v>136.39999999999998</v>
      </c>
      <c r="F18" s="258"/>
      <c r="G18" s="259"/>
      <c r="H18" s="260"/>
      <c r="I18" s="254"/>
      <c r="J18" s="261"/>
      <c r="K18" s="254"/>
      <c r="M18" s="255" t="s">
        <v>115</v>
      </c>
      <c r="O18" s="243"/>
    </row>
    <row r="19" spans="1:80">
      <c r="A19" s="252"/>
      <c r="B19" s="256"/>
      <c r="C19" s="366" t="s">
        <v>2682</v>
      </c>
      <c r="D19" s="367"/>
      <c r="E19" s="257">
        <v>136.4</v>
      </c>
      <c r="F19" s="258"/>
      <c r="G19" s="259"/>
      <c r="H19" s="260"/>
      <c r="I19" s="254"/>
      <c r="J19" s="261"/>
      <c r="K19" s="254"/>
      <c r="M19" s="255" t="s">
        <v>2682</v>
      </c>
      <c r="O19" s="243"/>
    </row>
    <row r="20" spans="1:80">
      <c r="A20" s="262"/>
      <c r="B20" s="263" t="s">
        <v>93</v>
      </c>
      <c r="C20" s="264" t="s">
        <v>104</v>
      </c>
      <c r="D20" s="265"/>
      <c r="E20" s="266"/>
      <c r="F20" s="267"/>
      <c r="G20" s="268">
        <f>SUM(G7:G19)</f>
        <v>0</v>
      </c>
      <c r="H20" s="269"/>
      <c r="I20" s="270">
        <f>SUM(I7:I19)</f>
        <v>0</v>
      </c>
      <c r="J20" s="269"/>
      <c r="K20" s="270">
        <f>SUM(K7:K19)</f>
        <v>0</v>
      </c>
      <c r="O20" s="243">
        <v>4</v>
      </c>
      <c r="BA20" s="271">
        <f>SUM(BA7:BA19)</f>
        <v>0</v>
      </c>
      <c r="BB20" s="271">
        <f>SUM(BB7:BB19)</f>
        <v>0</v>
      </c>
      <c r="BC20" s="271">
        <f>SUM(BC7:BC19)</f>
        <v>0</v>
      </c>
      <c r="BD20" s="271">
        <f>SUM(BD7:BD19)</f>
        <v>0</v>
      </c>
      <c r="BE20" s="271">
        <f>SUM(BE7:BE19)</f>
        <v>0</v>
      </c>
    </row>
    <row r="21" spans="1:80">
      <c r="A21" s="233" t="s">
        <v>89</v>
      </c>
      <c r="B21" s="234" t="s">
        <v>159</v>
      </c>
      <c r="C21" s="235" t="s">
        <v>160</v>
      </c>
      <c r="D21" s="236"/>
      <c r="E21" s="237"/>
      <c r="F21" s="237"/>
      <c r="G21" s="238"/>
      <c r="H21" s="239"/>
      <c r="I21" s="240"/>
      <c r="J21" s="241"/>
      <c r="K21" s="242"/>
      <c r="O21" s="243">
        <v>1</v>
      </c>
    </row>
    <row r="22" spans="1:80" ht="22.5">
      <c r="A22" s="244">
        <v>4</v>
      </c>
      <c r="B22" s="245" t="s">
        <v>2683</v>
      </c>
      <c r="C22" s="246" t="s">
        <v>2684</v>
      </c>
      <c r="D22" s="247" t="s">
        <v>107</v>
      </c>
      <c r="E22" s="248">
        <v>2.952</v>
      </c>
      <c r="F22" s="248">
        <v>0</v>
      </c>
      <c r="G22" s="249">
        <f>E22*F22</f>
        <v>0</v>
      </c>
      <c r="H22" s="250">
        <v>1.7816399999999999</v>
      </c>
      <c r="I22" s="251">
        <f>E22*H22</f>
        <v>5.2594012799999996</v>
      </c>
      <c r="J22" s="250">
        <v>0</v>
      </c>
      <c r="K22" s="251">
        <f>E22*J22</f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</v>
      </c>
      <c r="CB22" s="243">
        <v>1</v>
      </c>
    </row>
    <row r="23" spans="1:80">
      <c r="A23" s="252"/>
      <c r="B23" s="256"/>
      <c r="C23" s="366" t="s">
        <v>2685</v>
      </c>
      <c r="D23" s="367"/>
      <c r="E23" s="257">
        <v>2.952</v>
      </c>
      <c r="F23" s="258"/>
      <c r="G23" s="259"/>
      <c r="H23" s="260"/>
      <c r="I23" s="254"/>
      <c r="J23" s="261"/>
      <c r="K23" s="254"/>
      <c r="M23" s="255" t="s">
        <v>2685</v>
      </c>
      <c r="O23" s="243"/>
    </row>
    <row r="24" spans="1:80">
      <c r="A24" s="244">
        <v>5</v>
      </c>
      <c r="B24" s="245" t="s">
        <v>168</v>
      </c>
      <c r="C24" s="246" t="s">
        <v>169</v>
      </c>
      <c r="D24" s="247" t="s">
        <v>107</v>
      </c>
      <c r="E24" s="248">
        <v>25.091999999999999</v>
      </c>
      <c r="F24" s="248">
        <v>0</v>
      </c>
      <c r="G24" s="249">
        <f>E24*F24</f>
        <v>0</v>
      </c>
      <c r="H24" s="250">
        <v>2.5249999999999999</v>
      </c>
      <c r="I24" s="251">
        <f>E24*H24</f>
        <v>63.357299999999995</v>
      </c>
      <c r="J24" s="250">
        <v>0</v>
      </c>
      <c r="K24" s="251">
        <f>E24*J24</f>
        <v>0</v>
      </c>
      <c r="O24" s="243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43">
        <v>1</v>
      </c>
      <c r="CB24" s="243">
        <v>1</v>
      </c>
    </row>
    <row r="25" spans="1:80">
      <c r="A25" s="252"/>
      <c r="B25" s="256"/>
      <c r="C25" s="366" t="s">
        <v>2686</v>
      </c>
      <c r="D25" s="367"/>
      <c r="E25" s="257">
        <v>25.091999999999999</v>
      </c>
      <c r="F25" s="258"/>
      <c r="G25" s="259"/>
      <c r="H25" s="260"/>
      <c r="I25" s="254"/>
      <c r="J25" s="261"/>
      <c r="K25" s="254"/>
      <c r="M25" s="255" t="s">
        <v>2686</v>
      </c>
      <c r="O25" s="243"/>
    </row>
    <row r="26" spans="1:80">
      <c r="A26" s="244">
        <v>6</v>
      </c>
      <c r="B26" s="245" t="s">
        <v>177</v>
      </c>
      <c r="C26" s="246" t="s">
        <v>178</v>
      </c>
      <c r="D26" s="247" t="s">
        <v>149</v>
      </c>
      <c r="E26" s="248">
        <v>14.76</v>
      </c>
      <c r="F26" s="248">
        <v>0</v>
      </c>
      <c r="G26" s="249">
        <f>E26*F26</f>
        <v>0</v>
      </c>
      <c r="H26" s="250">
        <v>3.916E-2</v>
      </c>
      <c r="I26" s="251">
        <f>E26*H26</f>
        <v>0.5780016</v>
      </c>
      <c r="J26" s="250">
        <v>0</v>
      </c>
      <c r="K26" s="251">
        <f>E26*J26</f>
        <v>0</v>
      </c>
      <c r="O26" s="243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>IF(AZ26=1,G26,0)</f>
        <v>0</v>
      </c>
      <c r="BB26" s="216">
        <f>IF(AZ26=2,G26,0)</f>
        <v>0</v>
      </c>
      <c r="BC26" s="216">
        <f>IF(AZ26=3,G26,0)</f>
        <v>0</v>
      </c>
      <c r="BD26" s="216">
        <f>IF(AZ26=4,G26,0)</f>
        <v>0</v>
      </c>
      <c r="BE26" s="216">
        <f>IF(AZ26=5,G26,0)</f>
        <v>0</v>
      </c>
      <c r="CA26" s="243">
        <v>1</v>
      </c>
      <c r="CB26" s="243">
        <v>1</v>
      </c>
    </row>
    <row r="27" spans="1:80">
      <c r="A27" s="252"/>
      <c r="B27" s="256"/>
      <c r="C27" s="366" t="s">
        <v>2687</v>
      </c>
      <c r="D27" s="367"/>
      <c r="E27" s="257">
        <v>14.76</v>
      </c>
      <c r="F27" s="258"/>
      <c r="G27" s="259"/>
      <c r="H27" s="260"/>
      <c r="I27" s="254"/>
      <c r="J27" s="261"/>
      <c r="K27" s="254"/>
      <c r="M27" s="255" t="s">
        <v>2687</v>
      </c>
      <c r="O27" s="243"/>
    </row>
    <row r="28" spans="1:80">
      <c r="A28" s="244">
        <v>7</v>
      </c>
      <c r="B28" s="245" t="s">
        <v>186</v>
      </c>
      <c r="C28" s="246" t="s">
        <v>187</v>
      </c>
      <c r="D28" s="247" t="s">
        <v>149</v>
      </c>
      <c r="E28" s="248">
        <v>14.76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</v>
      </c>
      <c r="CB28" s="243">
        <v>1</v>
      </c>
    </row>
    <row r="29" spans="1:80">
      <c r="A29" s="262"/>
      <c r="B29" s="263" t="s">
        <v>93</v>
      </c>
      <c r="C29" s="264" t="s">
        <v>161</v>
      </c>
      <c r="D29" s="265"/>
      <c r="E29" s="266"/>
      <c r="F29" s="267"/>
      <c r="G29" s="268">
        <f>SUM(G21:G28)</f>
        <v>0</v>
      </c>
      <c r="H29" s="269"/>
      <c r="I29" s="270">
        <f>SUM(I21:I28)</f>
        <v>69.194702879999994</v>
      </c>
      <c r="J29" s="269"/>
      <c r="K29" s="270">
        <f>SUM(K21:K28)</f>
        <v>0</v>
      </c>
      <c r="O29" s="243">
        <v>4</v>
      </c>
      <c r="BA29" s="271">
        <f>SUM(BA21:BA28)</f>
        <v>0</v>
      </c>
      <c r="BB29" s="271">
        <f>SUM(BB21:BB28)</f>
        <v>0</v>
      </c>
      <c r="BC29" s="271">
        <f>SUM(BC21:BC28)</f>
        <v>0</v>
      </c>
      <c r="BD29" s="271">
        <f>SUM(BD21:BD28)</f>
        <v>0</v>
      </c>
      <c r="BE29" s="271">
        <f>SUM(BE21:BE28)</f>
        <v>0</v>
      </c>
    </row>
    <row r="30" spans="1:80">
      <c r="A30" s="233" t="s">
        <v>89</v>
      </c>
      <c r="B30" s="234" t="s">
        <v>240</v>
      </c>
      <c r="C30" s="235" t="s">
        <v>241</v>
      </c>
      <c r="D30" s="236"/>
      <c r="E30" s="237"/>
      <c r="F30" s="237"/>
      <c r="G30" s="238"/>
      <c r="H30" s="239"/>
      <c r="I30" s="240"/>
      <c r="J30" s="241"/>
      <c r="K30" s="242"/>
      <c r="O30" s="243">
        <v>1</v>
      </c>
    </row>
    <row r="31" spans="1:80">
      <c r="A31" s="244">
        <v>8</v>
      </c>
      <c r="B31" s="245" t="s">
        <v>2688</v>
      </c>
      <c r="C31" s="246" t="s">
        <v>2689</v>
      </c>
      <c r="D31" s="247" t="s">
        <v>107</v>
      </c>
      <c r="E31" s="248">
        <v>0.54</v>
      </c>
      <c r="F31" s="248">
        <v>0</v>
      </c>
      <c r="G31" s="249">
        <f>E31*F31</f>
        <v>0</v>
      </c>
      <c r="H31" s="250">
        <v>2.5250699999999999</v>
      </c>
      <c r="I31" s="251">
        <f>E31*H31</f>
        <v>1.3635378</v>
      </c>
      <c r="J31" s="250">
        <v>0</v>
      </c>
      <c r="K31" s="251">
        <f>E31*J31</f>
        <v>0</v>
      </c>
      <c r="O31" s="243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43">
        <v>1</v>
      </c>
      <c r="CB31" s="243">
        <v>1</v>
      </c>
    </row>
    <row r="32" spans="1:80">
      <c r="A32" s="252"/>
      <c r="B32" s="256"/>
      <c r="C32" s="366" t="s">
        <v>2690</v>
      </c>
      <c r="D32" s="367"/>
      <c r="E32" s="257">
        <v>0.54</v>
      </c>
      <c r="F32" s="258"/>
      <c r="G32" s="259"/>
      <c r="H32" s="260"/>
      <c r="I32" s="254"/>
      <c r="J32" s="261"/>
      <c r="K32" s="254"/>
      <c r="M32" s="255" t="s">
        <v>2690</v>
      </c>
      <c r="O32" s="243"/>
    </row>
    <row r="33" spans="1:80">
      <c r="A33" s="244">
        <v>9</v>
      </c>
      <c r="B33" s="245" t="s">
        <v>2691</v>
      </c>
      <c r="C33" s="246" t="s">
        <v>2692</v>
      </c>
      <c r="D33" s="247" t="s">
        <v>149</v>
      </c>
      <c r="E33" s="248">
        <v>4.5599999999999996</v>
      </c>
      <c r="F33" s="248">
        <v>0</v>
      </c>
      <c r="G33" s="249">
        <f>E33*F33</f>
        <v>0</v>
      </c>
      <c r="H33" s="250">
        <v>5.7700000000000001E-2</v>
      </c>
      <c r="I33" s="251">
        <f>E33*H33</f>
        <v>0.26311199999999996</v>
      </c>
      <c r="J33" s="250">
        <v>0</v>
      </c>
      <c r="K33" s="251">
        <f>E33*J33</f>
        <v>0</v>
      </c>
      <c r="O33" s="243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>IF(AZ33=1,G33,0)</f>
        <v>0</v>
      </c>
      <c r="BB33" s="216">
        <f>IF(AZ33=2,G33,0)</f>
        <v>0</v>
      </c>
      <c r="BC33" s="216">
        <f>IF(AZ33=3,G33,0)</f>
        <v>0</v>
      </c>
      <c r="BD33" s="216">
        <f>IF(AZ33=4,G33,0)</f>
        <v>0</v>
      </c>
      <c r="BE33" s="216">
        <f>IF(AZ33=5,G33,0)</f>
        <v>0</v>
      </c>
      <c r="CA33" s="243">
        <v>1</v>
      </c>
      <c r="CB33" s="243">
        <v>1</v>
      </c>
    </row>
    <row r="34" spans="1:80">
      <c r="A34" s="252"/>
      <c r="B34" s="256"/>
      <c r="C34" s="366" t="s">
        <v>2693</v>
      </c>
      <c r="D34" s="367"/>
      <c r="E34" s="257">
        <v>4.5599999999999996</v>
      </c>
      <c r="F34" s="258"/>
      <c r="G34" s="259"/>
      <c r="H34" s="260"/>
      <c r="I34" s="254"/>
      <c r="J34" s="261"/>
      <c r="K34" s="254"/>
      <c r="M34" s="255" t="s">
        <v>2693</v>
      </c>
      <c r="O34" s="243"/>
    </row>
    <row r="35" spans="1:80">
      <c r="A35" s="244">
        <v>10</v>
      </c>
      <c r="B35" s="245" t="s">
        <v>2694</v>
      </c>
      <c r="C35" s="246" t="s">
        <v>2695</v>
      </c>
      <c r="D35" s="247" t="s">
        <v>149</v>
      </c>
      <c r="E35" s="248">
        <v>4.5599999999999996</v>
      </c>
      <c r="F35" s="248">
        <v>0</v>
      </c>
      <c r="G35" s="249">
        <f>E35*F35</f>
        <v>0</v>
      </c>
      <c r="H35" s="250">
        <v>0</v>
      </c>
      <c r="I35" s="251">
        <f>E35*H35</f>
        <v>0</v>
      </c>
      <c r="J35" s="250">
        <v>0</v>
      </c>
      <c r="K35" s="251">
        <f>E35*J35</f>
        <v>0</v>
      </c>
      <c r="O35" s="243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>IF(AZ35=1,G35,0)</f>
        <v>0</v>
      </c>
      <c r="BB35" s="216">
        <f>IF(AZ35=2,G35,0)</f>
        <v>0</v>
      </c>
      <c r="BC35" s="216">
        <f>IF(AZ35=3,G35,0)</f>
        <v>0</v>
      </c>
      <c r="BD35" s="216">
        <f>IF(AZ35=4,G35,0)</f>
        <v>0</v>
      </c>
      <c r="BE35" s="216">
        <f>IF(AZ35=5,G35,0)</f>
        <v>0</v>
      </c>
      <c r="CA35" s="243">
        <v>1</v>
      </c>
      <c r="CB35" s="243">
        <v>1</v>
      </c>
    </row>
    <row r="36" spans="1:80">
      <c r="A36" s="244">
        <v>11</v>
      </c>
      <c r="B36" s="245" t="s">
        <v>2696</v>
      </c>
      <c r="C36" s="246" t="s">
        <v>2697</v>
      </c>
      <c r="D36" s="247" t="s">
        <v>149</v>
      </c>
      <c r="E36" s="248">
        <v>2.16</v>
      </c>
      <c r="F36" s="248">
        <v>0</v>
      </c>
      <c r="G36" s="249">
        <f>E36*F36</f>
        <v>0</v>
      </c>
      <c r="H36" s="250">
        <v>5.3499999999999997E-3</v>
      </c>
      <c r="I36" s="251">
        <f>E36*H36</f>
        <v>1.1556E-2</v>
      </c>
      <c r="J36" s="250">
        <v>0</v>
      </c>
      <c r="K36" s="251">
        <f>E36*J36</f>
        <v>0</v>
      </c>
      <c r="O36" s="243">
        <v>2</v>
      </c>
      <c r="AA36" s="216">
        <v>1</v>
      </c>
      <c r="AB36" s="216">
        <v>1</v>
      </c>
      <c r="AC36" s="216">
        <v>1</v>
      </c>
      <c r="AZ36" s="216">
        <v>1</v>
      </c>
      <c r="BA36" s="216">
        <f>IF(AZ36=1,G36,0)</f>
        <v>0</v>
      </c>
      <c r="BB36" s="216">
        <f>IF(AZ36=2,G36,0)</f>
        <v>0</v>
      </c>
      <c r="BC36" s="216">
        <f>IF(AZ36=3,G36,0)</f>
        <v>0</v>
      </c>
      <c r="BD36" s="216">
        <f>IF(AZ36=4,G36,0)</f>
        <v>0</v>
      </c>
      <c r="BE36" s="216">
        <f>IF(AZ36=5,G36,0)</f>
        <v>0</v>
      </c>
      <c r="CA36" s="243">
        <v>1</v>
      </c>
      <c r="CB36" s="243">
        <v>1</v>
      </c>
    </row>
    <row r="37" spans="1:80">
      <c r="A37" s="252"/>
      <c r="B37" s="256"/>
      <c r="C37" s="366" t="s">
        <v>2698</v>
      </c>
      <c r="D37" s="367"/>
      <c r="E37" s="257">
        <v>2.16</v>
      </c>
      <c r="F37" s="258"/>
      <c r="G37" s="259"/>
      <c r="H37" s="260"/>
      <c r="I37" s="254"/>
      <c r="J37" s="261"/>
      <c r="K37" s="254"/>
      <c r="M37" s="255" t="s">
        <v>2698</v>
      </c>
      <c r="O37" s="243"/>
    </row>
    <row r="38" spans="1:80">
      <c r="A38" s="244">
        <v>12</v>
      </c>
      <c r="B38" s="245" t="s">
        <v>2699</v>
      </c>
      <c r="C38" s="246" t="s">
        <v>2700</v>
      </c>
      <c r="D38" s="247" t="s">
        <v>149</v>
      </c>
      <c r="E38" s="248">
        <v>2.16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43">
        <v>2</v>
      </c>
      <c r="AA38" s="216">
        <v>1</v>
      </c>
      <c r="AB38" s="216">
        <v>1</v>
      </c>
      <c r="AC38" s="216">
        <v>1</v>
      </c>
      <c r="AZ38" s="216">
        <v>1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43">
        <v>1</v>
      </c>
      <c r="CB38" s="243">
        <v>1</v>
      </c>
    </row>
    <row r="39" spans="1:80">
      <c r="A39" s="244">
        <v>13</v>
      </c>
      <c r="B39" s="245" t="s">
        <v>2701</v>
      </c>
      <c r="C39" s="246" t="s">
        <v>2702</v>
      </c>
      <c r="D39" s="247" t="s">
        <v>107</v>
      </c>
      <c r="E39" s="248">
        <v>2.5907</v>
      </c>
      <c r="F39" s="248">
        <v>0</v>
      </c>
      <c r="G39" s="249">
        <f>E39*F39</f>
        <v>0</v>
      </c>
      <c r="H39" s="250">
        <v>2.5251100000000002</v>
      </c>
      <c r="I39" s="251">
        <f>E39*H39</f>
        <v>6.5418024770000001</v>
      </c>
      <c r="J39" s="250">
        <v>0</v>
      </c>
      <c r="K39" s="251">
        <f>E39*J39</f>
        <v>0</v>
      </c>
      <c r="O39" s="243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43">
        <v>1</v>
      </c>
      <c r="CB39" s="243">
        <v>1</v>
      </c>
    </row>
    <row r="40" spans="1:80">
      <c r="A40" s="252"/>
      <c r="B40" s="256"/>
      <c r="C40" s="366" t="s">
        <v>2703</v>
      </c>
      <c r="D40" s="367"/>
      <c r="E40" s="257">
        <v>1.5132000000000001</v>
      </c>
      <c r="F40" s="258"/>
      <c r="G40" s="259"/>
      <c r="H40" s="260"/>
      <c r="I40" s="254"/>
      <c r="J40" s="261"/>
      <c r="K40" s="254"/>
      <c r="M40" s="255" t="s">
        <v>2703</v>
      </c>
      <c r="O40" s="243"/>
    </row>
    <row r="41" spans="1:80">
      <c r="A41" s="252"/>
      <c r="B41" s="256"/>
      <c r="C41" s="366" t="s">
        <v>2704</v>
      </c>
      <c r="D41" s="367"/>
      <c r="E41" s="257">
        <v>0.97</v>
      </c>
      <c r="F41" s="258"/>
      <c r="G41" s="259"/>
      <c r="H41" s="260"/>
      <c r="I41" s="254"/>
      <c r="J41" s="261"/>
      <c r="K41" s="254"/>
      <c r="M41" s="255" t="s">
        <v>2704</v>
      </c>
      <c r="O41" s="243"/>
    </row>
    <row r="42" spans="1:80">
      <c r="A42" s="252"/>
      <c r="B42" s="256"/>
      <c r="C42" s="366" t="s">
        <v>2705</v>
      </c>
      <c r="D42" s="367"/>
      <c r="E42" s="257">
        <v>0.1075</v>
      </c>
      <c r="F42" s="258"/>
      <c r="G42" s="259"/>
      <c r="H42" s="260"/>
      <c r="I42" s="254"/>
      <c r="J42" s="261"/>
      <c r="K42" s="254"/>
      <c r="M42" s="255" t="s">
        <v>2705</v>
      </c>
      <c r="O42" s="243"/>
    </row>
    <row r="43" spans="1:80">
      <c r="A43" s="244">
        <v>14</v>
      </c>
      <c r="B43" s="245" t="s">
        <v>2706</v>
      </c>
      <c r="C43" s="246" t="s">
        <v>2707</v>
      </c>
      <c r="D43" s="247" t="s">
        <v>149</v>
      </c>
      <c r="E43" s="248">
        <v>9.9990000000000006</v>
      </c>
      <c r="F43" s="248">
        <v>0</v>
      </c>
      <c r="G43" s="249">
        <f>E43*F43</f>
        <v>0</v>
      </c>
      <c r="H43" s="250">
        <v>7.8200000000000006E-3</v>
      </c>
      <c r="I43" s="251">
        <f>E43*H43</f>
        <v>7.8192180000000014E-2</v>
      </c>
      <c r="J43" s="250">
        <v>0</v>
      </c>
      <c r="K43" s="251">
        <f>E43*J43</f>
        <v>0</v>
      </c>
      <c r="O43" s="243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43">
        <v>1</v>
      </c>
      <c r="CB43" s="243">
        <v>1</v>
      </c>
    </row>
    <row r="44" spans="1:80">
      <c r="A44" s="252"/>
      <c r="B44" s="256"/>
      <c r="C44" s="366" t="s">
        <v>2708</v>
      </c>
      <c r="D44" s="367"/>
      <c r="E44" s="257">
        <v>5.0439999999999996</v>
      </c>
      <c r="F44" s="258"/>
      <c r="G44" s="259"/>
      <c r="H44" s="260"/>
      <c r="I44" s="254"/>
      <c r="J44" s="261"/>
      <c r="K44" s="254"/>
      <c r="M44" s="255" t="s">
        <v>2708</v>
      </c>
      <c r="O44" s="243"/>
    </row>
    <row r="45" spans="1:80">
      <c r="A45" s="252"/>
      <c r="B45" s="256"/>
      <c r="C45" s="366" t="s">
        <v>2709</v>
      </c>
      <c r="D45" s="367"/>
      <c r="E45" s="257">
        <v>3.88</v>
      </c>
      <c r="F45" s="258"/>
      <c r="G45" s="259"/>
      <c r="H45" s="260"/>
      <c r="I45" s="254"/>
      <c r="J45" s="261"/>
      <c r="K45" s="254"/>
      <c r="M45" s="255" t="s">
        <v>2709</v>
      </c>
      <c r="O45" s="243"/>
    </row>
    <row r="46" spans="1:80">
      <c r="A46" s="252"/>
      <c r="B46" s="256"/>
      <c r="C46" s="366" t="s">
        <v>2710</v>
      </c>
      <c r="D46" s="367"/>
      <c r="E46" s="257">
        <v>1.075</v>
      </c>
      <c r="F46" s="258"/>
      <c r="G46" s="259"/>
      <c r="H46" s="260"/>
      <c r="I46" s="254"/>
      <c r="J46" s="261"/>
      <c r="K46" s="254"/>
      <c r="M46" s="255" t="s">
        <v>2710</v>
      </c>
      <c r="O46" s="243"/>
    </row>
    <row r="47" spans="1:80">
      <c r="A47" s="244">
        <v>15</v>
      </c>
      <c r="B47" s="245" t="s">
        <v>2711</v>
      </c>
      <c r="C47" s="246" t="s">
        <v>2712</v>
      </c>
      <c r="D47" s="247" t="s">
        <v>149</v>
      </c>
      <c r="E47" s="248">
        <v>9.9990000000000006</v>
      </c>
      <c r="F47" s="248">
        <v>0</v>
      </c>
      <c r="G47" s="249">
        <f>E47*F47</f>
        <v>0</v>
      </c>
      <c r="H47" s="250">
        <v>0</v>
      </c>
      <c r="I47" s="251">
        <f>E47*H47</f>
        <v>0</v>
      </c>
      <c r="J47" s="250">
        <v>0</v>
      </c>
      <c r="K47" s="251">
        <f>E47*J47</f>
        <v>0</v>
      </c>
      <c r="O47" s="243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43">
        <v>1</v>
      </c>
      <c r="CB47" s="243">
        <v>1</v>
      </c>
    </row>
    <row r="48" spans="1:80" ht="22.5">
      <c r="A48" s="244">
        <v>16</v>
      </c>
      <c r="B48" s="245" t="s">
        <v>2713</v>
      </c>
      <c r="C48" s="246" t="s">
        <v>2714</v>
      </c>
      <c r="D48" s="247" t="s">
        <v>208</v>
      </c>
      <c r="E48" s="248">
        <v>1.1874</v>
      </c>
      <c r="F48" s="248">
        <v>0</v>
      </c>
      <c r="G48" s="249">
        <f>E48*F48</f>
        <v>0</v>
      </c>
      <c r="H48" s="250">
        <v>1.0166500000000001</v>
      </c>
      <c r="I48" s="251">
        <f>E48*H48</f>
        <v>1.2071702100000001</v>
      </c>
      <c r="J48" s="250">
        <v>0</v>
      </c>
      <c r="K48" s="251">
        <f>E48*J48</f>
        <v>0</v>
      </c>
      <c r="O48" s="243">
        <v>2</v>
      </c>
      <c r="AA48" s="216">
        <v>1</v>
      </c>
      <c r="AB48" s="216">
        <v>1</v>
      </c>
      <c r="AC48" s="216">
        <v>1</v>
      </c>
      <c r="AZ48" s="216">
        <v>1</v>
      </c>
      <c r="BA48" s="216">
        <f>IF(AZ48=1,G48,0)</f>
        <v>0</v>
      </c>
      <c r="BB48" s="216">
        <f>IF(AZ48=2,G48,0)</f>
        <v>0</v>
      </c>
      <c r="BC48" s="216">
        <f>IF(AZ48=3,G48,0)</f>
        <v>0</v>
      </c>
      <c r="BD48" s="216">
        <f>IF(AZ48=4,G48,0)</f>
        <v>0</v>
      </c>
      <c r="BE48" s="216">
        <f>IF(AZ48=5,G48,0)</f>
        <v>0</v>
      </c>
      <c r="CA48" s="243">
        <v>1</v>
      </c>
      <c r="CB48" s="243">
        <v>1</v>
      </c>
    </row>
    <row r="49" spans="1:80">
      <c r="A49" s="252"/>
      <c r="B49" s="256"/>
      <c r="C49" s="366" t="s">
        <v>2715</v>
      </c>
      <c r="D49" s="367"/>
      <c r="E49" s="257">
        <v>1.1874</v>
      </c>
      <c r="F49" s="258"/>
      <c r="G49" s="259"/>
      <c r="H49" s="260"/>
      <c r="I49" s="254"/>
      <c r="J49" s="261"/>
      <c r="K49" s="254"/>
      <c r="M49" s="255" t="s">
        <v>2715</v>
      </c>
      <c r="O49" s="243"/>
    </row>
    <row r="50" spans="1:80">
      <c r="A50" s="262"/>
      <c r="B50" s="263" t="s">
        <v>93</v>
      </c>
      <c r="C50" s="264" t="s">
        <v>242</v>
      </c>
      <c r="D50" s="265"/>
      <c r="E50" s="266"/>
      <c r="F50" s="267"/>
      <c r="G50" s="268">
        <f>SUM(G30:G49)</f>
        <v>0</v>
      </c>
      <c r="H50" s="269"/>
      <c r="I50" s="270">
        <f>SUM(I30:I49)</f>
        <v>9.465370667000002</v>
      </c>
      <c r="J50" s="269"/>
      <c r="K50" s="270">
        <f>SUM(K30:K49)</f>
        <v>0</v>
      </c>
      <c r="O50" s="243">
        <v>4</v>
      </c>
      <c r="BA50" s="271">
        <f>SUM(BA30:BA49)</f>
        <v>0</v>
      </c>
      <c r="BB50" s="271">
        <f>SUM(BB30:BB49)</f>
        <v>0</v>
      </c>
      <c r="BC50" s="271">
        <f>SUM(BC30:BC49)</f>
        <v>0</v>
      </c>
      <c r="BD50" s="271">
        <f>SUM(BD30:BD49)</f>
        <v>0</v>
      </c>
      <c r="BE50" s="271">
        <f>SUM(BE30:BE49)</f>
        <v>0</v>
      </c>
    </row>
    <row r="51" spans="1:80">
      <c r="A51" s="233" t="s">
        <v>89</v>
      </c>
      <c r="B51" s="234" t="s">
        <v>254</v>
      </c>
      <c r="C51" s="235" t="s">
        <v>255</v>
      </c>
      <c r="D51" s="236"/>
      <c r="E51" s="237"/>
      <c r="F51" s="237"/>
      <c r="G51" s="238"/>
      <c r="H51" s="239"/>
      <c r="I51" s="240"/>
      <c r="J51" s="241"/>
      <c r="K51" s="242"/>
      <c r="O51" s="243">
        <v>1</v>
      </c>
    </row>
    <row r="52" spans="1:80">
      <c r="A52" s="244">
        <v>17</v>
      </c>
      <c r="B52" s="245" t="s">
        <v>2716</v>
      </c>
      <c r="C52" s="246" t="s">
        <v>2717</v>
      </c>
      <c r="D52" s="247" t="s">
        <v>149</v>
      </c>
      <c r="E52" s="248">
        <v>142.34</v>
      </c>
      <c r="F52" s="248">
        <v>0</v>
      </c>
      <c r="G52" s="249">
        <f>E52*F52</f>
        <v>0</v>
      </c>
      <c r="H52" s="250">
        <v>1.2099999999999999E-3</v>
      </c>
      <c r="I52" s="251">
        <f>E52*H52</f>
        <v>0.17223140000000001</v>
      </c>
      <c r="J52" s="250">
        <v>0</v>
      </c>
      <c r="K52" s="251">
        <f>E52*J52</f>
        <v>0</v>
      </c>
      <c r="O52" s="243">
        <v>2</v>
      </c>
      <c r="AA52" s="216">
        <v>1</v>
      </c>
      <c r="AB52" s="216">
        <v>1</v>
      </c>
      <c r="AC52" s="216">
        <v>1</v>
      </c>
      <c r="AZ52" s="216">
        <v>1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43">
        <v>1</v>
      </c>
      <c r="CB52" s="243">
        <v>1</v>
      </c>
    </row>
    <row r="53" spans="1:80">
      <c r="A53" s="252"/>
      <c r="B53" s="256"/>
      <c r="C53" s="366" t="s">
        <v>2718</v>
      </c>
      <c r="D53" s="367"/>
      <c r="E53" s="257">
        <v>0</v>
      </c>
      <c r="F53" s="258"/>
      <c r="G53" s="259"/>
      <c r="H53" s="260"/>
      <c r="I53" s="254"/>
      <c r="J53" s="261"/>
      <c r="K53" s="254"/>
      <c r="M53" s="255" t="s">
        <v>2718</v>
      </c>
      <c r="O53" s="243"/>
    </row>
    <row r="54" spans="1:80">
      <c r="A54" s="252"/>
      <c r="B54" s="256"/>
      <c r="C54" s="366" t="s">
        <v>2719</v>
      </c>
      <c r="D54" s="367"/>
      <c r="E54" s="257">
        <v>20.91</v>
      </c>
      <c r="F54" s="258"/>
      <c r="G54" s="259"/>
      <c r="H54" s="260"/>
      <c r="I54" s="254"/>
      <c r="J54" s="261"/>
      <c r="K54" s="254"/>
      <c r="M54" s="255" t="s">
        <v>2719</v>
      </c>
      <c r="O54" s="243"/>
    </row>
    <row r="55" spans="1:80">
      <c r="A55" s="252"/>
      <c r="B55" s="256"/>
      <c r="C55" s="366" t="s">
        <v>2720</v>
      </c>
      <c r="D55" s="367"/>
      <c r="E55" s="257">
        <v>10.5</v>
      </c>
      <c r="F55" s="258"/>
      <c r="G55" s="259"/>
      <c r="H55" s="260"/>
      <c r="I55" s="254"/>
      <c r="J55" s="261"/>
      <c r="K55" s="254"/>
      <c r="M55" s="255" t="s">
        <v>2720</v>
      </c>
      <c r="O55" s="243"/>
    </row>
    <row r="56" spans="1:80">
      <c r="A56" s="252"/>
      <c r="B56" s="256"/>
      <c r="C56" s="366" t="s">
        <v>2721</v>
      </c>
      <c r="D56" s="367"/>
      <c r="E56" s="257">
        <v>8.1</v>
      </c>
      <c r="F56" s="258"/>
      <c r="G56" s="259"/>
      <c r="H56" s="260"/>
      <c r="I56" s="254"/>
      <c r="J56" s="261"/>
      <c r="K56" s="254"/>
      <c r="M56" s="255" t="s">
        <v>2721</v>
      </c>
      <c r="O56" s="243"/>
    </row>
    <row r="57" spans="1:80">
      <c r="A57" s="252"/>
      <c r="B57" s="256"/>
      <c r="C57" s="366" t="s">
        <v>2722</v>
      </c>
      <c r="D57" s="367"/>
      <c r="E57" s="257">
        <v>13.25</v>
      </c>
      <c r="F57" s="258"/>
      <c r="G57" s="259"/>
      <c r="H57" s="260"/>
      <c r="I57" s="254"/>
      <c r="J57" s="261"/>
      <c r="K57" s="254"/>
      <c r="M57" s="255" t="s">
        <v>2722</v>
      </c>
      <c r="O57" s="243"/>
    </row>
    <row r="58" spans="1:80">
      <c r="A58" s="252"/>
      <c r="B58" s="256"/>
      <c r="C58" s="366" t="s">
        <v>2723</v>
      </c>
      <c r="D58" s="367"/>
      <c r="E58" s="257">
        <v>25.5</v>
      </c>
      <c r="F58" s="258"/>
      <c r="G58" s="259"/>
      <c r="H58" s="260"/>
      <c r="I58" s="254"/>
      <c r="J58" s="261"/>
      <c r="K58" s="254"/>
      <c r="M58" s="255" t="s">
        <v>2723</v>
      </c>
      <c r="O58" s="243"/>
    </row>
    <row r="59" spans="1:80">
      <c r="A59" s="252"/>
      <c r="B59" s="256"/>
      <c r="C59" s="366" t="s">
        <v>2724</v>
      </c>
      <c r="D59" s="367"/>
      <c r="E59" s="257">
        <v>12.38</v>
      </c>
      <c r="F59" s="258"/>
      <c r="G59" s="259"/>
      <c r="H59" s="260"/>
      <c r="I59" s="254"/>
      <c r="J59" s="261"/>
      <c r="K59" s="254"/>
      <c r="M59" s="255" t="s">
        <v>2724</v>
      </c>
      <c r="O59" s="243"/>
    </row>
    <row r="60" spans="1:80">
      <c r="A60" s="252"/>
      <c r="B60" s="256"/>
      <c r="C60" s="366" t="s">
        <v>2725</v>
      </c>
      <c r="D60" s="367"/>
      <c r="E60" s="257">
        <v>51.7</v>
      </c>
      <c r="F60" s="258"/>
      <c r="G60" s="259"/>
      <c r="H60" s="260"/>
      <c r="I60" s="254"/>
      <c r="J60" s="261"/>
      <c r="K60" s="254"/>
      <c r="M60" s="255" t="s">
        <v>2725</v>
      </c>
      <c r="O60" s="243"/>
    </row>
    <row r="61" spans="1:80">
      <c r="A61" s="262"/>
      <c r="B61" s="263" t="s">
        <v>93</v>
      </c>
      <c r="C61" s="264" t="s">
        <v>256</v>
      </c>
      <c r="D61" s="265"/>
      <c r="E61" s="266"/>
      <c r="F61" s="267"/>
      <c r="G61" s="268">
        <f>SUM(G51:G60)</f>
        <v>0</v>
      </c>
      <c r="H61" s="269"/>
      <c r="I61" s="270">
        <f>SUM(I51:I60)</f>
        <v>0.17223140000000001</v>
      </c>
      <c r="J61" s="269"/>
      <c r="K61" s="270">
        <f>SUM(K51:K60)</f>
        <v>0</v>
      </c>
      <c r="O61" s="243">
        <v>4</v>
      </c>
      <c r="BA61" s="271">
        <f>SUM(BA51:BA60)</f>
        <v>0</v>
      </c>
      <c r="BB61" s="271">
        <f>SUM(BB51:BB60)</f>
        <v>0</v>
      </c>
      <c r="BC61" s="271">
        <f>SUM(BC51:BC60)</f>
        <v>0</v>
      </c>
      <c r="BD61" s="271">
        <f>SUM(BD51:BD60)</f>
        <v>0</v>
      </c>
      <c r="BE61" s="271">
        <f>SUM(BE51:BE60)</f>
        <v>0</v>
      </c>
    </row>
    <row r="62" spans="1:80">
      <c r="A62" s="233" t="s">
        <v>89</v>
      </c>
      <c r="B62" s="234" t="s">
        <v>259</v>
      </c>
      <c r="C62" s="235" t="s">
        <v>260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>
      <c r="A63" s="244">
        <v>18</v>
      </c>
      <c r="B63" s="245" t="s">
        <v>262</v>
      </c>
      <c r="C63" s="246" t="s">
        <v>263</v>
      </c>
      <c r="D63" s="247" t="s">
        <v>149</v>
      </c>
      <c r="E63" s="248">
        <v>122.5</v>
      </c>
      <c r="F63" s="248">
        <v>0</v>
      </c>
      <c r="G63" s="249">
        <f>E63*F63</f>
        <v>0</v>
      </c>
      <c r="H63" s="250">
        <v>4.0000000000000003E-5</v>
      </c>
      <c r="I63" s="251">
        <f>E63*H63</f>
        <v>4.9000000000000007E-3</v>
      </c>
      <c r="J63" s="250">
        <v>0</v>
      </c>
      <c r="K63" s="251">
        <f>E63*J63</f>
        <v>0</v>
      </c>
      <c r="O63" s="243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43">
        <v>1</v>
      </c>
      <c r="CB63" s="243">
        <v>1</v>
      </c>
    </row>
    <row r="64" spans="1:80">
      <c r="A64" s="252"/>
      <c r="B64" s="256"/>
      <c r="C64" s="366" t="s">
        <v>2726</v>
      </c>
      <c r="D64" s="367"/>
      <c r="E64" s="257">
        <v>122.5</v>
      </c>
      <c r="F64" s="258"/>
      <c r="G64" s="259"/>
      <c r="H64" s="260"/>
      <c r="I64" s="254"/>
      <c r="J64" s="261"/>
      <c r="K64" s="254"/>
      <c r="M64" s="255" t="s">
        <v>2726</v>
      </c>
      <c r="O64" s="243"/>
    </row>
    <row r="65" spans="1:80">
      <c r="A65" s="262"/>
      <c r="B65" s="263" t="s">
        <v>93</v>
      </c>
      <c r="C65" s="264" t="s">
        <v>261</v>
      </c>
      <c r="D65" s="265"/>
      <c r="E65" s="266"/>
      <c r="F65" s="267"/>
      <c r="G65" s="268">
        <f>SUM(G62:G64)</f>
        <v>0</v>
      </c>
      <c r="H65" s="269"/>
      <c r="I65" s="270">
        <f>SUM(I62:I64)</f>
        <v>4.9000000000000007E-3</v>
      </c>
      <c r="J65" s="269"/>
      <c r="K65" s="270">
        <f>SUM(K62:K64)</f>
        <v>0</v>
      </c>
      <c r="O65" s="243">
        <v>4</v>
      </c>
      <c r="BA65" s="271">
        <f>SUM(BA62:BA64)</f>
        <v>0</v>
      </c>
      <c r="BB65" s="271">
        <f>SUM(BB62:BB64)</f>
        <v>0</v>
      </c>
      <c r="BC65" s="271">
        <f>SUM(BC62:BC64)</f>
        <v>0</v>
      </c>
      <c r="BD65" s="271">
        <f>SUM(BD62:BD64)</f>
        <v>0</v>
      </c>
      <c r="BE65" s="271">
        <f>SUM(BE62:BE64)</f>
        <v>0</v>
      </c>
    </row>
    <row r="66" spans="1:80">
      <c r="A66" s="233" t="s">
        <v>89</v>
      </c>
      <c r="B66" s="234" t="s">
        <v>284</v>
      </c>
      <c r="C66" s="235" t="s">
        <v>285</v>
      </c>
      <c r="D66" s="236"/>
      <c r="E66" s="237"/>
      <c r="F66" s="237"/>
      <c r="G66" s="238"/>
      <c r="H66" s="239"/>
      <c r="I66" s="240"/>
      <c r="J66" s="241"/>
      <c r="K66" s="242"/>
      <c r="O66" s="243">
        <v>1</v>
      </c>
    </row>
    <row r="67" spans="1:80">
      <c r="A67" s="244">
        <v>19</v>
      </c>
      <c r="B67" s="245" t="s">
        <v>2727</v>
      </c>
      <c r="C67" s="246" t="s">
        <v>2728</v>
      </c>
      <c r="D67" s="247" t="s">
        <v>208</v>
      </c>
      <c r="E67" s="248">
        <v>78.837204947000004</v>
      </c>
      <c r="F67" s="248">
        <v>0</v>
      </c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43">
        <v>2</v>
      </c>
      <c r="AA67" s="216">
        <v>7</v>
      </c>
      <c r="AB67" s="216">
        <v>1</v>
      </c>
      <c r="AC67" s="216">
        <v>2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43">
        <v>7</v>
      </c>
      <c r="CB67" s="243">
        <v>1</v>
      </c>
    </row>
    <row r="68" spans="1:80">
      <c r="A68" s="262"/>
      <c r="B68" s="263" t="s">
        <v>93</v>
      </c>
      <c r="C68" s="264" t="s">
        <v>286</v>
      </c>
      <c r="D68" s="265"/>
      <c r="E68" s="266"/>
      <c r="F68" s="267"/>
      <c r="G68" s="268">
        <f>SUM(G66:G67)</f>
        <v>0</v>
      </c>
      <c r="H68" s="269"/>
      <c r="I68" s="270">
        <f>SUM(I66:I67)</f>
        <v>0</v>
      </c>
      <c r="J68" s="269"/>
      <c r="K68" s="270">
        <f>SUM(K66:K67)</f>
        <v>0</v>
      </c>
      <c r="O68" s="243">
        <v>4</v>
      </c>
      <c r="BA68" s="271">
        <f>SUM(BA66:BA67)</f>
        <v>0</v>
      </c>
      <c r="BB68" s="271">
        <f>SUM(BB66:BB67)</f>
        <v>0</v>
      </c>
      <c r="BC68" s="271">
        <f>SUM(BC66:BC67)</f>
        <v>0</v>
      </c>
      <c r="BD68" s="271">
        <f>SUM(BD66:BD67)</f>
        <v>0</v>
      </c>
      <c r="BE68" s="271">
        <f>SUM(BE66:BE67)</f>
        <v>0</v>
      </c>
    </row>
    <row r="69" spans="1:80">
      <c r="A69" s="233" t="s">
        <v>89</v>
      </c>
      <c r="B69" s="234" t="s">
        <v>373</v>
      </c>
      <c r="C69" s="235" t="s">
        <v>374</v>
      </c>
      <c r="D69" s="236"/>
      <c r="E69" s="237"/>
      <c r="F69" s="237"/>
      <c r="G69" s="238"/>
      <c r="H69" s="239"/>
      <c r="I69" s="240"/>
      <c r="J69" s="241"/>
      <c r="K69" s="242"/>
      <c r="O69" s="243">
        <v>1</v>
      </c>
    </row>
    <row r="70" spans="1:80">
      <c r="A70" s="244">
        <v>20</v>
      </c>
      <c r="B70" s="245" t="s">
        <v>2729</v>
      </c>
      <c r="C70" s="246" t="s">
        <v>2730</v>
      </c>
      <c r="D70" s="247" t="s">
        <v>164</v>
      </c>
      <c r="E70" s="248">
        <v>27</v>
      </c>
      <c r="F70" s="248">
        <v>0</v>
      </c>
      <c r="G70" s="249">
        <f>E70*F70</f>
        <v>0</v>
      </c>
      <c r="H70" s="250">
        <v>3.2799999999999999E-3</v>
      </c>
      <c r="I70" s="251">
        <f>E70*H70</f>
        <v>8.856E-2</v>
      </c>
      <c r="J70" s="250">
        <v>0</v>
      </c>
      <c r="K70" s="251">
        <f>E70*J70</f>
        <v>0</v>
      </c>
      <c r="O70" s="243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43">
        <v>1</v>
      </c>
      <c r="CB70" s="243">
        <v>7</v>
      </c>
    </row>
    <row r="71" spans="1:80">
      <c r="A71" s="262"/>
      <c r="B71" s="263" t="s">
        <v>93</v>
      </c>
      <c r="C71" s="264" t="s">
        <v>375</v>
      </c>
      <c r="D71" s="265"/>
      <c r="E71" s="266"/>
      <c r="F71" s="267"/>
      <c r="G71" s="268">
        <f>SUM(G69:G70)</f>
        <v>0</v>
      </c>
      <c r="H71" s="269"/>
      <c r="I71" s="270">
        <f>SUM(I69:I70)</f>
        <v>8.856E-2</v>
      </c>
      <c r="J71" s="269"/>
      <c r="K71" s="270">
        <f>SUM(K69:K70)</f>
        <v>0</v>
      </c>
      <c r="O71" s="243">
        <v>4</v>
      </c>
      <c r="BA71" s="271">
        <f>SUM(BA69:BA70)</f>
        <v>0</v>
      </c>
      <c r="BB71" s="271">
        <f>SUM(BB69:BB70)</f>
        <v>0</v>
      </c>
      <c r="BC71" s="271">
        <f>SUM(BC69:BC70)</f>
        <v>0</v>
      </c>
      <c r="BD71" s="271">
        <f>SUM(BD69:BD70)</f>
        <v>0</v>
      </c>
      <c r="BE71" s="271">
        <f>SUM(BE69:BE70)</f>
        <v>0</v>
      </c>
    </row>
    <row r="72" spans="1:80">
      <c r="A72" s="233" t="s">
        <v>89</v>
      </c>
      <c r="B72" s="234" t="s">
        <v>432</v>
      </c>
      <c r="C72" s="235" t="s">
        <v>433</v>
      </c>
      <c r="D72" s="236"/>
      <c r="E72" s="237"/>
      <c r="F72" s="237"/>
      <c r="G72" s="238"/>
      <c r="H72" s="239"/>
      <c r="I72" s="240"/>
      <c r="J72" s="241"/>
      <c r="K72" s="242"/>
      <c r="O72" s="243">
        <v>1</v>
      </c>
    </row>
    <row r="73" spans="1:80" ht="22.5">
      <c r="A73" s="244">
        <v>21</v>
      </c>
      <c r="B73" s="245" t="s">
        <v>2731</v>
      </c>
      <c r="C73" s="246" t="s">
        <v>2732</v>
      </c>
      <c r="D73" s="247" t="s">
        <v>251</v>
      </c>
      <c r="E73" s="248">
        <v>1</v>
      </c>
      <c r="F73" s="248">
        <v>0</v>
      </c>
      <c r="G73" s="249">
        <f t="shared" ref="G73:G78" si="0">E73*F73</f>
        <v>0</v>
      </c>
      <c r="H73" s="250">
        <v>0</v>
      </c>
      <c r="I73" s="251">
        <f t="shared" ref="I73:I78" si="1">E73*H73</f>
        <v>0</v>
      </c>
      <c r="J73" s="250">
        <v>0</v>
      </c>
      <c r="K73" s="251">
        <f t="shared" ref="K73:K78" si="2">E73*J73</f>
        <v>0</v>
      </c>
      <c r="O73" s="243">
        <v>2</v>
      </c>
      <c r="AA73" s="216">
        <v>1</v>
      </c>
      <c r="AB73" s="216">
        <v>7</v>
      </c>
      <c r="AC73" s="216">
        <v>7</v>
      </c>
      <c r="AZ73" s="216">
        <v>2</v>
      </c>
      <c r="BA73" s="216">
        <f t="shared" ref="BA73:BA78" si="3">IF(AZ73=1,G73,0)</f>
        <v>0</v>
      </c>
      <c r="BB73" s="216">
        <f t="shared" ref="BB73:BB78" si="4">IF(AZ73=2,G73,0)</f>
        <v>0</v>
      </c>
      <c r="BC73" s="216">
        <f t="shared" ref="BC73:BC78" si="5">IF(AZ73=3,G73,0)</f>
        <v>0</v>
      </c>
      <c r="BD73" s="216">
        <f t="shared" ref="BD73:BD78" si="6">IF(AZ73=4,G73,0)</f>
        <v>0</v>
      </c>
      <c r="BE73" s="216">
        <f t="shared" ref="BE73:BE78" si="7">IF(AZ73=5,G73,0)</f>
        <v>0</v>
      </c>
      <c r="CA73" s="243">
        <v>1</v>
      </c>
      <c r="CB73" s="243">
        <v>7</v>
      </c>
    </row>
    <row r="74" spans="1:80" ht="22.5">
      <c r="A74" s="244">
        <v>22</v>
      </c>
      <c r="B74" s="245" t="s">
        <v>2733</v>
      </c>
      <c r="C74" s="246" t="s">
        <v>2734</v>
      </c>
      <c r="D74" s="247" t="s">
        <v>251</v>
      </c>
      <c r="E74" s="248">
        <v>1</v>
      </c>
      <c r="F74" s="248">
        <v>0</v>
      </c>
      <c r="G74" s="249">
        <f t="shared" si="0"/>
        <v>0</v>
      </c>
      <c r="H74" s="250">
        <v>0</v>
      </c>
      <c r="I74" s="251">
        <f t="shared" si="1"/>
        <v>0</v>
      </c>
      <c r="J74" s="250">
        <v>0</v>
      </c>
      <c r="K74" s="251">
        <f t="shared" si="2"/>
        <v>0</v>
      </c>
      <c r="O74" s="243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si="3"/>
        <v>0</v>
      </c>
      <c r="BB74" s="216">
        <f t="shared" si="4"/>
        <v>0</v>
      </c>
      <c r="BC74" s="216">
        <f t="shared" si="5"/>
        <v>0</v>
      </c>
      <c r="BD74" s="216">
        <f t="shared" si="6"/>
        <v>0</v>
      </c>
      <c r="BE74" s="216">
        <f t="shared" si="7"/>
        <v>0</v>
      </c>
      <c r="CA74" s="243">
        <v>1</v>
      </c>
      <c r="CB74" s="243">
        <v>7</v>
      </c>
    </row>
    <row r="75" spans="1:80" ht="22.5">
      <c r="A75" s="244">
        <v>23</v>
      </c>
      <c r="B75" s="245" t="s">
        <v>2735</v>
      </c>
      <c r="C75" s="246" t="s">
        <v>2736</v>
      </c>
      <c r="D75" s="247" t="s">
        <v>251</v>
      </c>
      <c r="E75" s="248">
        <v>1</v>
      </c>
      <c r="F75" s="248">
        <v>0</v>
      </c>
      <c r="G75" s="249">
        <f t="shared" si="0"/>
        <v>0</v>
      </c>
      <c r="H75" s="250">
        <v>0</v>
      </c>
      <c r="I75" s="251">
        <f t="shared" si="1"/>
        <v>0</v>
      </c>
      <c r="J75" s="250">
        <v>0</v>
      </c>
      <c r="K75" s="251">
        <f t="shared" si="2"/>
        <v>0</v>
      </c>
      <c r="O75" s="243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3"/>
        <v>0</v>
      </c>
      <c r="BB75" s="216">
        <f t="shared" si="4"/>
        <v>0</v>
      </c>
      <c r="BC75" s="216">
        <f t="shared" si="5"/>
        <v>0</v>
      </c>
      <c r="BD75" s="216">
        <f t="shared" si="6"/>
        <v>0</v>
      </c>
      <c r="BE75" s="216">
        <f t="shared" si="7"/>
        <v>0</v>
      </c>
      <c r="CA75" s="243">
        <v>1</v>
      </c>
      <c r="CB75" s="243">
        <v>7</v>
      </c>
    </row>
    <row r="76" spans="1:80" ht="22.5">
      <c r="A76" s="244">
        <v>24</v>
      </c>
      <c r="B76" s="245" t="s">
        <v>2737</v>
      </c>
      <c r="C76" s="246" t="s">
        <v>2738</v>
      </c>
      <c r="D76" s="247" t="s">
        <v>251</v>
      </c>
      <c r="E76" s="248">
        <v>1</v>
      </c>
      <c r="F76" s="248">
        <v>0</v>
      </c>
      <c r="G76" s="249">
        <f t="shared" si="0"/>
        <v>0</v>
      </c>
      <c r="H76" s="250">
        <v>0</v>
      </c>
      <c r="I76" s="251">
        <f t="shared" si="1"/>
        <v>0</v>
      </c>
      <c r="J76" s="250">
        <v>0</v>
      </c>
      <c r="K76" s="251">
        <f t="shared" si="2"/>
        <v>0</v>
      </c>
      <c r="O76" s="243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3"/>
        <v>0</v>
      </c>
      <c r="BB76" s="216">
        <f t="shared" si="4"/>
        <v>0</v>
      </c>
      <c r="BC76" s="216">
        <f t="shared" si="5"/>
        <v>0</v>
      </c>
      <c r="BD76" s="216">
        <f t="shared" si="6"/>
        <v>0</v>
      </c>
      <c r="BE76" s="216">
        <f t="shared" si="7"/>
        <v>0</v>
      </c>
      <c r="CA76" s="243">
        <v>1</v>
      </c>
      <c r="CB76" s="243">
        <v>7</v>
      </c>
    </row>
    <row r="77" spans="1:80" ht="22.5">
      <c r="A77" s="244">
        <v>25</v>
      </c>
      <c r="B77" s="245" t="s">
        <v>2739</v>
      </c>
      <c r="C77" s="246" t="s">
        <v>2740</v>
      </c>
      <c r="D77" s="247" t="s">
        <v>251</v>
      </c>
      <c r="E77" s="248">
        <v>1</v>
      </c>
      <c r="F77" s="248">
        <v>0</v>
      </c>
      <c r="G77" s="249">
        <f t="shared" si="0"/>
        <v>0</v>
      </c>
      <c r="H77" s="250">
        <v>0</v>
      </c>
      <c r="I77" s="251">
        <f t="shared" si="1"/>
        <v>0</v>
      </c>
      <c r="J77" s="250">
        <v>0</v>
      </c>
      <c r="K77" s="251">
        <f t="shared" si="2"/>
        <v>0</v>
      </c>
      <c r="O77" s="243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3"/>
        <v>0</v>
      </c>
      <c r="BB77" s="216">
        <f t="shared" si="4"/>
        <v>0</v>
      </c>
      <c r="BC77" s="216">
        <f t="shared" si="5"/>
        <v>0</v>
      </c>
      <c r="BD77" s="216">
        <f t="shared" si="6"/>
        <v>0</v>
      </c>
      <c r="BE77" s="216">
        <f t="shared" si="7"/>
        <v>0</v>
      </c>
      <c r="CA77" s="243">
        <v>1</v>
      </c>
      <c r="CB77" s="243">
        <v>7</v>
      </c>
    </row>
    <row r="78" spans="1:80" ht="22.5">
      <c r="A78" s="244">
        <v>26</v>
      </c>
      <c r="B78" s="245" t="s">
        <v>2741</v>
      </c>
      <c r="C78" s="246" t="s">
        <v>2742</v>
      </c>
      <c r="D78" s="247" t="s">
        <v>251</v>
      </c>
      <c r="E78" s="248">
        <v>1</v>
      </c>
      <c r="F78" s="248">
        <v>0</v>
      </c>
      <c r="G78" s="249">
        <f t="shared" si="0"/>
        <v>0</v>
      </c>
      <c r="H78" s="250">
        <v>0</v>
      </c>
      <c r="I78" s="251">
        <f t="shared" si="1"/>
        <v>0</v>
      </c>
      <c r="J78" s="250">
        <v>0</v>
      </c>
      <c r="K78" s="251">
        <f t="shared" si="2"/>
        <v>0</v>
      </c>
      <c r="O78" s="243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3"/>
        <v>0</v>
      </c>
      <c r="BB78" s="216">
        <f t="shared" si="4"/>
        <v>0</v>
      </c>
      <c r="BC78" s="216">
        <f t="shared" si="5"/>
        <v>0</v>
      </c>
      <c r="BD78" s="216">
        <f t="shared" si="6"/>
        <v>0</v>
      </c>
      <c r="BE78" s="216">
        <f t="shared" si="7"/>
        <v>0</v>
      </c>
      <c r="CA78" s="243">
        <v>1</v>
      </c>
      <c r="CB78" s="243">
        <v>7</v>
      </c>
    </row>
    <row r="79" spans="1:80">
      <c r="A79" s="262"/>
      <c r="B79" s="263" t="s">
        <v>93</v>
      </c>
      <c r="C79" s="264" t="s">
        <v>434</v>
      </c>
      <c r="D79" s="265"/>
      <c r="E79" s="266"/>
      <c r="F79" s="267"/>
      <c r="G79" s="268">
        <f>SUM(G72:G78)</f>
        <v>0</v>
      </c>
      <c r="H79" s="269"/>
      <c r="I79" s="270">
        <f>SUM(I72:I78)</f>
        <v>0</v>
      </c>
      <c r="J79" s="269"/>
      <c r="K79" s="270">
        <f>SUM(K72:K78)</f>
        <v>0</v>
      </c>
      <c r="O79" s="243">
        <v>4</v>
      </c>
      <c r="BA79" s="271">
        <f>SUM(BA72:BA78)</f>
        <v>0</v>
      </c>
      <c r="BB79" s="271">
        <f>SUM(BB72:BB78)</f>
        <v>0</v>
      </c>
      <c r="BC79" s="271">
        <f>SUM(BC72:BC78)</f>
        <v>0</v>
      </c>
      <c r="BD79" s="271">
        <f>SUM(BD72:BD78)</f>
        <v>0</v>
      </c>
      <c r="BE79" s="271">
        <f>SUM(BE72:BE78)</f>
        <v>0</v>
      </c>
    </row>
    <row r="80" spans="1:80">
      <c r="A80" s="233" t="s">
        <v>89</v>
      </c>
      <c r="B80" s="234" t="s">
        <v>605</v>
      </c>
      <c r="C80" s="235" t="s">
        <v>606</v>
      </c>
      <c r="D80" s="236"/>
      <c r="E80" s="237"/>
      <c r="F80" s="237"/>
      <c r="G80" s="238"/>
      <c r="H80" s="239"/>
      <c r="I80" s="240"/>
      <c r="J80" s="241"/>
      <c r="K80" s="242"/>
      <c r="O80" s="243">
        <v>1</v>
      </c>
    </row>
    <row r="81" spans="1:80">
      <c r="A81" s="244">
        <v>27</v>
      </c>
      <c r="B81" s="245" t="s">
        <v>644</v>
      </c>
      <c r="C81" s="246" t="s">
        <v>645</v>
      </c>
      <c r="D81" s="247" t="s">
        <v>251</v>
      </c>
      <c r="E81" s="248">
        <v>2</v>
      </c>
      <c r="F81" s="248">
        <v>0</v>
      </c>
      <c r="G81" s="249">
        <f>E81*F81</f>
        <v>0</v>
      </c>
      <c r="H81" s="250">
        <v>2.513E-2</v>
      </c>
      <c r="I81" s="251">
        <f>E81*H81</f>
        <v>5.0259999999999999E-2</v>
      </c>
      <c r="J81" s="250">
        <v>0</v>
      </c>
      <c r="K81" s="251">
        <f>E81*J81</f>
        <v>0</v>
      </c>
      <c r="O81" s="243">
        <v>2</v>
      </c>
      <c r="AA81" s="216">
        <v>1</v>
      </c>
      <c r="AB81" s="216">
        <v>7</v>
      </c>
      <c r="AC81" s="216">
        <v>7</v>
      </c>
      <c r="AZ81" s="216">
        <v>2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</v>
      </c>
      <c r="CB81" s="243">
        <v>7</v>
      </c>
    </row>
    <row r="82" spans="1:80">
      <c r="A82" s="244">
        <v>28</v>
      </c>
      <c r="B82" s="245" t="s">
        <v>2743</v>
      </c>
      <c r="C82" s="246" t="s">
        <v>2744</v>
      </c>
      <c r="D82" s="247" t="s">
        <v>164</v>
      </c>
      <c r="E82" s="248">
        <v>22.5</v>
      </c>
      <c r="F82" s="248">
        <v>0</v>
      </c>
      <c r="G82" s="249">
        <f>E82*F82</f>
        <v>0</v>
      </c>
      <c r="H82" s="250">
        <v>2.513E-2</v>
      </c>
      <c r="I82" s="251">
        <f>E82*H82</f>
        <v>0.56542499999999996</v>
      </c>
      <c r="J82" s="250">
        <v>0</v>
      </c>
      <c r="K82" s="251">
        <f>E82*J82</f>
        <v>0</v>
      </c>
      <c r="O82" s="243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>IF(AZ82=1,G82,0)</f>
        <v>0</v>
      </c>
      <c r="BB82" s="216">
        <f>IF(AZ82=2,G82,0)</f>
        <v>0</v>
      </c>
      <c r="BC82" s="216">
        <f>IF(AZ82=3,G82,0)</f>
        <v>0</v>
      </c>
      <c r="BD82" s="216">
        <f>IF(AZ82=4,G82,0)</f>
        <v>0</v>
      </c>
      <c r="BE82" s="216">
        <f>IF(AZ82=5,G82,0)</f>
        <v>0</v>
      </c>
      <c r="CA82" s="243">
        <v>1</v>
      </c>
      <c r="CB82" s="243">
        <v>7</v>
      </c>
    </row>
    <row r="83" spans="1:80">
      <c r="A83" s="262"/>
      <c r="B83" s="263" t="s">
        <v>93</v>
      </c>
      <c r="C83" s="264" t="s">
        <v>607</v>
      </c>
      <c r="D83" s="265"/>
      <c r="E83" s="266"/>
      <c r="F83" s="267"/>
      <c r="G83" s="268">
        <f>SUM(G80:G82)</f>
        <v>0</v>
      </c>
      <c r="H83" s="269"/>
      <c r="I83" s="270">
        <f>SUM(I80:I82)</f>
        <v>0.61568499999999993</v>
      </c>
      <c r="J83" s="269"/>
      <c r="K83" s="270">
        <f>SUM(K80:K82)</f>
        <v>0</v>
      </c>
      <c r="O83" s="243">
        <v>4</v>
      </c>
      <c r="BA83" s="271">
        <f>SUM(BA80:BA82)</f>
        <v>0</v>
      </c>
      <c r="BB83" s="271">
        <f>SUM(BB80:BB82)</f>
        <v>0</v>
      </c>
      <c r="BC83" s="271">
        <f>SUM(BC80:BC82)</f>
        <v>0</v>
      </c>
      <c r="BD83" s="271">
        <f>SUM(BD80:BD82)</f>
        <v>0</v>
      </c>
      <c r="BE83" s="271">
        <f>SUM(BE80:BE82)</f>
        <v>0</v>
      </c>
    </row>
    <row r="84" spans="1:80">
      <c r="A84" s="233" t="s">
        <v>89</v>
      </c>
      <c r="B84" s="234" t="s">
        <v>855</v>
      </c>
      <c r="C84" s="235" t="s">
        <v>856</v>
      </c>
      <c r="D84" s="236"/>
      <c r="E84" s="237"/>
      <c r="F84" s="237"/>
      <c r="G84" s="238"/>
      <c r="H84" s="239"/>
      <c r="I84" s="240"/>
      <c r="J84" s="241"/>
      <c r="K84" s="242"/>
      <c r="O84" s="243">
        <v>1</v>
      </c>
    </row>
    <row r="85" spans="1:80">
      <c r="A85" s="244">
        <v>29</v>
      </c>
      <c r="B85" s="245" t="s">
        <v>860</v>
      </c>
      <c r="C85" s="246" t="s">
        <v>861</v>
      </c>
      <c r="D85" s="247" t="s">
        <v>149</v>
      </c>
      <c r="E85" s="248">
        <v>95.79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>
        <v>0</v>
      </c>
      <c r="K85" s="251">
        <f>E85*J85</f>
        <v>0</v>
      </c>
      <c r="O85" s="243">
        <v>2</v>
      </c>
      <c r="AA85" s="216">
        <v>1</v>
      </c>
      <c r="AB85" s="216">
        <v>1</v>
      </c>
      <c r="AC85" s="216">
        <v>1</v>
      </c>
      <c r="AZ85" s="216">
        <v>2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</v>
      </c>
      <c r="CB85" s="243">
        <v>1</v>
      </c>
    </row>
    <row r="86" spans="1:80">
      <c r="A86" s="252"/>
      <c r="B86" s="256"/>
      <c r="C86" s="366" t="s">
        <v>2745</v>
      </c>
      <c r="D86" s="367"/>
      <c r="E86" s="257">
        <v>95.79</v>
      </c>
      <c r="F86" s="258"/>
      <c r="G86" s="259"/>
      <c r="H86" s="260"/>
      <c r="I86" s="254"/>
      <c r="J86" s="261"/>
      <c r="K86" s="254"/>
      <c r="M86" s="255" t="s">
        <v>2745</v>
      </c>
      <c r="O86" s="243"/>
    </row>
    <row r="87" spans="1:80" ht="12" customHeight="1">
      <c r="A87" s="244">
        <v>30</v>
      </c>
      <c r="B87" s="245" t="s">
        <v>869</v>
      </c>
      <c r="C87" s="246" t="s">
        <v>870</v>
      </c>
      <c r="D87" s="247" t="s">
        <v>149</v>
      </c>
      <c r="E87" s="248">
        <v>95.79</v>
      </c>
      <c r="F87" s="248">
        <v>0</v>
      </c>
      <c r="G87" s="249">
        <f>E87*F87</f>
        <v>0</v>
      </c>
      <c r="H87" s="250">
        <v>1.7000000000000001E-4</v>
      </c>
      <c r="I87" s="251">
        <f>E87*H87</f>
        <v>1.6284300000000002E-2</v>
      </c>
      <c r="J87" s="250">
        <v>0</v>
      </c>
      <c r="K87" s="251">
        <f>E87*J87</f>
        <v>0</v>
      </c>
      <c r="O87" s="243">
        <v>2</v>
      </c>
      <c r="AA87" s="216">
        <v>1</v>
      </c>
      <c r="AB87" s="216">
        <v>7</v>
      </c>
      <c r="AC87" s="216">
        <v>7</v>
      </c>
      <c r="AZ87" s="216">
        <v>2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</v>
      </c>
      <c r="CB87" s="243">
        <v>7</v>
      </c>
    </row>
    <row r="88" spans="1:80">
      <c r="A88" s="252"/>
      <c r="B88" s="253"/>
      <c r="C88" s="368" t="s">
        <v>871</v>
      </c>
      <c r="D88" s="369"/>
      <c r="E88" s="369"/>
      <c r="F88" s="369"/>
      <c r="G88" s="370"/>
      <c r="I88" s="254"/>
      <c r="K88" s="254"/>
      <c r="L88" s="255"/>
      <c r="O88" s="243">
        <v>3</v>
      </c>
    </row>
    <row r="89" spans="1:80" ht="22.5">
      <c r="A89" s="244">
        <v>31</v>
      </c>
      <c r="B89" s="245" t="s">
        <v>866</v>
      </c>
      <c r="C89" s="246" t="s">
        <v>867</v>
      </c>
      <c r="D89" s="247" t="s">
        <v>149</v>
      </c>
      <c r="E89" s="248">
        <v>95.79</v>
      </c>
      <c r="F89" s="248">
        <v>0</v>
      </c>
      <c r="G89" s="249">
        <f>E89*F89</f>
        <v>0</v>
      </c>
      <c r="H89" s="250">
        <v>4.8700000000000002E-3</v>
      </c>
      <c r="I89" s="251">
        <f>E89*H89</f>
        <v>0.46649730000000006</v>
      </c>
      <c r="J89" s="250">
        <v>0</v>
      </c>
      <c r="K89" s="251">
        <f>E89*J89</f>
        <v>0</v>
      </c>
      <c r="O89" s="243">
        <v>2</v>
      </c>
      <c r="AA89" s="216">
        <v>1</v>
      </c>
      <c r="AB89" s="216">
        <v>7</v>
      </c>
      <c r="AC89" s="216">
        <v>7</v>
      </c>
      <c r="AZ89" s="216">
        <v>2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</v>
      </c>
      <c r="CB89" s="243">
        <v>7</v>
      </c>
    </row>
    <row r="90" spans="1:80">
      <c r="A90" s="252"/>
      <c r="B90" s="253"/>
      <c r="C90" s="368" t="s">
        <v>868</v>
      </c>
      <c r="D90" s="369"/>
      <c r="E90" s="369"/>
      <c r="F90" s="369"/>
      <c r="G90" s="370"/>
      <c r="I90" s="254"/>
      <c r="K90" s="254"/>
      <c r="L90" s="255"/>
      <c r="O90" s="243">
        <v>3</v>
      </c>
    </row>
    <row r="91" spans="1:80" ht="22.5">
      <c r="A91" s="244">
        <v>32</v>
      </c>
      <c r="B91" s="245" t="s">
        <v>864</v>
      </c>
      <c r="C91" s="246" t="s">
        <v>865</v>
      </c>
      <c r="D91" s="247" t="s">
        <v>149</v>
      </c>
      <c r="E91" s="248">
        <v>95.79</v>
      </c>
      <c r="F91" s="248">
        <v>0</v>
      </c>
      <c r="G91" s="249">
        <f>E91*F91</f>
        <v>0</v>
      </c>
      <c r="H91" s="250">
        <v>8.3000000000000001E-4</v>
      </c>
      <c r="I91" s="251">
        <f>E91*H91</f>
        <v>7.9505700000000012E-2</v>
      </c>
      <c r="J91" s="250">
        <v>0</v>
      </c>
      <c r="K91" s="251">
        <f>E91*J91</f>
        <v>0</v>
      </c>
      <c r="O91" s="243">
        <v>2</v>
      </c>
      <c r="AA91" s="216">
        <v>1</v>
      </c>
      <c r="AB91" s="216">
        <v>7</v>
      </c>
      <c r="AC91" s="216">
        <v>7</v>
      </c>
      <c r="AZ91" s="216">
        <v>2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</v>
      </c>
      <c r="CB91" s="243">
        <v>7</v>
      </c>
    </row>
    <row r="92" spans="1:80" ht="22.5">
      <c r="A92" s="244">
        <v>33</v>
      </c>
      <c r="B92" s="245" t="s">
        <v>862</v>
      </c>
      <c r="C92" s="246" t="s">
        <v>2746</v>
      </c>
      <c r="D92" s="247" t="s">
        <v>149</v>
      </c>
      <c r="E92" s="248">
        <v>95.79</v>
      </c>
      <c r="F92" s="248">
        <v>0</v>
      </c>
      <c r="G92" s="249">
        <f>E92*F92</f>
        <v>0</v>
      </c>
      <c r="H92" s="250">
        <v>0.38238</v>
      </c>
      <c r="I92" s="251">
        <f>E92*H92</f>
        <v>36.628180200000003</v>
      </c>
      <c r="J92" s="250">
        <v>0</v>
      </c>
      <c r="K92" s="251">
        <f>E92*J92</f>
        <v>0</v>
      </c>
      <c r="O92" s="243">
        <v>2</v>
      </c>
      <c r="AA92" s="216">
        <v>1</v>
      </c>
      <c r="AB92" s="216">
        <v>1</v>
      </c>
      <c r="AC92" s="216">
        <v>1</v>
      </c>
      <c r="AZ92" s="216">
        <v>2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</v>
      </c>
      <c r="CB92" s="243">
        <v>1</v>
      </c>
    </row>
    <row r="93" spans="1:80">
      <c r="A93" s="244">
        <v>34</v>
      </c>
      <c r="B93" s="245" t="s">
        <v>858</v>
      </c>
      <c r="C93" s="246" t="s">
        <v>859</v>
      </c>
      <c r="D93" s="247" t="s">
        <v>149</v>
      </c>
      <c r="E93" s="248">
        <v>95.79</v>
      </c>
      <c r="F93" s="248">
        <v>0</v>
      </c>
      <c r="G93" s="249">
        <f>E93*F93</f>
        <v>0</v>
      </c>
      <c r="H93" s="250">
        <v>0.40481</v>
      </c>
      <c r="I93" s="251">
        <f>E93*H93</f>
        <v>38.776749900000006</v>
      </c>
      <c r="J93" s="250">
        <v>0</v>
      </c>
      <c r="K93" s="251">
        <f>E93*J93</f>
        <v>0</v>
      </c>
      <c r="O93" s="243">
        <v>2</v>
      </c>
      <c r="AA93" s="216">
        <v>1</v>
      </c>
      <c r="AB93" s="216">
        <v>1</v>
      </c>
      <c r="AC93" s="216">
        <v>1</v>
      </c>
      <c r="AZ93" s="216">
        <v>2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</v>
      </c>
      <c r="CB93" s="243">
        <v>1</v>
      </c>
    </row>
    <row r="94" spans="1:80">
      <c r="A94" s="262"/>
      <c r="B94" s="263" t="s">
        <v>93</v>
      </c>
      <c r="C94" s="264" t="s">
        <v>857</v>
      </c>
      <c r="D94" s="265"/>
      <c r="E94" s="266"/>
      <c r="F94" s="267"/>
      <c r="G94" s="268">
        <f>SUM(G84:G93)</f>
        <v>0</v>
      </c>
      <c r="H94" s="269"/>
      <c r="I94" s="270">
        <f>SUM(I84:I93)</f>
        <v>75.96721740000001</v>
      </c>
      <c r="J94" s="269"/>
      <c r="K94" s="270">
        <f>SUM(K84:K93)</f>
        <v>0</v>
      </c>
      <c r="O94" s="243">
        <v>4</v>
      </c>
      <c r="BA94" s="271">
        <f>SUM(BA84:BA93)</f>
        <v>0</v>
      </c>
      <c r="BB94" s="271">
        <f>SUM(BB84:BB93)</f>
        <v>0</v>
      </c>
      <c r="BC94" s="271">
        <f>SUM(BC84:BC93)</f>
        <v>0</v>
      </c>
      <c r="BD94" s="271">
        <f>SUM(BD84:BD93)</f>
        <v>0</v>
      </c>
      <c r="BE94" s="271">
        <f>SUM(BE84:BE93)</f>
        <v>0</v>
      </c>
    </row>
    <row r="95" spans="1:80">
      <c r="A95" s="233" t="s">
        <v>89</v>
      </c>
      <c r="B95" s="234" t="s">
        <v>2747</v>
      </c>
      <c r="C95" s="235" t="s">
        <v>3097</v>
      </c>
      <c r="D95" s="236"/>
      <c r="E95" s="237"/>
      <c r="F95" s="237"/>
      <c r="G95" s="238"/>
      <c r="H95" s="239"/>
      <c r="I95" s="240"/>
      <c r="J95" s="241"/>
      <c r="K95" s="242"/>
      <c r="O95" s="243">
        <v>1</v>
      </c>
    </row>
    <row r="96" spans="1:80" ht="22.5">
      <c r="A96" s="244">
        <v>35</v>
      </c>
      <c r="B96" s="245" t="s">
        <v>2749</v>
      </c>
      <c r="C96" s="246" t="s">
        <v>2750</v>
      </c>
      <c r="D96" s="247" t="s">
        <v>149</v>
      </c>
      <c r="E96" s="248">
        <v>38</v>
      </c>
      <c r="F96" s="248">
        <v>0</v>
      </c>
      <c r="G96" s="249">
        <f>E96*F96</f>
        <v>0</v>
      </c>
      <c r="H96" s="250">
        <v>5.321E-2</v>
      </c>
      <c r="I96" s="251">
        <f>E96*H96</f>
        <v>2.0219800000000001</v>
      </c>
      <c r="J96" s="250">
        <v>0</v>
      </c>
      <c r="K96" s="251">
        <f>E96*J96</f>
        <v>0</v>
      </c>
      <c r="O96" s="243">
        <v>2</v>
      </c>
      <c r="AA96" s="216">
        <v>1</v>
      </c>
      <c r="AB96" s="216">
        <v>7</v>
      </c>
      <c r="AC96" s="216">
        <v>7</v>
      </c>
      <c r="AZ96" s="216">
        <v>2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</v>
      </c>
      <c r="CB96" s="243">
        <v>7</v>
      </c>
    </row>
    <row r="97" spans="1:80">
      <c r="A97" s="252"/>
      <c r="B97" s="253"/>
      <c r="C97" s="368" t="s">
        <v>2751</v>
      </c>
      <c r="D97" s="369"/>
      <c r="E97" s="369"/>
      <c r="F97" s="369"/>
      <c r="G97" s="370"/>
      <c r="I97" s="254"/>
      <c r="K97" s="254"/>
      <c r="L97" s="255"/>
      <c r="O97" s="243">
        <v>3</v>
      </c>
    </row>
    <row r="98" spans="1:80">
      <c r="A98" s="252"/>
      <c r="B98" s="256"/>
      <c r="C98" s="366" t="s">
        <v>2752</v>
      </c>
      <c r="D98" s="367"/>
      <c r="E98" s="257">
        <v>35.4</v>
      </c>
      <c r="F98" s="258"/>
      <c r="G98" s="259"/>
      <c r="H98" s="260"/>
      <c r="I98" s="254"/>
      <c r="J98" s="261"/>
      <c r="K98" s="254"/>
      <c r="M98" s="283">
        <v>354000</v>
      </c>
      <c r="O98" s="243"/>
    </row>
    <row r="99" spans="1:80">
      <c r="A99" s="252"/>
      <c r="B99" s="256"/>
      <c r="C99" s="366" t="s">
        <v>2753</v>
      </c>
      <c r="D99" s="367"/>
      <c r="E99" s="257">
        <v>2.6</v>
      </c>
      <c r="F99" s="258"/>
      <c r="G99" s="259"/>
      <c r="H99" s="260"/>
      <c r="I99" s="254"/>
      <c r="J99" s="261"/>
      <c r="K99" s="254"/>
      <c r="M99" s="255" t="s">
        <v>2753</v>
      </c>
      <c r="O99" s="243"/>
    </row>
    <row r="100" spans="1:80">
      <c r="A100" s="244">
        <v>36</v>
      </c>
      <c r="B100" s="245" t="s">
        <v>2754</v>
      </c>
      <c r="C100" s="246" t="s">
        <v>2755</v>
      </c>
      <c r="D100" s="247" t="s">
        <v>149</v>
      </c>
      <c r="E100" s="248">
        <v>76</v>
      </c>
      <c r="F100" s="248">
        <v>0</v>
      </c>
      <c r="G100" s="249">
        <f>E100*F100</f>
        <v>0</v>
      </c>
      <c r="H100" s="250">
        <v>7.3499999999999998E-3</v>
      </c>
      <c r="I100" s="251">
        <f>E100*H100</f>
        <v>0.55859999999999999</v>
      </c>
      <c r="J100" s="250">
        <v>0</v>
      </c>
      <c r="K100" s="251">
        <f>E100*J100</f>
        <v>0</v>
      </c>
      <c r="O100" s="243">
        <v>2</v>
      </c>
      <c r="AA100" s="216">
        <v>1</v>
      </c>
      <c r="AB100" s="216">
        <v>1</v>
      </c>
      <c r="AC100" s="216">
        <v>1</v>
      </c>
      <c r="AZ100" s="216">
        <v>2</v>
      </c>
      <c r="BA100" s="216">
        <f>IF(AZ100=1,G100,0)</f>
        <v>0</v>
      </c>
      <c r="BB100" s="216">
        <f>IF(AZ100=2,G100,0)</f>
        <v>0</v>
      </c>
      <c r="BC100" s="216">
        <f>IF(AZ100=3,G100,0)</f>
        <v>0</v>
      </c>
      <c r="BD100" s="216">
        <f>IF(AZ100=4,G100,0)</f>
        <v>0</v>
      </c>
      <c r="BE100" s="216">
        <f>IF(AZ100=5,G100,0)</f>
        <v>0</v>
      </c>
      <c r="CA100" s="243">
        <v>1</v>
      </c>
      <c r="CB100" s="243">
        <v>1</v>
      </c>
    </row>
    <row r="101" spans="1:80">
      <c r="A101" s="252"/>
      <c r="B101" s="256"/>
      <c r="C101" s="366" t="s">
        <v>2756</v>
      </c>
      <c r="D101" s="367"/>
      <c r="E101" s="257">
        <v>76</v>
      </c>
      <c r="F101" s="258"/>
      <c r="G101" s="259"/>
      <c r="H101" s="260"/>
      <c r="I101" s="254"/>
      <c r="J101" s="261"/>
      <c r="K101" s="254"/>
      <c r="M101" s="255" t="s">
        <v>2756</v>
      </c>
      <c r="O101" s="243"/>
    </row>
    <row r="102" spans="1:80">
      <c r="A102" s="244">
        <v>37</v>
      </c>
      <c r="B102" s="245" t="s">
        <v>2757</v>
      </c>
      <c r="C102" s="246" t="s">
        <v>2758</v>
      </c>
      <c r="D102" s="247" t="s">
        <v>149</v>
      </c>
      <c r="E102" s="248">
        <v>35.4</v>
      </c>
      <c r="F102" s="248">
        <v>0</v>
      </c>
      <c r="G102" s="249">
        <f>E102*F102</f>
        <v>0</v>
      </c>
      <c r="H102" s="250">
        <v>0.41059000000000001</v>
      </c>
      <c r="I102" s="251">
        <f>E102*H102</f>
        <v>14.534886</v>
      </c>
      <c r="J102" s="250">
        <v>0</v>
      </c>
      <c r="K102" s="251">
        <f>E102*J102</f>
        <v>0</v>
      </c>
      <c r="O102" s="243">
        <v>2</v>
      </c>
      <c r="AA102" s="216">
        <v>1</v>
      </c>
      <c r="AB102" s="216">
        <v>1</v>
      </c>
      <c r="AC102" s="216">
        <v>1</v>
      </c>
      <c r="AZ102" s="216">
        <v>2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</v>
      </c>
      <c r="CB102" s="243">
        <v>1</v>
      </c>
    </row>
    <row r="103" spans="1:80">
      <c r="A103" s="244">
        <v>38</v>
      </c>
      <c r="B103" s="245" t="s">
        <v>2759</v>
      </c>
      <c r="C103" s="246" t="s">
        <v>2760</v>
      </c>
      <c r="D103" s="247" t="s">
        <v>149</v>
      </c>
      <c r="E103" s="248">
        <v>38</v>
      </c>
      <c r="F103" s="248">
        <v>0</v>
      </c>
      <c r="G103" s="249">
        <f>E103*F103</f>
        <v>0</v>
      </c>
      <c r="H103" s="250">
        <v>1.7000000000000001E-2</v>
      </c>
      <c r="I103" s="251">
        <f>E103*H103</f>
        <v>0.64600000000000002</v>
      </c>
      <c r="J103" s="250">
        <v>0</v>
      </c>
      <c r="K103" s="251">
        <f>E103*J103</f>
        <v>0</v>
      </c>
      <c r="O103" s="243">
        <v>2</v>
      </c>
      <c r="AA103" s="216">
        <v>1</v>
      </c>
      <c r="AB103" s="216">
        <v>1</v>
      </c>
      <c r="AC103" s="216">
        <v>1</v>
      </c>
      <c r="AZ103" s="216">
        <v>2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43">
        <v>1</v>
      </c>
      <c r="CB103" s="243">
        <v>1</v>
      </c>
    </row>
    <row r="104" spans="1:80">
      <c r="A104" s="244">
        <v>39</v>
      </c>
      <c r="B104" s="245" t="s">
        <v>2761</v>
      </c>
      <c r="C104" s="246" t="s">
        <v>2762</v>
      </c>
      <c r="D104" s="247" t="s">
        <v>149</v>
      </c>
      <c r="E104" s="248">
        <v>38</v>
      </c>
      <c r="F104" s="248">
        <v>0</v>
      </c>
      <c r="G104" s="249">
        <f>E104*F104</f>
        <v>0</v>
      </c>
      <c r="H104" s="250">
        <v>4.8999999999999998E-3</v>
      </c>
      <c r="I104" s="251">
        <f>E104*H104</f>
        <v>0.1862</v>
      </c>
      <c r="J104" s="250">
        <v>0</v>
      </c>
      <c r="K104" s="251">
        <f>E104*J104</f>
        <v>0</v>
      </c>
      <c r="O104" s="243">
        <v>2</v>
      </c>
      <c r="AA104" s="216">
        <v>1</v>
      </c>
      <c r="AB104" s="216">
        <v>1</v>
      </c>
      <c r="AC104" s="216">
        <v>1</v>
      </c>
      <c r="AZ104" s="216">
        <v>2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43">
        <v>1</v>
      </c>
      <c r="CB104" s="243">
        <v>1</v>
      </c>
    </row>
    <row r="105" spans="1:80">
      <c r="A105" s="244">
        <v>40</v>
      </c>
      <c r="B105" s="245" t="s">
        <v>2763</v>
      </c>
      <c r="C105" s="246" t="s">
        <v>960</v>
      </c>
      <c r="D105" s="247" t="s">
        <v>149</v>
      </c>
      <c r="E105" s="248">
        <v>38</v>
      </c>
      <c r="F105" s="248">
        <v>0</v>
      </c>
      <c r="G105" s="249">
        <f>E105*F105</f>
        <v>0</v>
      </c>
      <c r="H105" s="250">
        <v>1.9000000000000001E-4</v>
      </c>
      <c r="I105" s="251">
        <f>E105*H105</f>
        <v>7.2200000000000007E-3</v>
      </c>
      <c r="J105" s="250">
        <v>0</v>
      </c>
      <c r="K105" s="251">
        <f>E105*J105</f>
        <v>0</v>
      </c>
      <c r="O105" s="243">
        <v>2</v>
      </c>
      <c r="AA105" s="216">
        <v>1</v>
      </c>
      <c r="AB105" s="216">
        <v>7</v>
      </c>
      <c r="AC105" s="216">
        <v>7</v>
      </c>
      <c r="AZ105" s="216">
        <v>2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</v>
      </c>
      <c r="CB105" s="243">
        <v>7</v>
      </c>
    </row>
    <row r="106" spans="1:80">
      <c r="A106" s="244">
        <v>41</v>
      </c>
      <c r="B106" s="245" t="s">
        <v>2764</v>
      </c>
      <c r="C106" s="246" t="s">
        <v>2765</v>
      </c>
      <c r="D106" s="247" t="s">
        <v>149</v>
      </c>
      <c r="E106" s="248">
        <v>38</v>
      </c>
      <c r="F106" s="248">
        <v>0</v>
      </c>
      <c r="G106" s="249">
        <f>E106*F106</f>
        <v>0</v>
      </c>
      <c r="H106" s="250">
        <v>4.6999999999999999E-4</v>
      </c>
      <c r="I106" s="251">
        <f>E106*H106</f>
        <v>1.7860000000000001E-2</v>
      </c>
      <c r="J106" s="250">
        <v>0</v>
      </c>
      <c r="K106" s="251">
        <f>E106*J106</f>
        <v>0</v>
      </c>
      <c r="O106" s="243">
        <v>2</v>
      </c>
      <c r="AA106" s="216">
        <v>1</v>
      </c>
      <c r="AB106" s="216">
        <v>7</v>
      </c>
      <c r="AC106" s="216">
        <v>7</v>
      </c>
      <c r="AZ106" s="216">
        <v>2</v>
      </c>
      <c r="BA106" s="216">
        <f>IF(AZ106=1,G106,0)</f>
        <v>0</v>
      </c>
      <c r="BB106" s="216">
        <f>IF(AZ106=2,G106,0)</f>
        <v>0</v>
      </c>
      <c r="BC106" s="216">
        <f>IF(AZ106=3,G106,0)</f>
        <v>0</v>
      </c>
      <c r="BD106" s="216">
        <f>IF(AZ106=4,G106,0)</f>
        <v>0</v>
      </c>
      <c r="BE106" s="216">
        <f>IF(AZ106=5,G106,0)</f>
        <v>0</v>
      </c>
      <c r="CA106" s="243">
        <v>1</v>
      </c>
      <c r="CB106" s="243">
        <v>7</v>
      </c>
    </row>
    <row r="107" spans="1:80">
      <c r="A107" s="252"/>
      <c r="B107" s="253"/>
      <c r="C107" s="368" t="s">
        <v>2766</v>
      </c>
      <c r="D107" s="369"/>
      <c r="E107" s="369"/>
      <c r="F107" s="369"/>
      <c r="G107" s="370"/>
      <c r="I107" s="254"/>
      <c r="K107" s="254"/>
      <c r="L107" s="255"/>
      <c r="O107" s="243">
        <v>3</v>
      </c>
    </row>
    <row r="108" spans="1:80">
      <c r="A108" s="252"/>
      <c r="B108" s="253"/>
      <c r="C108" s="368"/>
      <c r="D108" s="369"/>
      <c r="E108" s="369"/>
      <c r="F108" s="369"/>
      <c r="G108" s="370"/>
      <c r="I108" s="254"/>
      <c r="K108" s="254"/>
      <c r="L108" s="255"/>
      <c r="O108" s="243">
        <v>3</v>
      </c>
    </row>
    <row r="109" spans="1:80">
      <c r="A109" s="262"/>
      <c r="B109" s="263" t="s">
        <v>93</v>
      </c>
      <c r="C109" s="264" t="s">
        <v>2748</v>
      </c>
      <c r="D109" s="265"/>
      <c r="E109" s="266"/>
      <c r="F109" s="267"/>
      <c r="G109" s="268">
        <f>SUM(G95:G108)</f>
        <v>0</v>
      </c>
      <c r="H109" s="269"/>
      <c r="I109" s="270">
        <f>SUM(I95:I108)</f>
        <v>17.972746000000001</v>
      </c>
      <c r="J109" s="269"/>
      <c r="K109" s="270">
        <f>SUM(K95:K108)</f>
        <v>0</v>
      </c>
      <c r="O109" s="243">
        <v>4</v>
      </c>
      <c r="BA109" s="271">
        <f>SUM(BA95:BA108)</f>
        <v>0</v>
      </c>
      <c r="BB109" s="271">
        <f>SUM(BB95:BB108)</f>
        <v>0</v>
      </c>
      <c r="BC109" s="271">
        <f>SUM(BC95:BC108)</f>
        <v>0</v>
      </c>
      <c r="BD109" s="271">
        <f>SUM(BD95:BD108)</f>
        <v>0</v>
      </c>
      <c r="BE109" s="271">
        <f>SUM(BE95:BE108)</f>
        <v>0</v>
      </c>
    </row>
    <row r="110" spans="1:80">
      <c r="A110" s="233" t="s">
        <v>89</v>
      </c>
      <c r="B110" s="234" t="s">
        <v>2767</v>
      </c>
      <c r="C110" s="235" t="s">
        <v>3098</v>
      </c>
      <c r="D110" s="236"/>
      <c r="E110" s="237"/>
      <c r="F110" s="237"/>
      <c r="G110" s="238"/>
      <c r="H110" s="239"/>
      <c r="I110" s="240"/>
      <c r="J110" s="241"/>
      <c r="K110" s="242"/>
      <c r="O110" s="243">
        <v>1</v>
      </c>
    </row>
    <row r="111" spans="1:80">
      <c r="A111" s="244">
        <v>42</v>
      </c>
      <c r="B111" s="245" t="s">
        <v>2769</v>
      </c>
      <c r="C111" s="246" t="s">
        <v>911</v>
      </c>
      <c r="D111" s="247" t="s">
        <v>149</v>
      </c>
      <c r="E111" s="248">
        <v>12.23</v>
      </c>
      <c r="F111" s="248">
        <v>0</v>
      </c>
      <c r="G111" s="249">
        <f>E111*F111</f>
        <v>0</v>
      </c>
      <c r="H111" s="250">
        <v>5.1999999999999995E-4</v>
      </c>
      <c r="I111" s="251">
        <f>E111*H111</f>
        <v>6.3596E-3</v>
      </c>
      <c r="J111" s="250">
        <v>0</v>
      </c>
      <c r="K111" s="251">
        <f>E111*J111</f>
        <v>0</v>
      </c>
      <c r="O111" s="243">
        <v>2</v>
      </c>
      <c r="AA111" s="216">
        <v>1</v>
      </c>
      <c r="AB111" s="216">
        <v>7</v>
      </c>
      <c r="AC111" s="216">
        <v>7</v>
      </c>
      <c r="AZ111" s="216">
        <v>2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43">
        <v>1</v>
      </c>
      <c r="CB111" s="243">
        <v>7</v>
      </c>
    </row>
    <row r="112" spans="1:80">
      <c r="A112" s="252"/>
      <c r="B112" s="256"/>
      <c r="C112" s="366" t="s">
        <v>2770</v>
      </c>
      <c r="D112" s="367"/>
      <c r="E112" s="257">
        <v>57.23</v>
      </c>
      <c r="F112" s="258"/>
      <c r="G112" s="259"/>
      <c r="H112" s="260"/>
      <c r="I112" s="254"/>
      <c r="J112" s="261"/>
      <c r="K112" s="254"/>
      <c r="M112" s="255" t="s">
        <v>2770</v>
      </c>
      <c r="O112" s="243"/>
    </row>
    <row r="113" spans="1:80">
      <c r="A113" s="252"/>
      <c r="B113" s="256"/>
      <c r="C113" s="366" t="s">
        <v>2771</v>
      </c>
      <c r="D113" s="367"/>
      <c r="E113" s="257">
        <v>-9.6</v>
      </c>
      <c r="F113" s="258"/>
      <c r="G113" s="259"/>
      <c r="H113" s="260"/>
      <c r="I113" s="254"/>
      <c r="J113" s="261"/>
      <c r="K113" s="254"/>
      <c r="M113" s="255" t="s">
        <v>2771</v>
      </c>
      <c r="O113" s="243"/>
    </row>
    <row r="114" spans="1:80">
      <c r="A114" s="252"/>
      <c r="B114" s="256"/>
      <c r="C114" s="366" t="s">
        <v>2772</v>
      </c>
      <c r="D114" s="367"/>
      <c r="E114" s="257">
        <v>-35.4</v>
      </c>
      <c r="F114" s="258"/>
      <c r="G114" s="259"/>
      <c r="H114" s="260"/>
      <c r="I114" s="254"/>
      <c r="J114" s="261"/>
      <c r="K114" s="254"/>
      <c r="M114" s="255" t="s">
        <v>2772</v>
      </c>
      <c r="O114" s="243"/>
    </row>
    <row r="115" spans="1:80">
      <c r="A115" s="244">
        <v>43</v>
      </c>
      <c r="B115" s="245" t="s">
        <v>2773</v>
      </c>
      <c r="C115" s="246" t="s">
        <v>2774</v>
      </c>
      <c r="D115" s="247" t="s">
        <v>149</v>
      </c>
      <c r="E115" s="248">
        <v>12.23</v>
      </c>
      <c r="F115" s="248">
        <v>0</v>
      </c>
      <c r="G115" s="249">
        <f>E115*F115</f>
        <v>0</v>
      </c>
      <c r="H115" s="250">
        <v>3.0000000000000001E-3</v>
      </c>
      <c r="I115" s="251">
        <f>E115*H115</f>
        <v>3.669E-2</v>
      </c>
      <c r="J115" s="250">
        <v>0</v>
      </c>
      <c r="K115" s="251">
        <f>E115*J115</f>
        <v>0</v>
      </c>
      <c r="O115" s="243">
        <v>2</v>
      </c>
      <c r="AA115" s="216">
        <v>1</v>
      </c>
      <c r="AB115" s="216">
        <v>7</v>
      </c>
      <c r="AC115" s="216">
        <v>7</v>
      </c>
      <c r="AZ115" s="216">
        <v>2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</v>
      </c>
      <c r="CB115" s="243">
        <v>7</v>
      </c>
    </row>
    <row r="116" spans="1:80" ht="12" customHeight="1">
      <c r="A116" s="244">
        <v>44</v>
      </c>
      <c r="B116" s="245" t="s">
        <v>2775</v>
      </c>
      <c r="C116" s="246" t="s">
        <v>870</v>
      </c>
      <c r="D116" s="247" t="s">
        <v>149</v>
      </c>
      <c r="E116" s="248">
        <v>12.23</v>
      </c>
      <c r="F116" s="248">
        <v>0</v>
      </c>
      <c r="G116" s="249">
        <f>E116*F116</f>
        <v>0</v>
      </c>
      <c r="H116" s="250">
        <v>1.7000000000000001E-4</v>
      </c>
      <c r="I116" s="251">
        <f>E116*H116</f>
        <v>2.0791000000000004E-3</v>
      </c>
      <c r="J116" s="250">
        <v>0</v>
      </c>
      <c r="K116" s="251">
        <f>E116*J116</f>
        <v>0</v>
      </c>
      <c r="O116" s="243">
        <v>2</v>
      </c>
      <c r="AA116" s="216">
        <v>1</v>
      </c>
      <c r="AB116" s="216">
        <v>7</v>
      </c>
      <c r="AC116" s="216">
        <v>7</v>
      </c>
      <c r="AZ116" s="216">
        <v>2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</v>
      </c>
      <c r="CB116" s="243">
        <v>7</v>
      </c>
    </row>
    <row r="117" spans="1:80">
      <c r="A117" s="252"/>
      <c r="B117" s="253"/>
      <c r="C117" s="368" t="s">
        <v>2776</v>
      </c>
      <c r="D117" s="369"/>
      <c r="E117" s="369"/>
      <c r="F117" s="369"/>
      <c r="G117" s="370"/>
      <c r="I117" s="254"/>
      <c r="K117" s="254"/>
      <c r="L117" s="255"/>
      <c r="O117" s="243">
        <v>3</v>
      </c>
    </row>
    <row r="118" spans="1:80" ht="22.5">
      <c r="A118" s="244">
        <v>45</v>
      </c>
      <c r="B118" s="245" t="s">
        <v>2777</v>
      </c>
      <c r="C118" s="246" t="s">
        <v>919</v>
      </c>
      <c r="D118" s="247" t="s">
        <v>149</v>
      </c>
      <c r="E118" s="248">
        <v>12.23</v>
      </c>
      <c r="F118" s="248">
        <v>0</v>
      </c>
      <c r="G118" s="249">
        <f>E118*F118</f>
        <v>0</v>
      </c>
      <c r="H118" s="250">
        <v>4.8700000000000002E-3</v>
      </c>
      <c r="I118" s="251">
        <f>E118*H118</f>
        <v>5.9560100000000005E-2</v>
      </c>
      <c r="J118" s="250">
        <v>0</v>
      </c>
      <c r="K118" s="251">
        <f>E118*J118</f>
        <v>0</v>
      </c>
      <c r="O118" s="243">
        <v>2</v>
      </c>
      <c r="AA118" s="216">
        <v>1</v>
      </c>
      <c r="AB118" s="216">
        <v>7</v>
      </c>
      <c r="AC118" s="216">
        <v>7</v>
      </c>
      <c r="AZ118" s="216">
        <v>2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</v>
      </c>
      <c r="CB118" s="243">
        <v>7</v>
      </c>
    </row>
    <row r="119" spans="1:80">
      <c r="A119" s="252"/>
      <c r="B119" s="253"/>
      <c r="C119" s="368" t="s">
        <v>2778</v>
      </c>
      <c r="D119" s="369"/>
      <c r="E119" s="369"/>
      <c r="F119" s="369"/>
      <c r="G119" s="370"/>
      <c r="I119" s="254"/>
      <c r="K119" s="254"/>
      <c r="L119" s="255"/>
      <c r="O119" s="243">
        <v>3</v>
      </c>
    </row>
    <row r="120" spans="1:80">
      <c r="A120" s="244">
        <v>46</v>
      </c>
      <c r="B120" s="245" t="s">
        <v>2779</v>
      </c>
      <c r="C120" s="246" t="s">
        <v>916</v>
      </c>
      <c r="D120" s="247" t="s">
        <v>149</v>
      </c>
      <c r="E120" s="248">
        <v>12.23</v>
      </c>
      <c r="F120" s="248">
        <v>0</v>
      </c>
      <c r="G120" s="249">
        <f t="shared" ref="G120:G126" si="8">E120*F120</f>
        <v>0</v>
      </c>
      <c r="H120" s="250">
        <v>1.0300000000000001E-3</v>
      </c>
      <c r="I120" s="251">
        <f t="shared" ref="I120:I126" si="9">E120*H120</f>
        <v>1.2596900000000001E-2</v>
      </c>
      <c r="J120" s="250">
        <v>0</v>
      </c>
      <c r="K120" s="251">
        <f t="shared" ref="K120:K126" si="10">E120*J120</f>
        <v>0</v>
      </c>
      <c r="O120" s="243">
        <v>2</v>
      </c>
      <c r="AA120" s="216">
        <v>1</v>
      </c>
      <c r="AB120" s="216">
        <v>7</v>
      </c>
      <c r="AC120" s="216">
        <v>7</v>
      </c>
      <c r="AZ120" s="216">
        <v>2</v>
      </c>
      <c r="BA120" s="216">
        <f t="shared" ref="BA120:BA126" si="11">IF(AZ120=1,G120,0)</f>
        <v>0</v>
      </c>
      <c r="BB120" s="216">
        <f t="shared" ref="BB120:BB126" si="12">IF(AZ120=2,G120,0)</f>
        <v>0</v>
      </c>
      <c r="BC120" s="216">
        <f t="shared" ref="BC120:BC126" si="13">IF(AZ120=3,G120,0)</f>
        <v>0</v>
      </c>
      <c r="BD120" s="216">
        <f t="shared" ref="BD120:BD126" si="14">IF(AZ120=4,G120,0)</f>
        <v>0</v>
      </c>
      <c r="BE120" s="216">
        <f t="shared" ref="BE120:BE126" si="15">IF(AZ120=5,G120,0)</f>
        <v>0</v>
      </c>
      <c r="CA120" s="243">
        <v>1</v>
      </c>
      <c r="CB120" s="243">
        <v>7</v>
      </c>
    </row>
    <row r="121" spans="1:80">
      <c r="A121" s="244">
        <v>47</v>
      </c>
      <c r="B121" s="245" t="s">
        <v>2757</v>
      </c>
      <c r="C121" s="246" t="s">
        <v>2758</v>
      </c>
      <c r="D121" s="247" t="s">
        <v>149</v>
      </c>
      <c r="E121" s="248">
        <v>12.23</v>
      </c>
      <c r="F121" s="248">
        <v>0</v>
      </c>
      <c r="G121" s="249">
        <f t="shared" si="8"/>
        <v>0</v>
      </c>
      <c r="H121" s="250">
        <v>0.41059000000000001</v>
      </c>
      <c r="I121" s="251">
        <f t="shared" si="9"/>
        <v>5.0215157000000001</v>
      </c>
      <c r="J121" s="250">
        <v>0</v>
      </c>
      <c r="K121" s="251">
        <f t="shared" si="10"/>
        <v>0</v>
      </c>
      <c r="O121" s="243">
        <v>2</v>
      </c>
      <c r="AA121" s="216">
        <v>1</v>
      </c>
      <c r="AB121" s="216">
        <v>1</v>
      </c>
      <c r="AC121" s="216">
        <v>1</v>
      </c>
      <c r="AZ121" s="216">
        <v>2</v>
      </c>
      <c r="BA121" s="216">
        <f t="shared" si="11"/>
        <v>0</v>
      </c>
      <c r="BB121" s="216">
        <f t="shared" si="12"/>
        <v>0</v>
      </c>
      <c r="BC121" s="216">
        <f t="shared" si="13"/>
        <v>0</v>
      </c>
      <c r="BD121" s="216">
        <f t="shared" si="14"/>
        <v>0</v>
      </c>
      <c r="BE121" s="216">
        <f t="shared" si="15"/>
        <v>0</v>
      </c>
      <c r="CA121" s="243">
        <v>1</v>
      </c>
      <c r="CB121" s="243">
        <v>1</v>
      </c>
    </row>
    <row r="122" spans="1:80">
      <c r="A122" s="244">
        <v>48</v>
      </c>
      <c r="B122" s="245" t="s">
        <v>2754</v>
      </c>
      <c r="C122" s="246" t="s">
        <v>2755</v>
      </c>
      <c r="D122" s="247" t="s">
        <v>149</v>
      </c>
      <c r="E122" s="248">
        <v>12.23</v>
      </c>
      <c r="F122" s="248">
        <v>0</v>
      </c>
      <c r="G122" s="249">
        <f t="shared" si="8"/>
        <v>0</v>
      </c>
      <c r="H122" s="250">
        <v>7.3499999999999998E-3</v>
      </c>
      <c r="I122" s="251">
        <f t="shared" si="9"/>
        <v>8.9890499999999998E-2</v>
      </c>
      <c r="J122" s="250">
        <v>0</v>
      </c>
      <c r="K122" s="251">
        <f t="shared" si="10"/>
        <v>0</v>
      </c>
      <c r="O122" s="243">
        <v>2</v>
      </c>
      <c r="AA122" s="216">
        <v>1</v>
      </c>
      <c r="AB122" s="216">
        <v>1</v>
      </c>
      <c r="AC122" s="216">
        <v>1</v>
      </c>
      <c r="AZ122" s="216">
        <v>2</v>
      </c>
      <c r="BA122" s="216">
        <f t="shared" si="11"/>
        <v>0</v>
      </c>
      <c r="BB122" s="216">
        <f t="shared" si="12"/>
        <v>0</v>
      </c>
      <c r="BC122" s="216">
        <f t="shared" si="13"/>
        <v>0</v>
      </c>
      <c r="BD122" s="216">
        <f t="shared" si="14"/>
        <v>0</v>
      </c>
      <c r="BE122" s="216">
        <f t="shared" si="15"/>
        <v>0</v>
      </c>
      <c r="CA122" s="243">
        <v>1</v>
      </c>
      <c r="CB122" s="243">
        <v>1</v>
      </c>
    </row>
    <row r="123" spans="1:80">
      <c r="A123" s="244">
        <v>49</v>
      </c>
      <c r="B123" s="245" t="s">
        <v>2759</v>
      </c>
      <c r="C123" s="246" t="s">
        <v>2760</v>
      </c>
      <c r="D123" s="247" t="s">
        <v>149</v>
      </c>
      <c r="E123" s="248">
        <v>12.23</v>
      </c>
      <c r="F123" s="248">
        <v>0</v>
      </c>
      <c r="G123" s="249">
        <f t="shared" si="8"/>
        <v>0</v>
      </c>
      <c r="H123" s="250">
        <v>1.7000000000000001E-2</v>
      </c>
      <c r="I123" s="251">
        <f t="shared" si="9"/>
        <v>0.20791000000000001</v>
      </c>
      <c r="J123" s="250">
        <v>0</v>
      </c>
      <c r="K123" s="251">
        <f t="shared" si="10"/>
        <v>0</v>
      </c>
      <c r="O123" s="243">
        <v>2</v>
      </c>
      <c r="AA123" s="216">
        <v>1</v>
      </c>
      <c r="AB123" s="216">
        <v>1</v>
      </c>
      <c r="AC123" s="216">
        <v>1</v>
      </c>
      <c r="AZ123" s="216">
        <v>2</v>
      </c>
      <c r="BA123" s="216">
        <f t="shared" si="11"/>
        <v>0</v>
      </c>
      <c r="BB123" s="216">
        <f t="shared" si="12"/>
        <v>0</v>
      </c>
      <c r="BC123" s="216">
        <f t="shared" si="13"/>
        <v>0</v>
      </c>
      <c r="BD123" s="216">
        <f t="shared" si="14"/>
        <v>0</v>
      </c>
      <c r="BE123" s="216">
        <f t="shared" si="15"/>
        <v>0</v>
      </c>
      <c r="CA123" s="243">
        <v>1</v>
      </c>
      <c r="CB123" s="243">
        <v>1</v>
      </c>
    </row>
    <row r="124" spans="1:80">
      <c r="A124" s="244">
        <v>50</v>
      </c>
      <c r="B124" s="245" t="s">
        <v>2761</v>
      </c>
      <c r="C124" s="246" t="s">
        <v>2762</v>
      </c>
      <c r="D124" s="247" t="s">
        <v>149</v>
      </c>
      <c r="E124" s="248">
        <v>12.23</v>
      </c>
      <c r="F124" s="248">
        <v>0</v>
      </c>
      <c r="G124" s="249">
        <f t="shared" si="8"/>
        <v>0</v>
      </c>
      <c r="H124" s="250">
        <v>4.8999999999999998E-3</v>
      </c>
      <c r="I124" s="251">
        <f t="shared" si="9"/>
        <v>5.9927000000000001E-2</v>
      </c>
      <c r="J124" s="250">
        <v>0</v>
      </c>
      <c r="K124" s="251">
        <f t="shared" si="10"/>
        <v>0</v>
      </c>
      <c r="O124" s="243">
        <v>2</v>
      </c>
      <c r="AA124" s="216">
        <v>1</v>
      </c>
      <c r="AB124" s="216">
        <v>1</v>
      </c>
      <c r="AC124" s="216">
        <v>1</v>
      </c>
      <c r="AZ124" s="216">
        <v>2</v>
      </c>
      <c r="BA124" s="216">
        <f t="shared" si="11"/>
        <v>0</v>
      </c>
      <c r="BB124" s="216">
        <f t="shared" si="12"/>
        <v>0</v>
      </c>
      <c r="BC124" s="216">
        <f t="shared" si="13"/>
        <v>0</v>
      </c>
      <c r="BD124" s="216">
        <f t="shared" si="14"/>
        <v>0</v>
      </c>
      <c r="BE124" s="216">
        <f t="shared" si="15"/>
        <v>0</v>
      </c>
      <c r="CA124" s="243">
        <v>1</v>
      </c>
      <c r="CB124" s="243">
        <v>1</v>
      </c>
    </row>
    <row r="125" spans="1:80">
      <c r="A125" s="244">
        <v>51</v>
      </c>
      <c r="B125" s="245" t="s">
        <v>2763</v>
      </c>
      <c r="C125" s="246" t="s">
        <v>960</v>
      </c>
      <c r="D125" s="247" t="s">
        <v>149</v>
      </c>
      <c r="E125" s="248">
        <v>12.23</v>
      </c>
      <c r="F125" s="248">
        <v>0</v>
      </c>
      <c r="G125" s="249">
        <f t="shared" si="8"/>
        <v>0</v>
      </c>
      <c r="H125" s="250">
        <v>1.9000000000000001E-4</v>
      </c>
      <c r="I125" s="251">
        <f t="shared" si="9"/>
        <v>2.3237000000000002E-3</v>
      </c>
      <c r="J125" s="250">
        <v>0</v>
      </c>
      <c r="K125" s="251">
        <f t="shared" si="10"/>
        <v>0</v>
      </c>
      <c r="O125" s="243">
        <v>2</v>
      </c>
      <c r="AA125" s="216">
        <v>1</v>
      </c>
      <c r="AB125" s="216">
        <v>7</v>
      </c>
      <c r="AC125" s="216">
        <v>7</v>
      </c>
      <c r="AZ125" s="216">
        <v>2</v>
      </c>
      <c r="BA125" s="216">
        <f t="shared" si="11"/>
        <v>0</v>
      </c>
      <c r="BB125" s="216">
        <f t="shared" si="12"/>
        <v>0</v>
      </c>
      <c r="BC125" s="216">
        <f t="shared" si="13"/>
        <v>0</v>
      </c>
      <c r="BD125" s="216">
        <f t="shared" si="14"/>
        <v>0</v>
      </c>
      <c r="BE125" s="216">
        <f t="shared" si="15"/>
        <v>0</v>
      </c>
      <c r="CA125" s="243">
        <v>1</v>
      </c>
      <c r="CB125" s="243">
        <v>7</v>
      </c>
    </row>
    <row r="126" spans="1:80">
      <c r="A126" s="244">
        <v>52</v>
      </c>
      <c r="B126" s="245" t="s">
        <v>2764</v>
      </c>
      <c r="C126" s="246" t="s">
        <v>2765</v>
      </c>
      <c r="D126" s="247" t="s">
        <v>149</v>
      </c>
      <c r="E126" s="248">
        <v>12.23</v>
      </c>
      <c r="F126" s="248">
        <v>0</v>
      </c>
      <c r="G126" s="249">
        <f t="shared" si="8"/>
        <v>0</v>
      </c>
      <c r="H126" s="250">
        <v>4.6999999999999999E-4</v>
      </c>
      <c r="I126" s="251">
        <f t="shared" si="9"/>
        <v>5.7480999999999999E-3</v>
      </c>
      <c r="J126" s="250">
        <v>0</v>
      </c>
      <c r="K126" s="251">
        <f t="shared" si="10"/>
        <v>0</v>
      </c>
      <c r="O126" s="243">
        <v>2</v>
      </c>
      <c r="AA126" s="216">
        <v>1</v>
      </c>
      <c r="AB126" s="216">
        <v>7</v>
      </c>
      <c r="AC126" s="216">
        <v>7</v>
      </c>
      <c r="AZ126" s="216">
        <v>2</v>
      </c>
      <c r="BA126" s="216">
        <f t="shared" si="11"/>
        <v>0</v>
      </c>
      <c r="BB126" s="216">
        <f t="shared" si="12"/>
        <v>0</v>
      </c>
      <c r="BC126" s="216">
        <f t="shared" si="13"/>
        <v>0</v>
      </c>
      <c r="BD126" s="216">
        <f t="shared" si="14"/>
        <v>0</v>
      </c>
      <c r="BE126" s="216">
        <f t="shared" si="15"/>
        <v>0</v>
      </c>
      <c r="CA126" s="243">
        <v>1</v>
      </c>
      <c r="CB126" s="243">
        <v>7</v>
      </c>
    </row>
    <row r="127" spans="1:80">
      <c r="A127" s="252"/>
      <c r="B127" s="253"/>
      <c r="C127" s="368" t="s">
        <v>2766</v>
      </c>
      <c r="D127" s="369"/>
      <c r="E127" s="369"/>
      <c r="F127" s="369"/>
      <c r="G127" s="370"/>
      <c r="I127" s="254"/>
      <c r="K127" s="254"/>
      <c r="L127" s="255"/>
      <c r="O127" s="243">
        <v>3</v>
      </c>
    </row>
    <row r="128" spans="1:80">
      <c r="A128" s="262"/>
      <c r="B128" s="263" t="s">
        <v>93</v>
      </c>
      <c r="C128" s="264" t="s">
        <v>2768</v>
      </c>
      <c r="D128" s="265"/>
      <c r="E128" s="266"/>
      <c r="F128" s="267"/>
      <c r="G128" s="268">
        <f>SUM(G110:G127)</f>
        <v>0</v>
      </c>
      <c r="H128" s="269"/>
      <c r="I128" s="270">
        <f>SUM(I110:I127)</f>
        <v>5.5046007000000001</v>
      </c>
      <c r="J128" s="269"/>
      <c r="K128" s="270">
        <f>SUM(K110:K127)</f>
        <v>0</v>
      </c>
      <c r="O128" s="243">
        <v>4</v>
      </c>
      <c r="BA128" s="271">
        <f>SUM(BA110:BA127)</f>
        <v>0</v>
      </c>
      <c r="BB128" s="271">
        <f>SUM(BB110:BB127)</f>
        <v>0</v>
      </c>
      <c r="BC128" s="271">
        <f>SUM(BC110:BC127)</f>
        <v>0</v>
      </c>
      <c r="BD128" s="271">
        <f>SUM(BD110:BD127)</f>
        <v>0</v>
      </c>
      <c r="BE128" s="271">
        <f>SUM(BE110:BE127)</f>
        <v>0</v>
      </c>
    </row>
    <row r="129" spans="1:80">
      <c r="A129" s="233" t="s">
        <v>89</v>
      </c>
      <c r="B129" s="234" t="s">
        <v>2780</v>
      </c>
      <c r="C129" s="235" t="s">
        <v>2781</v>
      </c>
      <c r="D129" s="236"/>
      <c r="E129" s="237"/>
      <c r="F129" s="237"/>
      <c r="G129" s="238"/>
      <c r="H129" s="239"/>
      <c r="I129" s="240"/>
      <c r="J129" s="241"/>
      <c r="K129" s="242"/>
      <c r="O129" s="243">
        <v>1</v>
      </c>
    </row>
    <row r="130" spans="1:80">
      <c r="A130" s="244">
        <v>53</v>
      </c>
      <c r="B130" s="245" t="s">
        <v>2769</v>
      </c>
      <c r="C130" s="246" t="s">
        <v>911</v>
      </c>
      <c r="D130" s="247" t="s">
        <v>149</v>
      </c>
      <c r="E130" s="248">
        <v>58.847499999999997</v>
      </c>
      <c r="F130" s="248">
        <v>0</v>
      </c>
      <c r="G130" s="249">
        <f>E130*F130</f>
        <v>0</v>
      </c>
      <c r="H130" s="250">
        <v>5.1999999999999995E-4</v>
      </c>
      <c r="I130" s="251">
        <f>E130*H130</f>
        <v>3.0600699999999995E-2</v>
      </c>
      <c r="J130" s="250">
        <v>0</v>
      </c>
      <c r="K130" s="251">
        <f>E130*J130</f>
        <v>0</v>
      </c>
      <c r="O130" s="243">
        <v>2</v>
      </c>
      <c r="AA130" s="216">
        <v>1</v>
      </c>
      <c r="AB130" s="216">
        <v>7</v>
      </c>
      <c r="AC130" s="216">
        <v>7</v>
      </c>
      <c r="AZ130" s="216">
        <v>2</v>
      </c>
      <c r="BA130" s="216">
        <f>IF(AZ130=1,G130,0)</f>
        <v>0</v>
      </c>
      <c r="BB130" s="216">
        <f>IF(AZ130=2,G130,0)</f>
        <v>0</v>
      </c>
      <c r="BC130" s="216">
        <f>IF(AZ130=3,G130,0)</f>
        <v>0</v>
      </c>
      <c r="BD130" s="216">
        <f>IF(AZ130=4,G130,0)</f>
        <v>0</v>
      </c>
      <c r="BE130" s="216">
        <f>IF(AZ130=5,G130,0)</f>
        <v>0</v>
      </c>
      <c r="CA130" s="243">
        <v>1</v>
      </c>
      <c r="CB130" s="243">
        <v>7</v>
      </c>
    </row>
    <row r="131" spans="1:80">
      <c r="A131" s="252"/>
      <c r="B131" s="256"/>
      <c r="C131" s="366" t="s">
        <v>2783</v>
      </c>
      <c r="D131" s="367"/>
      <c r="E131" s="257">
        <v>24.977499999999999</v>
      </c>
      <c r="F131" s="258"/>
      <c r="G131" s="259"/>
      <c r="H131" s="260"/>
      <c r="I131" s="254"/>
      <c r="J131" s="261"/>
      <c r="K131" s="254"/>
      <c r="M131" s="255" t="s">
        <v>2783</v>
      </c>
      <c r="O131" s="243"/>
    </row>
    <row r="132" spans="1:80">
      <c r="A132" s="252"/>
      <c r="B132" s="256"/>
      <c r="C132" s="366" t="s">
        <v>2784</v>
      </c>
      <c r="D132" s="367"/>
      <c r="E132" s="257">
        <v>44.62</v>
      </c>
      <c r="F132" s="258"/>
      <c r="G132" s="259"/>
      <c r="H132" s="260"/>
      <c r="I132" s="254"/>
      <c r="J132" s="261"/>
      <c r="K132" s="254"/>
      <c r="M132" s="255" t="s">
        <v>2784</v>
      </c>
      <c r="O132" s="243"/>
    </row>
    <row r="133" spans="1:80">
      <c r="A133" s="252"/>
      <c r="B133" s="256"/>
      <c r="C133" s="366" t="s">
        <v>2785</v>
      </c>
      <c r="D133" s="367"/>
      <c r="E133" s="257">
        <v>-10.75</v>
      </c>
      <c r="F133" s="258"/>
      <c r="G133" s="259"/>
      <c r="H133" s="260"/>
      <c r="I133" s="254"/>
      <c r="J133" s="261"/>
      <c r="K133" s="254"/>
      <c r="M133" s="255" t="s">
        <v>2785</v>
      </c>
      <c r="O133" s="243"/>
    </row>
    <row r="134" spans="1:80">
      <c r="A134" s="244">
        <v>54</v>
      </c>
      <c r="B134" s="245" t="s">
        <v>2773</v>
      </c>
      <c r="C134" s="246" t="s">
        <v>2774</v>
      </c>
      <c r="D134" s="247" t="s">
        <v>149</v>
      </c>
      <c r="E134" s="248">
        <v>58.847499999999997</v>
      </c>
      <c r="F134" s="248">
        <v>0</v>
      </c>
      <c r="G134" s="249">
        <f>E134*F134</f>
        <v>0</v>
      </c>
      <c r="H134" s="250">
        <v>3.0000000000000001E-3</v>
      </c>
      <c r="I134" s="251">
        <f>E134*H134</f>
        <v>0.17654249999999999</v>
      </c>
      <c r="J134" s="250">
        <v>0</v>
      </c>
      <c r="K134" s="251">
        <f>E134*J134</f>
        <v>0</v>
      </c>
      <c r="O134" s="243">
        <v>2</v>
      </c>
      <c r="AA134" s="216">
        <v>1</v>
      </c>
      <c r="AB134" s="216">
        <v>7</v>
      </c>
      <c r="AC134" s="216">
        <v>7</v>
      </c>
      <c r="AZ134" s="216">
        <v>2</v>
      </c>
      <c r="BA134" s="216">
        <f>IF(AZ134=1,G134,0)</f>
        <v>0</v>
      </c>
      <c r="BB134" s="216">
        <f>IF(AZ134=2,G134,0)</f>
        <v>0</v>
      </c>
      <c r="BC134" s="216">
        <f>IF(AZ134=3,G134,0)</f>
        <v>0</v>
      </c>
      <c r="BD134" s="216">
        <f>IF(AZ134=4,G134,0)</f>
        <v>0</v>
      </c>
      <c r="BE134" s="216">
        <f>IF(AZ134=5,G134,0)</f>
        <v>0</v>
      </c>
      <c r="CA134" s="243">
        <v>1</v>
      </c>
      <c r="CB134" s="243">
        <v>7</v>
      </c>
    </row>
    <row r="135" spans="1:80" ht="22.5">
      <c r="A135" s="244">
        <v>55</v>
      </c>
      <c r="B135" s="245" t="s">
        <v>2775</v>
      </c>
      <c r="C135" s="246" t="s">
        <v>870</v>
      </c>
      <c r="D135" s="247" t="s">
        <v>149</v>
      </c>
      <c r="E135" s="248">
        <v>58.847499999999997</v>
      </c>
      <c r="F135" s="248">
        <v>0</v>
      </c>
      <c r="G135" s="249">
        <f>E135*F135</f>
        <v>0</v>
      </c>
      <c r="H135" s="250">
        <v>1.7000000000000001E-4</v>
      </c>
      <c r="I135" s="251">
        <f>E135*H135</f>
        <v>1.0004074999999999E-2</v>
      </c>
      <c r="J135" s="250">
        <v>0</v>
      </c>
      <c r="K135" s="251">
        <f>E135*J135</f>
        <v>0</v>
      </c>
      <c r="O135" s="243">
        <v>2</v>
      </c>
      <c r="AA135" s="216">
        <v>1</v>
      </c>
      <c r="AB135" s="216">
        <v>7</v>
      </c>
      <c r="AC135" s="216">
        <v>7</v>
      </c>
      <c r="AZ135" s="216">
        <v>2</v>
      </c>
      <c r="BA135" s="216">
        <f>IF(AZ135=1,G135,0)</f>
        <v>0</v>
      </c>
      <c r="BB135" s="216">
        <f>IF(AZ135=2,G135,0)</f>
        <v>0</v>
      </c>
      <c r="BC135" s="216">
        <f>IF(AZ135=3,G135,0)</f>
        <v>0</v>
      </c>
      <c r="BD135" s="216">
        <f>IF(AZ135=4,G135,0)</f>
        <v>0</v>
      </c>
      <c r="BE135" s="216">
        <f>IF(AZ135=5,G135,0)</f>
        <v>0</v>
      </c>
      <c r="CA135" s="243">
        <v>1</v>
      </c>
      <c r="CB135" s="243">
        <v>7</v>
      </c>
    </row>
    <row r="136" spans="1:80">
      <c r="A136" s="252"/>
      <c r="B136" s="253"/>
      <c r="C136" s="368" t="s">
        <v>2776</v>
      </c>
      <c r="D136" s="369"/>
      <c r="E136" s="369"/>
      <c r="F136" s="369"/>
      <c r="G136" s="370"/>
      <c r="I136" s="254"/>
      <c r="K136" s="254"/>
      <c r="L136" s="255"/>
      <c r="O136" s="243">
        <v>3</v>
      </c>
    </row>
    <row r="137" spans="1:80" ht="22.5">
      <c r="A137" s="244">
        <v>56</v>
      </c>
      <c r="B137" s="245" t="s">
        <v>2777</v>
      </c>
      <c r="C137" s="246" t="s">
        <v>919</v>
      </c>
      <c r="D137" s="247" t="s">
        <v>149</v>
      </c>
      <c r="E137" s="248">
        <v>58.847499999999997</v>
      </c>
      <c r="F137" s="248">
        <v>0</v>
      </c>
      <c r="G137" s="249">
        <f>E137*F137</f>
        <v>0</v>
      </c>
      <c r="H137" s="250">
        <v>4.8700000000000002E-3</v>
      </c>
      <c r="I137" s="251">
        <f>E137*H137</f>
        <v>0.286587325</v>
      </c>
      <c r="J137" s="250">
        <v>0</v>
      </c>
      <c r="K137" s="251">
        <f>E137*J137</f>
        <v>0</v>
      </c>
      <c r="O137" s="243">
        <v>2</v>
      </c>
      <c r="AA137" s="216">
        <v>1</v>
      </c>
      <c r="AB137" s="216">
        <v>7</v>
      </c>
      <c r="AC137" s="216">
        <v>7</v>
      </c>
      <c r="AZ137" s="216">
        <v>2</v>
      </c>
      <c r="BA137" s="216">
        <f>IF(AZ137=1,G137,0)</f>
        <v>0</v>
      </c>
      <c r="BB137" s="216">
        <f>IF(AZ137=2,G137,0)</f>
        <v>0</v>
      </c>
      <c r="BC137" s="216">
        <f>IF(AZ137=3,G137,0)</f>
        <v>0</v>
      </c>
      <c r="BD137" s="216">
        <f>IF(AZ137=4,G137,0)</f>
        <v>0</v>
      </c>
      <c r="BE137" s="216">
        <f>IF(AZ137=5,G137,0)</f>
        <v>0</v>
      </c>
      <c r="CA137" s="243">
        <v>1</v>
      </c>
      <c r="CB137" s="243">
        <v>7</v>
      </c>
    </row>
    <row r="138" spans="1:80">
      <c r="A138" s="252"/>
      <c r="B138" s="253"/>
      <c r="C138" s="368" t="s">
        <v>2778</v>
      </c>
      <c r="D138" s="369"/>
      <c r="E138" s="369"/>
      <c r="F138" s="369"/>
      <c r="G138" s="370"/>
      <c r="I138" s="254"/>
      <c r="K138" s="254"/>
      <c r="L138" s="255"/>
      <c r="O138" s="243">
        <v>3</v>
      </c>
    </row>
    <row r="139" spans="1:80">
      <c r="A139" s="244">
        <v>57</v>
      </c>
      <c r="B139" s="245" t="s">
        <v>2779</v>
      </c>
      <c r="C139" s="246" t="s">
        <v>916</v>
      </c>
      <c r="D139" s="247" t="s">
        <v>149</v>
      </c>
      <c r="E139" s="248">
        <v>58.847499999999997</v>
      </c>
      <c r="F139" s="248">
        <v>0</v>
      </c>
      <c r="G139" s="249">
        <f t="shared" ref="G139:G145" si="16">E139*F139</f>
        <v>0</v>
      </c>
      <c r="H139" s="250">
        <v>1.0300000000000001E-3</v>
      </c>
      <c r="I139" s="251">
        <f t="shared" ref="I139:I145" si="17">E139*H139</f>
        <v>6.0612925000000005E-2</v>
      </c>
      <c r="J139" s="250">
        <v>0</v>
      </c>
      <c r="K139" s="251">
        <f t="shared" ref="K139:K145" si="18">E139*J139</f>
        <v>0</v>
      </c>
      <c r="O139" s="243">
        <v>2</v>
      </c>
      <c r="AA139" s="216">
        <v>1</v>
      </c>
      <c r="AB139" s="216">
        <v>7</v>
      </c>
      <c r="AC139" s="216">
        <v>7</v>
      </c>
      <c r="AZ139" s="216">
        <v>2</v>
      </c>
      <c r="BA139" s="216">
        <f t="shared" ref="BA139:BA145" si="19">IF(AZ139=1,G139,0)</f>
        <v>0</v>
      </c>
      <c r="BB139" s="216">
        <f t="shared" ref="BB139:BB145" si="20">IF(AZ139=2,G139,0)</f>
        <v>0</v>
      </c>
      <c r="BC139" s="216">
        <f t="shared" ref="BC139:BC145" si="21">IF(AZ139=3,G139,0)</f>
        <v>0</v>
      </c>
      <c r="BD139" s="216">
        <f t="shared" ref="BD139:BD145" si="22">IF(AZ139=4,G139,0)</f>
        <v>0</v>
      </c>
      <c r="BE139" s="216">
        <f t="shared" ref="BE139:BE145" si="23">IF(AZ139=5,G139,0)</f>
        <v>0</v>
      </c>
      <c r="CA139" s="243">
        <v>1</v>
      </c>
      <c r="CB139" s="243">
        <v>7</v>
      </c>
    </row>
    <row r="140" spans="1:80" ht="22.5">
      <c r="A140" s="244">
        <v>58</v>
      </c>
      <c r="B140" s="245" t="s">
        <v>2786</v>
      </c>
      <c r="C140" s="246" t="s">
        <v>2787</v>
      </c>
      <c r="D140" s="247" t="s">
        <v>149</v>
      </c>
      <c r="E140" s="248">
        <v>58.847499999999997</v>
      </c>
      <c r="F140" s="248">
        <v>0</v>
      </c>
      <c r="G140" s="249">
        <f t="shared" si="16"/>
        <v>0</v>
      </c>
      <c r="H140" s="250">
        <v>0.89956999999999998</v>
      </c>
      <c r="I140" s="251">
        <f t="shared" si="17"/>
        <v>52.937445574999998</v>
      </c>
      <c r="J140" s="250">
        <v>0</v>
      </c>
      <c r="K140" s="251">
        <f t="shared" si="18"/>
        <v>0</v>
      </c>
      <c r="O140" s="243">
        <v>2</v>
      </c>
      <c r="AA140" s="216">
        <v>1</v>
      </c>
      <c r="AB140" s="216">
        <v>1</v>
      </c>
      <c r="AC140" s="216">
        <v>1</v>
      </c>
      <c r="AZ140" s="216">
        <v>2</v>
      </c>
      <c r="BA140" s="216">
        <f t="shared" si="19"/>
        <v>0</v>
      </c>
      <c r="BB140" s="216">
        <f t="shared" si="20"/>
        <v>0</v>
      </c>
      <c r="BC140" s="216">
        <f t="shared" si="21"/>
        <v>0</v>
      </c>
      <c r="BD140" s="216">
        <f t="shared" si="22"/>
        <v>0</v>
      </c>
      <c r="BE140" s="216">
        <f t="shared" si="23"/>
        <v>0</v>
      </c>
      <c r="CA140" s="243">
        <v>1</v>
      </c>
      <c r="CB140" s="243">
        <v>1</v>
      </c>
    </row>
    <row r="141" spans="1:80">
      <c r="A141" s="244">
        <v>59</v>
      </c>
      <c r="B141" s="245" t="s">
        <v>2754</v>
      </c>
      <c r="C141" s="246" t="s">
        <v>2755</v>
      </c>
      <c r="D141" s="247" t="s">
        <v>149</v>
      </c>
      <c r="E141" s="248">
        <v>58.847499999999997</v>
      </c>
      <c r="F141" s="248">
        <v>0</v>
      </c>
      <c r="G141" s="249">
        <f t="shared" si="16"/>
        <v>0</v>
      </c>
      <c r="H141" s="250">
        <v>7.3499999999999998E-3</v>
      </c>
      <c r="I141" s="251">
        <f t="shared" si="17"/>
        <v>0.43252912499999996</v>
      </c>
      <c r="J141" s="250">
        <v>0</v>
      </c>
      <c r="K141" s="251">
        <f t="shared" si="18"/>
        <v>0</v>
      </c>
      <c r="O141" s="243">
        <v>2</v>
      </c>
      <c r="AA141" s="216">
        <v>1</v>
      </c>
      <c r="AB141" s="216">
        <v>1</v>
      </c>
      <c r="AC141" s="216">
        <v>1</v>
      </c>
      <c r="AZ141" s="216">
        <v>2</v>
      </c>
      <c r="BA141" s="216">
        <f t="shared" si="19"/>
        <v>0</v>
      </c>
      <c r="BB141" s="216">
        <f t="shared" si="20"/>
        <v>0</v>
      </c>
      <c r="BC141" s="216">
        <f t="shared" si="21"/>
        <v>0</v>
      </c>
      <c r="BD141" s="216">
        <f t="shared" si="22"/>
        <v>0</v>
      </c>
      <c r="BE141" s="216">
        <f t="shared" si="23"/>
        <v>0</v>
      </c>
      <c r="CA141" s="243">
        <v>1</v>
      </c>
      <c r="CB141" s="243">
        <v>1</v>
      </c>
    </row>
    <row r="142" spans="1:80">
      <c r="A142" s="244">
        <v>60</v>
      </c>
      <c r="B142" s="245" t="s">
        <v>2759</v>
      </c>
      <c r="C142" s="246" t="s">
        <v>2760</v>
      </c>
      <c r="D142" s="247" t="s">
        <v>149</v>
      </c>
      <c r="E142" s="248">
        <v>58.847499999999997</v>
      </c>
      <c r="F142" s="248">
        <v>0</v>
      </c>
      <c r="G142" s="249">
        <f t="shared" si="16"/>
        <v>0</v>
      </c>
      <c r="H142" s="250">
        <v>1.7000000000000001E-2</v>
      </c>
      <c r="I142" s="251">
        <f t="shared" si="17"/>
        <v>1.0004075000000001</v>
      </c>
      <c r="J142" s="250">
        <v>0</v>
      </c>
      <c r="K142" s="251">
        <f t="shared" si="18"/>
        <v>0</v>
      </c>
      <c r="O142" s="243">
        <v>2</v>
      </c>
      <c r="AA142" s="216">
        <v>1</v>
      </c>
      <c r="AB142" s="216">
        <v>1</v>
      </c>
      <c r="AC142" s="216">
        <v>1</v>
      </c>
      <c r="AZ142" s="216">
        <v>2</v>
      </c>
      <c r="BA142" s="216">
        <f t="shared" si="19"/>
        <v>0</v>
      </c>
      <c r="BB142" s="216">
        <f t="shared" si="20"/>
        <v>0</v>
      </c>
      <c r="BC142" s="216">
        <f t="shared" si="21"/>
        <v>0</v>
      </c>
      <c r="BD142" s="216">
        <f t="shared" si="22"/>
        <v>0</v>
      </c>
      <c r="BE142" s="216">
        <f t="shared" si="23"/>
        <v>0</v>
      </c>
      <c r="CA142" s="243">
        <v>1</v>
      </c>
      <c r="CB142" s="243">
        <v>1</v>
      </c>
    </row>
    <row r="143" spans="1:80">
      <c r="A143" s="244">
        <v>61</v>
      </c>
      <c r="B143" s="245" t="s">
        <v>2761</v>
      </c>
      <c r="C143" s="246" t="s">
        <v>2762</v>
      </c>
      <c r="D143" s="247" t="s">
        <v>149</v>
      </c>
      <c r="E143" s="248">
        <v>58.847499999999997</v>
      </c>
      <c r="F143" s="248">
        <v>0</v>
      </c>
      <c r="G143" s="249">
        <f t="shared" si="16"/>
        <v>0</v>
      </c>
      <c r="H143" s="250">
        <v>4.8999999999999998E-3</v>
      </c>
      <c r="I143" s="251">
        <f t="shared" si="17"/>
        <v>0.28835274999999999</v>
      </c>
      <c r="J143" s="250">
        <v>0</v>
      </c>
      <c r="K143" s="251">
        <f t="shared" si="18"/>
        <v>0</v>
      </c>
      <c r="O143" s="243">
        <v>2</v>
      </c>
      <c r="AA143" s="216">
        <v>1</v>
      </c>
      <c r="AB143" s="216">
        <v>1</v>
      </c>
      <c r="AC143" s="216">
        <v>1</v>
      </c>
      <c r="AZ143" s="216">
        <v>2</v>
      </c>
      <c r="BA143" s="216">
        <f t="shared" si="19"/>
        <v>0</v>
      </c>
      <c r="BB143" s="216">
        <f t="shared" si="20"/>
        <v>0</v>
      </c>
      <c r="BC143" s="216">
        <f t="shared" si="21"/>
        <v>0</v>
      </c>
      <c r="BD143" s="216">
        <f t="shared" si="22"/>
        <v>0</v>
      </c>
      <c r="BE143" s="216">
        <f t="shared" si="23"/>
        <v>0</v>
      </c>
      <c r="CA143" s="243">
        <v>1</v>
      </c>
      <c r="CB143" s="243">
        <v>1</v>
      </c>
    </row>
    <row r="144" spans="1:80">
      <c r="A144" s="244">
        <v>62</v>
      </c>
      <c r="B144" s="245" t="s">
        <v>2763</v>
      </c>
      <c r="C144" s="246" t="s">
        <v>960</v>
      </c>
      <c r="D144" s="247" t="s">
        <v>149</v>
      </c>
      <c r="E144" s="248">
        <v>58.847499999999997</v>
      </c>
      <c r="F144" s="248">
        <v>0</v>
      </c>
      <c r="G144" s="249">
        <f t="shared" si="16"/>
        <v>0</v>
      </c>
      <c r="H144" s="250">
        <v>1.9000000000000001E-4</v>
      </c>
      <c r="I144" s="251">
        <f t="shared" si="17"/>
        <v>1.1181025000000001E-2</v>
      </c>
      <c r="J144" s="250">
        <v>0</v>
      </c>
      <c r="K144" s="251">
        <f t="shared" si="18"/>
        <v>0</v>
      </c>
      <c r="O144" s="243">
        <v>2</v>
      </c>
      <c r="AA144" s="216">
        <v>1</v>
      </c>
      <c r="AB144" s="216">
        <v>7</v>
      </c>
      <c r="AC144" s="216">
        <v>7</v>
      </c>
      <c r="AZ144" s="216">
        <v>2</v>
      </c>
      <c r="BA144" s="216">
        <f t="shared" si="19"/>
        <v>0</v>
      </c>
      <c r="BB144" s="216">
        <f t="shared" si="20"/>
        <v>0</v>
      </c>
      <c r="BC144" s="216">
        <f t="shared" si="21"/>
        <v>0</v>
      </c>
      <c r="BD144" s="216">
        <f t="shared" si="22"/>
        <v>0</v>
      </c>
      <c r="BE144" s="216">
        <f t="shared" si="23"/>
        <v>0</v>
      </c>
      <c r="CA144" s="243">
        <v>1</v>
      </c>
      <c r="CB144" s="243">
        <v>7</v>
      </c>
    </row>
    <row r="145" spans="1:80">
      <c r="A145" s="244">
        <v>63</v>
      </c>
      <c r="B145" s="245" t="s">
        <v>2764</v>
      </c>
      <c r="C145" s="246" t="s">
        <v>2765</v>
      </c>
      <c r="D145" s="247" t="s">
        <v>149</v>
      </c>
      <c r="E145" s="248">
        <v>58.847499999999997</v>
      </c>
      <c r="F145" s="248">
        <v>0</v>
      </c>
      <c r="G145" s="249">
        <f t="shared" si="16"/>
        <v>0</v>
      </c>
      <c r="H145" s="250">
        <v>4.6999999999999999E-4</v>
      </c>
      <c r="I145" s="251">
        <f t="shared" si="17"/>
        <v>2.7658324999999997E-2</v>
      </c>
      <c r="J145" s="250">
        <v>0</v>
      </c>
      <c r="K145" s="251">
        <f t="shared" si="18"/>
        <v>0</v>
      </c>
      <c r="O145" s="243">
        <v>2</v>
      </c>
      <c r="AA145" s="216">
        <v>1</v>
      </c>
      <c r="AB145" s="216">
        <v>7</v>
      </c>
      <c r="AC145" s="216">
        <v>7</v>
      </c>
      <c r="AZ145" s="216">
        <v>2</v>
      </c>
      <c r="BA145" s="216">
        <f t="shared" si="19"/>
        <v>0</v>
      </c>
      <c r="BB145" s="216">
        <f t="shared" si="20"/>
        <v>0</v>
      </c>
      <c r="BC145" s="216">
        <f t="shared" si="21"/>
        <v>0</v>
      </c>
      <c r="BD145" s="216">
        <f t="shared" si="22"/>
        <v>0</v>
      </c>
      <c r="BE145" s="216">
        <f t="shared" si="23"/>
        <v>0</v>
      </c>
      <c r="CA145" s="243">
        <v>1</v>
      </c>
      <c r="CB145" s="243">
        <v>7</v>
      </c>
    </row>
    <row r="146" spans="1:80">
      <c r="A146" s="252"/>
      <c r="B146" s="253"/>
      <c r="C146" s="368" t="s">
        <v>2766</v>
      </c>
      <c r="D146" s="369"/>
      <c r="E146" s="369"/>
      <c r="F146" s="369"/>
      <c r="G146" s="370"/>
      <c r="I146" s="254"/>
      <c r="K146" s="254"/>
      <c r="L146" s="255"/>
      <c r="O146" s="243">
        <v>3</v>
      </c>
    </row>
    <row r="147" spans="1:80">
      <c r="A147" s="262"/>
      <c r="B147" s="263" t="s">
        <v>93</v>
      </c>
      <c r="C147" s="264" t="s">
        <v>2782</v>
      </c>
      <c r="D147" s="265"/>
      <c r="E147" s="266"/>
      <c r="F147" s="267"/>
      <c r="G147" s="268">
        <f>SUM(G129:G146)</f>
        <v>0</v>
      </c>
      <c r="H147" s="269"/>
      <c r="I147" s="270">
        <f>SUM(I129:I146)</f>
        <v>55.261921825000002</v>
      </c>
      <c r="J147" s="269"/>
      <c r="K147" s="270">
        <f>SUM(K129:K146)</f>
        <v>0</v>
      </c>
      <c r="O147" s="243">
        <v>4</v>
      </c>
      <c r="BA147" s="271">
        <f>SUM(BA129:BA146)</f>
        <v>0</v>
      </c>
      <c r="BB147" s="271">
        <f>SUM(BB129:BB146)</f>
        <v>0</v>
      </c>
      <c r="BC147" s="271">
        <f>SUM(BC129:BC146)</f>
        <v>0</v>
      </c>
      <c r="BD147" s="271">
        <f>SUM(BD129:BD146)</f>
        <v>0</v>
      </c>
      <c r="BE147" s="271">
        <f>SUM(BE129:BE146)</f>
        <v>0</v>
      </c>
    </row>
    <row r="148" spans="1:80">
      <c r="A148" s="233" t="s">
        <v>89</v>
      </c>
      <c r="B148" s="234" t="s">
        <v>2788</v>
      </c>
      <c r="C148" s="235" t="s">
        <v>3099</v>
      </c>
      <c r="D148" s="236"/>
      <c r="E148" s="237"/>
      <c r="F148" s="237"/>
      <c r="G148" s="238"/>
      <c r="H148" s="239"/>
      <c r="I148" s="240"/>
      <c r="J148" s="241"/>
      <c r="K148" s="242"/>
      <c r="O148" s="243">
        <v>1</v>
      </c>
    </row>
    <row r="149" spans="1:80">
      <c r="A149" s="244">
        <v>64</v>
      </c>
      <c r="B149" s="245" t="s">
        <v>2764</v>
      </c>
      <c r="C149" s="246" t="s">
        <v>2765</v>
      </c>
      <c r="D149" s="247" t="s">
        <v>149</v>
      </c>
      <c r="E149" s="248">
        <v>64.682599999999994</v>
      </c>
      <c r="F149" s="248">
        <v>0</v>
      </c>
      <c r="G149" s="249">
        <f>E149*F149</f>
        <v>0</v>
      </c>
      <c r="H149" s="250">
        <v>4.6999999999999999E-4</v>
      </c>
      <c r="I149" s="251">
        <f>E149*H149</f>
        <v>3.0400821999999997E-2</v>
      </c>
      <c r="J149" s="250">
        <v>0</v>
      </c>
      <c r="K149" s="251">
        <f>E149*J149</f>
        <v>0</v>
      </c>
      <c r="O149" s="243">
        <v>2</v>
      </c>
      <c r="AA149" s="216">
        <v>1</v>
      </c>
      <c r="AB149" s="216">
        <v>7</v>
      </c>
      <c r="AC149" s="216">
        <v>7</v>
      </c>
      <c r="AZ149" s="216">
        <v>2</v>
      </c>
      <c r="BA149" s="216">
        <f>IF(AZ149=1,G149,0)</f>
        <v>0</v>
      </c>
      <c r="BB149" s="216">
        <f>IF(AZ149=2,G149,0)</f>
        <v>0</v>
      </c>
      <c r="BC149" s="216">
        <f>IF(AZ149=3,G149,0)</f>
        <v>0</v>
      </c>
      <c r="BD149" s="216">
        <f>IF(AZ149=4,G149,0)</f>
        <v>0</v>
      </c>
      <c r="BE149" s="216">
        <f>IF(AZ149=5,G149,0)</f>
        <v>0</v>
      </c>
      <c r="CA149" s="243">
        <v>1</v>
      </c>
      <c r="CB149" s="243">
        <v>7</v>
      </c>
    </row>
    <row r="150" spans="1:80">
      <c r="A150" s="252"/>
      <c r="B150" s="253"/>
      <c r="C150" s="368" t="s">
        <v>2766</v>
      </c>
      <c r="D150" s="369"/>
      <c r="E150" s="369"/>
      <c r="F150" s="369"/>
      <c r="G150" s="370"/>
      <c r="I150" s="254"/>
      <c r="K150" s="254"/>
      <c r="L150" s="255"/>
      <c r="O150" s="243">
        <v>3</v>
      </c>
    </row>
    <row r="151" spans="1:80">
      <c r="A151" s="252"/>
      <c r="B151" s="256"/>
      <c r="C151" s="366" t="s">
        <v>2790</v>
      </c>
      <c r="D151" s="367"/>
      <c r="E151" s="257">
        <v>64.682599999999994</v>
      </c>
      <c r="F151" s="258"/>
      <c r="G151" s="259"/>
      <c r="H151" s="260"/>
      <c r="I151" s="254"/>
      <c r="J151" s="261"/>
      <c r="K151" s="254"/>
      <c r="M151" s="255" t="s">
        <v>2790</v>
      </c>
      <c r="O151" s="243"/>
    </row>
    <row r="152" spans="1:80">
      <c r="A152" s="244">
        <v>65</v>
      </c>
      <c r="B152" s="245" t="s">
        <v>2763</v>
      </c>
      <c r="C152" s="246" t="s">
        <v>960</v>
      </c>
      <c r="D152" s="247" t="s">
        <v>149</v>
      </c>
      <c r="E152" s="248">
        <v>64.682599999999994</v>
      </c>
      <c r="F152" s="248">
        <v>0</v>
      </c>
      <c r="G152" s="249">
        <f>E152*F152</f>
        <v>0</v>
      </c>
      <c r="H152" s="250">
        <v>1.9000000000000001E-4</v>
      </c>
      <c r="I152" s="251">
        <f>E152*H152</f>
        <v>1.2289694E-2</v>
      </c>
      <c r="J152" s="250">
        <v>0</v>
      </c>
      <c r="K152" s="251">
        <f>E152*J152</f>
        <v>0</v>
      </c>
      <c r="O152" s="243">
        <v>2</v>
      </c>
      <c r="AA152" s="216">
        <v>1</v>
      </c>
      <c r="AB152" s="216">
        <v>7</v>
      </c>
      <c r="AC152" s="216">
        <v>7</v>
      </c>
      <c r="AZ152" s="216">
        <v>2</v>
      </c>
      <c r="BA152" s="216">
        <f>IF(AZ152=1,G152,0)</f>
        <v>0</v>
      </c>
      <c r="BB152" s="216">
        <f>IF(AZ152=2,G152,0)</f>
        <v>0</v>
      </c>
      <c r="BC152" s="216">
        <f>IF(AZ152=3,G152,0)</f>
        <v>0</v>
      </c>
      <c r="BD152" s="216">
        <f>IF(AZ152=4,G152,0)</f>
        <v>0</v>
      </c>
      <c r="BE152" s="216">
        <f>IF(AZ152=5,G152,0)</f>
        <v>0</v>
      </c>
      <c r="CA152" s="243">
        <v>1</v>
      </c>
      <c r="CB152" s="243">
        <v>7</v>
      </c>
    </row>
    <row r="153" spans="1:80">
      <c r="A153" s="252"/>
      <c r="B153" s="256"/>
      <c r="C153" s="366" t="s">
        <v>2790</v>
      </c>
      <c r="D153" s="367"/>
      <c r="E153" s="257">
        <v>64.682599999999994</v>
      </c>
      <c r="F153" s="258"/>
      <c r="G153" s="259"/>
      <c r="H153" s="260"/>
      <c r="I153" s="254"/>
      <c r="J153" s="261"/>
      <c r="K153" s="254"/>
      <c r="M153" s="255" t="s">
        <v>2790</v>
      </c>
      <c r="O153" s="243"/>
    </row>
    <row r="154" spans="1:80">
      <c r="A154" s="244">
        <v>66</v>
      </c>
      <c r="B154" s="245" t="s">
        <v>2761</v>
      </c>
      <c r="C154" s="246" t="s">
        <v>2762</v>
      </c>
      <c r="D154" s="247" t="s">
        <v>149</v>
      </c>
      <c r="E154" s="248">
        <v>64.682599999999994</v>
      </c>
      <c r="F154" s="248">
        <v>0</v>
      </c>
      <c r="G154" s="249">
        <f>E154*F154</f>
        <v>0</v>
      </c>
      <c r="H154" s="250">
        <v>4.8999999999999998E-3</v>
      </c>
      <c r="I154" s="251">
        <f>E154*H154</f>
        <v>0.31694473999999995</v>
      </c>
      <c r="J154" s="250">
        <v>0</v>
      </c>
      <c r="K154" s="251">
        <f>E154*J154</f>
        <v>0</v>
      </c>
      <c r="O154" s="243">
        <v>2</v>
      </c>
      <c r="AA154" s="216">
        <v>1</v>
      </c>
      <c r="AB154" s="216">
        <v>1</v>
      </c>
      <c r="AC154" s="216">
        <v>1</v>
      </c>
      <c r="AZ154" s="216">
        <v>2</v>
      </c>
      <c r="BA154" s="216">
        <f>IF(AZ154=1,G154,0)</f>
        <v>0</v>
      </c>
      <c r="BB154" s="216">
        <f>IF(AZ154=2,G154,0)</f>
        <v>0</v>
      </c>
      <c r="BC154" s="216">
        <f>IF(AZ154=3,G154,0)</f>
        <v>0</v>
      </c>
      <c r="BD154" s="216">
        <f>IF(AZ154=4,G154,0)</f>
        <v>0</v>
      </c>
      <c r="BE154" s="216">
        <f>IF(AZ154=5,G154,0)</f>
        <v>0</v>
      </c>
      <c r="CA154" s="243">
        <v>1</v>
      </c>
      <c r="CB154" s="243">
        <v>1</v>
      </c>
    </row>
    <row r="155" spans="1:80">
      <c r="A155" s="252"/>
      <c r="B155" s="256"/>
      <c r="C155" s="366" t="s">
        <v>2790</v>
      </c>
      <c r="D155" s="367"/>
      <c r="E155" s="257">
        <v>64.682599999999994</v>
      </c>
      <c r="F155" s="258"/>
      <c r="G155" s="259"/>
      <c r="H155" s="260"/>
      <c r="I155" s="254"/>
      <c r="J155" s="261"/>
      <c r="K155" s="254"/>
      <c r="M155" s="255" t="s">
        <v>2790</v>
      </c>
      <c r="O155" s="243"/>
    </row>
    <row r="156" spans="1:80">
      <c r="A156" s="244">
        <v>67</v>
      </c>
      <c r="B156" s="245" t="s">
        <v>2759</v>
      </c>
      <c r="C156" s="246" t="s">
        <v>2760</v>
      </c>
      <c r="D156" s="247" t="s">
        <v>149</v>
      </c>
      <c r="E156" s="248">
        <v>64.682599999999994</v>
      </c>
      <c r="F156" s="248">
        <v>0</v>
      </c>
      <c r="G156" s="249">
        <f>E156*F156</f>
        <v>0</v>
      </c>
      <c r="H156" s="250">
        <v>1.7000000000000001E-2</v>
      </c>
      <c r="I156" s="251">
        <f>E156*H156</f>
        <v>1.0996041999999999</v>
      </c>
      <c r="J156" s="250">
        <v>0</v>
      </c>
      <c r="K156" s="251">
        <f>E156*J156</f>
        <v>0</v>
      </c>
      <c r="O156" s="243">
        <v>2</v>
      </c>
      <c r="AA156" s="216">
        <v>1</v>
      </c>
      <c r="AB156" s="216">
        <v>1</v>
      </c>
      <c r="AC156" s="216">
        <v>1</v>
      </c>
      <c r="AZ156" s="216">
        <v>2</v>
      </c>
      <c r="BA156" s="216">
        <f>IF(AZ156=1,G156,0)</f>
        <v>0</v>
      </c>
      <c r="BB156" s="216">
        <f>IF(AZ156=2,G156,0)</f>
        <v>0</v>
      </c>
      <c r="BC156" s="216">
        <f>IF(AZ156=3,G156,0)</f>
        <v>0</v>
      </c>
      <c r="BD156" s="216">
        <f>IF(AZ156=4,G156,0)</f>
        <v>0</v>
      </c>
      <c r="BE156" s="216">
        <f>IF(AZ156=5,G156,0)</f>
        <v>0</v>
      </c>
      <c r="CA156" s="243">
        <v>1</v>
      </c>
      <c r="CB156" s="243">
        <v>1</v>
      </c>
    </row>
    <row r="157" spans="1:80">
      <c r="A157" s="252"/>
      <c r="B157" s="256"/>
      <c r="C157" s="366" t="s">
        <v>2790</v>
      </c>
      <c r="D157" s="367"/>
      <c r="E157" s="257">
        <v>64.682599999999994</v>
      </c>
      <c r="F157" s="258"/>
      <c r="G157" s="259"/>
      <c r="H157" s="260"/>
      <c r="I157" s="254"/>
      <c r="J157" s="261"/>
      <c r="K157" s="254"/>
      <c r="M157" s="255" t="s">
        <v>2790</v>
      </c>
      <c r="O157" s="243"/>
    </row>
    <row r="158" spans="1:80">
      <c r="A158" s="244">
        <v>68</v>
      </c>
      <c r="B158" s="245" t="s">
        <v>2754</v>
      </c>
      <c r="C158" s="246" t="s">
        <v>2755</v>
      </c>
      <c r="D158" s="247" t="s">
        <v>149</v>
      </c>
      <c r="E158" s="248">
        <v>64.682599999999994</v>
      </c>
      <c r="F158" s="248">
        <v>0</v>
      </c>
      <c r="G158" s="249">
        <f>E158*F158</f>
        <v>0</v>
      </c>
      <c r="H158" s="250">
        <v>7.3499999999999998E-3</v>
      </c>
      <c r="I158" s="251">
        <f>E158*H158</f>
        <v>0.47541710999999992</v>
      </c>
      <c r="J158" s="250">
        <v>0</v>
      </c>
      <c r="K158" s="251">
        <f>E158*J158</f>
        <v>0</v>
      </c>
      <c r="O158" s="243">
        <v>2</v>
      </c>
      <c r="AA158" s="216">
        <v>1</v>
      </c>
      <c r="AB158" s="216">
        <v>1</v>
      </c>
      <c r="AC158" s="216">
        <v>1</v>
      </c>
      <c r="AZ158" s="216">
        <v>2</v>
      </c>
      <c r="BA158" s="216">
        <f>IF(AZ158=1,G158,0)</f>
        <v>0</v>
      </c>
      <c r="BB158" s="216">
        <f>IF(AZ158=2,G158,0)</f>
        <v>0</v>
      </c>
      <c r="BC158" s="216">
        <f>IF(AZ158=3,G158,0)</f>
        <v>0</v>
      </c>
      <c r="BD158" s="216">
        <f>IF(AZ158=4,G158,0)</f>
        <v>0</v>
      </c>
      <c r="BE158" s="216">
        <f>IF(AZ158=5,G158,0)</f>
        <v>0</v>
      </c>
      <c r="CA158" s="243">
        <v>1</v>
      </c>
      <c r="CB158" s="243">
        <v>1</v>
      </c>
    </row>
    <row r="159" spans="1:80">
      <c r="A159" s="252"/>
      <c r="B159" s="256"/>
      <c r="C159" s="366" t="s">
        <v>2790</v>
      </c>
      <c r="D159" s="367"/>
      <c r="E159" s="257">
        <v>64.682599999999994</v>
      </c>
      <c r="F159" s="258"/>
      <c r="G159" s="259"/>
      <c r="H159" s="260"/>
      <c r="I159" s="254"/>
      <c r="J159" s="261"/>
      <c r="K159" s="254"/>
      <c r="M159" s="255" t="s">
        <v>2790</v>
      </c>
      <c r="O159" s="243"/>
    </row>
    <row r="160" spans="1:80" ht="22.5">
      <c r="A160" s="244">
        <v>69</v>
      </c>
      <c r="B160" s="245" t="s">
        <v>2791</v>
      </c>
      <c r="C160" s="246" t="s">
        <v>2792</v>
      </c>
      <c r="D160" s="247" t="s">
        <v>149</v>
      </c>
      <c r="E160" s="248">
        <v>32.341299999999997</v>
      </c>
      <c r="F160" s="248">
        <v>0</v>
      </c>
      <c r="G160" s="249">
        <f>E160*F160</f>
        <v>0</v>
      </c>
      <c r="H160" s="250">
        <v>0.50065000000000004</v>
      </c>
      <c r="I160" s="251">
        <f>E160*H160</f>
        <v>16.191671844999998</v>
      </c>
      <c r="J160" s="250">
        <v>0</v>
      </c>
      <c r="K160" s="251">
        <f>E160*J160</f>
        <v>0</v>
      </c>
      <c r="O160" s="243">
        <v>2</v>
      </c>
      <c r="AA160" s="216">
        <v>1</v>
      </c>
      <c r="AB160" s="216">
        <v>1</v>
      </c>
      <c r="AC160" s="216">
        <v>1</v>
      </c>
      <c r="AZ160" s="216">
        <v>2</v>
      </c>
      <c r="BA160" s="216">
        <f>IF(AZ160=1,G160,0)</f>
        <v>0</v>
      </c>
      <c r="BB160" s="216">
        <f>IF(AZ160=2,G160,0)</f>
        <v>0</v>
      </c>
      <c r="BC160" s="216">
        <f>IF(AZ160=3,G160,0)</f>
        <v>0</v>
      </c>
      <c r="BD160" s="216">
        <f>IF(AZ160=4,G160,0)</f>
        <v>0</v>
      </c>
      <c r="BE160" s="216">
        <f>IF(AZ160=5,G160,0)</f>
        <v>0</v>
      </c>
      <c r="CA160" s="243">
        <v>1</v>
      </c>
      <c r="CB160" s="243">
        <v>1</v>
      </c>
    </row>
    <row r="161" spans="1:80">
      <c r="A161" s="252"/>
      <c r="B161" s="256"/>
      <c r="C161" s="366" t="s">
        <v>2793</v>
      </c>
      <c r="D161" s="367"/>
      <c r="E161" s="257">
        <v>37.466299999999997</v>
      </c>
      <c r="F161" s="258"/>
      <c r="G161" s="259"/>
      <c r="H161" s="260"/>
      <c r="I161" s="254"/>
      <c r="J161" s="261"/>
      <c r="K161" s="254"/>
      <c r="M161" s="255" t="s">
        <v>2793</v>
      </c>
      <c r="O161" s="243"/>
    </row>
    <row r="162" spans="1:80">
      <c r="A162" s="252"/>
      <c r="B162" s="256"/>
      <c r="C162" s="371" t="s">
        <v>111</v>
      </c>
      <c r="D162" s="367"/>
      <c r="E162" s="282">
        <v>0</v>
      </c>
      <c r="F162" s="258"/>
      <c r="G162" s="259"/>
      <c r="H162" s="260"/>
      <c r="I162" s="254"/>
      <c r="J162" s="261"/>
      <c r="K162" s="254"/>
      <c r="M162" s="255" t="s">
        <v>111</v>
      </c>
      <c r="O162" s="243"/>
    </row>
    <row r="163" spans="1:80">
      <c r="A163" s="252"/>
      <c r="B163" s="256"/>
      <c r="C163" s="371" t="s">
        <v>2794</v>
      </c>
      <c r="D163" s="367"/>
      <c r="E163" s="282">
        <v>1.845</v>
      </c>
      <c r="F163" s="258"/>
      <c r="G163" s="259"/>
      <c r="H163" s="260"/>
      <c r="I163" s="254"/>
      <c r="J163" s="261"/>
      <c r="K163" s="254"/>
      <c r="M163" s="255" t="s">
        <v>2794</v>
      </c>
      <c r="O163" s="243"/>
    </row>
    <row r="164" spans="1:80">
      <c r="A164" s="252"/>
      <c r="B164" s="256"/>
      <c r="C164" s="371" t="s">
        <v>2795</v>
      </c>
      <c r="D164" s="367"/>
      <c r="E164" s="282">
        <v>3.28</v>
      </c>
      <c r="F164" s="258"/>
      <c r="G164" s="259"/>
      <c r="H164" s="260"/>
      <c r="I164" s="254"/>
      <c r="J164" s="261"/>
      <c r="K164" s="254"/>
      <c r="M164" s="255" t="s">
        <v>2795</v>
      </c>
      <c r="O164" s="243"/>
    </row>
    <row r="165" spans="1:80">
      <c r="A165" s="252"/>
      <c r="B165" s="256"/>
      <c r="C165" s="371" t="s">
        <v>115</v>
      </c>
      <c r="D165" s="367"/>
      <c r="E165" s="282">
        <v>5.125</v>
      </c>
      <c r="F165" s="258"/>
      <c r="G165" s="259"/>
      <c r="H165" s="260"/>
      <c r="I165" s="254"/>
      <c r="J165" s="261"/>
      <c r="K165" s="254"/>
      <c r="M165" s="255" t="s">
        <v>115</v>
      </c>
      <c r="O165" s="243"/>
    </row>
    <row r="166" spans="1:80">
      <c r="A166" s="252"/>
      <c r="B166" s="256"/>
      <c r="C166" s="366" t="s">
        <v>2796</v>
      </c>
      <c r="D166" s="367"/>
      <c r="E166" s="257">
        <v>-5.125</v>
      </c>
      <c r="F166" s="258"/>
      <c r="G166" s="259"/>
      <c r="H166" s="260"/>
      <c r="I166" s="254"/>
      <c r="J166" s="261"/>
      <c r="K166" s="254"/>
      <c r="M166" s="283">
        <v>-5125</v>
      </c>
      <c r="O166" s="243"/>
    </row>
    <row r="167" spans="1:80">
      <c r="A167" s="262"/>
      <c r="B167" s="263" t="s">
        <v>93</v>
      </c>
      <c r="C167" s="264" t="s">
        <v>2789</v>
      </c>
      <c r="D167" s="265"/>
      <c r="E167" s="266"/>
      <c r="F167" s="267"/>
      <c r="G167" s="268">
        <f>SUM(G148:G166)</f>
        <v>0</v>
      </c>
      <c r="H167" s="269"/>
      <c r="I167" s="270">
        <f>SUM(I148:I166)</f>
        <v>18.126328410999999</v>
      </c>
      <c r="J167" s="269"/>
      <c r="K167" s="270">
        <f>SUM(K148:K166)</f>
        <v>0</v>
      </c>
      <c r="O167" s="243">
        <v>4</v>
      </c>
      <c r="BA167" s="271">
        <f>SUM(BA148:BA166)</f>
        <v>0</v>
      </c>
      <c r="BB167" s="271">
        <f>SUM(BB148:BB166)</f>
        <v>0</v>
      </c>
      <c r="BC167" s="271">
        <f>SUM(BC148:BC166)</f>
        <v>0</v>
      </c>
      <c r="BD167" s="271">
        <f>SUM(BD148:BD166)</f>
        <v>0</v>
      </c>
      <c r="BE167" s="271">
        <f>SUM(BE148:BE166)</f>
        <v>0</v>
      </c>
    </row>
    <row r="168" spans="1:80">
      <c r="A168" s="233" t="s">
        <v>89</v>
      </c>
      <c r="B168" s="234" t="s">
        <v>949</v>
      </c>
      <c r="C168" s="235" t="s">
        <v>950</v>
      </c>
      <c r="D168" s="236"/>
      <c r="E168" s="237"/>
      <c r="F168" s="237"/>
      <c r="G168" s="238"/>
      <c r="H168" s="239"/>
      <c r="I168" s="240"/>
      <c r="J168" s="241"/>
      <c r="K168" s="242"/>
      <c r="O168" s="243">
        <v>1</v>
      </c>
    </row>
    <row r="169" spans="1:80" ht="13.5" customHeight="1">
      <c r="A169" s="244">
        <v>70</v>
      </c>
      <c r="B169" s="245" t="s">
        <v>952</v>
      </c>
      <c r="C169" s="246" t="s">
        <v>953</v>
      </c>
      <c r="D169" s="247" t="s">
        <v>149</v>
      </c>
      <c r="E169" s="248">
        <v>90.65</v>
      </c>
      <c r="F169" s="248">
        <v>0</v>
      </c>
      <c r="G169" s="249">
        <f>E169*F169</f>
        <v>0</v>
      </c>
      <c r="H169" s="250">
        <v>2.1999999999999999E-2</v>
      </c>
      <c r="I169" s="251">
        <f>E169*H169</f>
        <v>1.9943</v>
      </c>
      <c r="J169" s="250">
        <v>0</v>
      </c>
      <c r="K169" s="251">
        <f>E169*J169</f>
        <v>0</v>
      </c>
      <c r="O169" s="243">
        <v>2</v>
      </c>
      <c r="AA169" s="216">
        <v>1</v>
      </c>
      <c r="AB169" s="216">
        <v>7</v>
      </c>
      <c r="AC169" s="216">
        <v>7</v>
      </c>
      <c r="AZ169" s="216">
        <v>2</v>
      </c>
      <c r="BA169" s="216">
        <f>IF(AZ169=1,G169,0)</f>
        <v>0</v>
      </c>
      <c r="BB169" s="216">
        <f>IF(AZ169=2,G169,0)</f>
        <v>0</v>
      </c>
      <c r="BC169" s="216">
        <f>IF(AZ169=3,G169,0)</f>
        <v>0</v>
      </c>
      <c r="BD169" s="216">
        <f>IF(AZ169=4,G169,0)</f>
        <v>0</v>
      </c>
      <c r="BE169" s="216">
        <f>IF(AZ169=5,G169,0)</f>
        <v>0</v>
      </c>
      <c r="CA169" s="243">
        <v>1</v>
      </c>
      <c r="CB169" s="243">
        <v>7</v>
      </c>
    </row>
    <row r="170" spans="1:80">
      <c r="A170" s="252"/>
      <c r="B170" s="253"/>
      <c r="C170" s="368" t="s">
        <v>954</v>
      </c>
      <c r="D170" s="369"/>
      <c r="E170" s="369"/>
      <c r="F170" s="369"/>
      <c r="G170" s="370"/>
      <c r="I170" s="254"/>
      <c r="K170" s="254"/>
      <c r="L170" s="255"/>
      <c r="O170" s="243">
        <v>3</v>
      </c>
    </row>
    <row r="171" spans="1:80">
      <c r="A171" s="252"/>
      <c r="B171" s="253"/>
      <c r="C171" s="368" t="s">
        <v>955</v>
      </c>
      <c r="D171" s="369"/>
      <c r="E171" s="369"/>
      <c r="F171" s="369"/>
      <c r="G171" s="370"/>
      <c r="I171" s="254"/>
      <c r="K171" s="254"/>
      <c r="L171" s="255"/>
      <c r="O171" s="243">
        <v>3</v>
      </c>
    </row>
    <row r="172" spans="1:80">
      <c r="A172" s="252"/>
      <c r="B172" s="256"/>
      <c r="C172" s="366" t="s">
        <v>2797</v>
      </c>
      <c r="D172" s="367"/>
      <c r="E172" s="257">
        <v>90.65</v>
      </c>
      <c r="F172" s="258"/>
      <c r="G172" s="259"/>
      <c r="H172" s="260"/>
      <c r="I172" s="254"/>
      <c r="J172" s="261"/>
      <c r="K172" s="254"/>
      <c r="M172" s="255" t="s">
        <v>2797</v>
      </c>
      <c r="O172" s="243"/>
    </row>
    <row r="173" spans="1:80">
      <c r="A173" s="244">
        <v>71</v>
      </c>
      <c r="B173" s="245" t="s">
        <v>956</v>
      </c>
      <c r="C173" s="246" t="s">
        <v>957</v>
      </c>
      <c r="D173" s="247" t="s">
        <v>149</v>
      </c>
      <c r="E173" s="248">
        <v>90.65</v>
      </c>
      <c r="F173" s="248">
        <v>0</v>
      </c>
      <c r="G173" s="249">
        <f>E173*F173</f>
        <v>0</v>
      </c>
      <c r="H173" s="250">
        <v>4.7300000000000002E-2</v>
      </c>
      <c r="I173" s="251">
        <f>E173*H173</f>
        <v>4.2877450000000001</v>
      </c>
      <c r="J173" s="250">
        <v>0</v>
      </c>
      <c r="K173" s="251">
        <f>E173*J173</f>
        <v>0</v>
      </c>
      <c r="O173" s="243">
        <v>2</v>
      </c>
      <c r="AA173" s="216">
        <v>1</v>
      </c>
      <c r="AB173" s="216">
        <v>1</v>
      </c>
      <c r="AC173" s="216">
        <v>1</v>
      </c>
      <c r="AZ173" s="216">
        <v>2</v>
      </c>
      <c r="BA173" s="216">
        <f>IF(AZ173=1,G173,0)</f>
        <v>0</v>
      </c>
      <c r="BB173" s="216">
        <f>IF(AZ173=2,G173,0)</f>
        <v>0</v>
      </c>
      <c r="BC173" s="216">
        <f>IF(AZ173=3,G173,0)</f>
        <v>0</v>
      </c>
      <c r="BD173" s="216">
        <f>IF(AZ173=4,G173,0)</f>
        <v>0</v>
      </c>
      <c r="BE173" s="216">
        <f>IF(AZ173=5,G173,0)</f>
        <v>0</v>
      </c>
      <c r="CA173" s="243">
        <v>1</v>
      </c>
      <c r="CB173" s="243">
        <v>1</v>
      </c>
    </row>
    <row r="174" spans="1:80">
      <c r="A174" s="252"/>
      <c r="B174" s="253"/>
      <c r="C174" s="368" t="s">
        <v>958</v>
      </c>
      <c r="D174" s="369"/>
      <c r="E174" s="369"/>
      <c r="F174" s="369"/>
      <c r="G174" s="370"/>
      <c r="I174" s="254"/>
      <c r="K174" s="254"/>
      <c r="L174" s="255"/>
      <c r="O174" s="243">
        <v>3</v>
      </c>
    </row>
    <row r="175" spans="1:80">
      <c r="A175" s="244">
        <v>72</v>
      </c>
      <c r="B175" s="245" t="s">
        <v>959</v>
      </c>
      <c r="C175" s="246" t="s">
        <v>960</v>
      </c>
      <c r="D175" s="247" t="s">
        <v>149</v>
      </c>
      <c r="E175" s="248">
        <v>90.65</v>
      </c>
      <c r="F175" s="248">
        <v>0</v>
      </c>
      <c r="G175" s="249">
        <f>E175*F175</f>
        <v>0</v>
      </c>
      <c r="H175" s="250">
        <v>2.7999999999999998E-4</v>
      </c>
      <c r="I175" s="251">
        <f>E175*H175</f>
        <v>2.5381999999999998E-2</v>
      </c>
      <c r="J175" s="250">
        <v>0</v>
      </c>
      <c r="K175" s="251">
        <f>E175*J175</f>
        <v>0</v>
      </c>
      <c r="O175" s="243">
        <v>2</v>
      </c>
      <c r="AA175" s="216">
        <v>1</v>
      </c>
      <c r="AB175" s="216">
        <v>1</v>
      </c>
      <c r="AC175" s="216">
        <v>1</v>
      </c>
      <c r="AZ175" s="216">
        <v>2</v>
      </c>
      <c r="BA175" s="216">
        <f>IF(AZ175=1,G175,0)</f>
        <v>0</v>
      </c>
      <c r="BB175" s="216">
        <f>IF(AZ175=2,G175,0)</f>
        <v>0</v>
      </c>
      <c r="BC175" s="216">
        <f>IF(AZ175=3,G175,0)</f>
        <v>0</v>
      </c>
      <c r="BD175" s="216">
        <f>IF(AZ175=4,G175,0)</f>
        <v>0</v>
      </c>
      <c r="BE175" s="216">
        <f>IF(AZ175=5,G175,0)</f>
        <v>0</v>
      </c>
      <c r="CA175" s="243">
        <v>1</v>
      </c>
      <c r="CB175" s="243">
        <v>1</v>
      </c>
    </row>
    <row r="176" spans="1:80" ht="14.25" customHeight="1">
      <c r="A176" s="244">
        <v>73</v>
      </c>
      <c r="B176" s="245" t="s">
        <v>961</v>
      </c>
      <c r="C176" s="246" t="s">
        <v>962</v>
      </c>
      <c r="D176" s="247" t="s">
        <v>149</v>
      </c>
      <c r="E176" s="248">
        <v>90.65</v>
      </c>
      <c r="F176" s="248">
        <v>0</v>
      </c>
      <c r="G176" s="249">
        <f>E176*F176</f>
        <v>0</v>
      </c>
      <c r="H176" s="250">
        <v>0.38238</v>
      </c>
      <c r="I176" s="251">
        <f>E176*H176</f>
        <v>34.662747000000003</v>
      </c>
      <c r="J176" s="250">
        <v>0</v>
      </c>
      <c r="K176" s="251">
        <f>E176*J176</f>
        <v>0</v>
      </c>
      <c r="O176" s="243">
        <v>2</v>
      </c>
      <c r="AA176" s="216">
        <v>1</v>
      </c>
      <c r="AB176" s="216">
        <v>1</v>
      </c>
      <c r="AC176" s="216">
        <v>1</v>
      </c>
      <c r="AZ176" s="216">
        <v>2</v>
      </c>
      <c r="BA176" s="216">
        <f>IF(AZ176=1,G176,0)</f>
        <v>0</v>
      </c>
      <c r="BB176" s="216">
        <f>IF(AZ176=2,G176,0)</f>
        <v>0</v>
      </c>
      <c r="BC176" s="216">
        <f>IF(AZ176=3,G176,0)</f>
        <v>0</v>
      </c>
      <c r="BD176" s="216">
        <f>IF(AZ176=4,G176,0)</f>
        <v>0</v>
      </c>
      <c r="BE176" s="216">
        <f>IF(AZ176=5,G176,0)</f>
        <v>0</v>
      </c>
      <c r="CA176" s="243">
        <v>1</v>
      </c>
      <c r="CB176" s="243">
        <v>1</v>
      </c>
    </row>
    <row r="177" spans="1:80">
      <c r="A177" s="252"/>
      <c r="B177" s="253"/>
      <c r="C177" s="368" t="s">
        <v>963</v>
      </c>
      <c r="D177" s="369"/>
      <c r="E177" s="369"/>
      <c r="F177" s="369"/>
      <c r="G177" s="370"/>
      <c r="I177" s="254"/>
      <c r="K177" s="254"/>
      <c r="L177" s="255"/>
      <c r="O177" s="243">
        <v>3</v>
      </c>
    </row>
    <row r="178" spans="1:80">
      <c r="A178" s="244">
        <v>74</v>
      </c>
      <c r="B178" s="245" t="s">
        <v>971</v>
      </c>
      <c r="C178" s="246" t="s">
        <v>2798</v>
      </c>
      <c r="D178" s="247" t="s">
        <v>149</v>
      </c>
      <c r="E178" s="248">
        <v>90.65</v>
      </c>
      <c r="F178" s="248">
        <v>0</v>
      </c>
      <c r="G178" s="249">
        <f>E178*F178</f>
        <v>0</v>
      </c>
      <c r="H178" s="250">
        <v>1.0000000000000001E-5</v>
      </c>
      <c r="I178" s="251">
        <f>E178*H178</f>
        <v>9.0650000000000008E-4</v>
      </c>
      <c r="J178" s="250">
        <v>0</v>
      </c>
      <c r="K178" s="251">
        <f>E178*J178</f>
        <v>0</v>
      </c>
      <c r="O178" s="243">
        <v>2</v>
      </c>
      <c r="AA178" s="216">
        <v>1</v>
      </c>
      <c r="AB178" s="216">
        <v>7</v>
      </c>
      <c r="AC178" s="216">
        <v>7</v>
      </c>
      <c r="AZ178" s="216">
        <v>2</v>
      </c>
      <c r="BA178" s="216">
        <f>IF(AZ178=1,G178,0)</f>
        <v>0</v>
      </c>
      <c r="BB178" s="216">
        <f>IF(AZ178=2,G178,0)</f>
        <v>0</v>
      </c>
      <c r="BC178" s="216">
        <f>IF(AZ178=3,G178,0)</f>
        <v>0</v>
      </c>
      <c r="BD178" s="216">
        <f>IF(AZ178=4,G178,0)</f>
        <v>0</v>
      </c>
      <c r="BE178" s="216">
        <f>IF(AZ178=5,G178,0)</f>
        <v>0</v>
      </c>
      <c r="CA178" s="243">
        <v>1</v>
      </c>
      <c r="CB178" s="243">
        <v>7</v>
      </c>
    </row>
    <row r="179" spans="1:80" ht="22.5">
      <c r="A179" s="244">
        <v>75</v>
      </c>
      <c r="B179" s="245" t="s">
        <v>2799</v>
      </c>
      <c r="C179" s="246" t="s">
        <v>974</v>
      </c>
      <c r="D179" s="247" t="s">
        <v>149</v>
      </c>
      <c r="E179" s="248">
        <v>90.65</v>
      </c>
      <c r="F179" s="248">
        <v>0</v>
      </c>
      <c r="G179" s="249">
        <f>E179*F179</f>
        <v>0</v>
      </c>
      <c r="H179" s="250">
        <v>0</v>
      </c>
      <c r="I179" s="251">
        <f>E179*H179</f>
        <v>0</v>
      </c>
      <c r="J179" s="250">
        <v>0</v>
      </c>
      <c r="K179" s="251">
        <f>E179*J179</f>
        <v>0</v>
      </c>
      <c r="O179" s="243">
        <v>2</v>
      </c>
      <c r="AA179" s="216">
        <v>1</v>
      </c>
      <c r="AB179" s="216">
        <v>7</v>
      </c>
      <c r="AC179" s="216">
        <v>7</v>
      </c>
      <c r="AZ179" s="216">
        <v>2</v>
      </c>
      <c r="BA179" s="216">
        <f>IF(AZ179=1,G179,0)</f>
        <v>0</v>
      </c>
      <c r="BB179" s="216">
        <f>IF(AZ179=2,G179,0)</f>
        <v>0</v>
      </c>
      <c r="BC179" s="216">
        <f>IF(AZ179=3,G179,0)</f>
        <v>0</v>
      </c>
      <c r="BD179" s="216">
        <f>IF(AZ179=4,G179,0)</f>
        <v>0</v>
      </c>
      <c r="BE179" s="216">
        <f>IF(AZ179=5,G179,0)</f>
        <v>0</v>
      </c>
      <c r="CA179" s="243">
        <v>1</v>
      </c>
      <c r="CB179" s="243">
        <v>7</v>
      </c>
    </row>
    <row r="180" spans="1:80">
      <c r="A180" s="252"/>
      <c r="B180" s="253"/>
      <c r="C180" s="368" t="s">
        <v>975</v>
      </c>
      <c r="D180" s="369"/>
      <c r="E180" s="369"/>
      <c r="F180" s="369"/>
      <c r="G180" s="370"/>
      <c r="I180" s="254"/>
      <c r="K180" s="254"/>
      <c r="L180" s="255"/>
      <c r="O180" s="243">
        <v>3</v>
      </c>
    </row>
    <row r="181" spans="1:80">
      <c r="A181" s="262"/>
      <c r="B181" s="263" t="s">
        <v>93</v>
      </c>
      <c r="C181" s="264" t="s">
        <v>951</v>
      </c>
      <c r="D181" s="265"/>
      <c r="E181" s="266"/>
      <c r="F181" s="267"/>
      <c r="G181" s="268">
        <f>SUM(G168:G180)</f>
        <v>0</v>
      </c>
      <c r="H181" s="269"/>
      <c r="I181" s="270">
        <f>SUM(I168:I180)</f>
        <v>40.971080499999999</v>
      </c>
      <c r="J181" s="269"/>
      <c r="K181" s="270">
        <f>SUM(K168:K180)</f>
        <v>0</v>
      </c>
      <c r="O181" s="243">
        <v>4</v>
      </c>
      <c r="BA181" s="271">
        <f>SUM(BA168:BA180)</f>
        <v>0</v>
      </c>
      <c r="BB181" s="271">
        <f>SUM(BB168:BB180)</f>
        <v>0</v>
      </c>
      <c r="BC181" s="271">
        <f>SUM(BC168:BC180)</f>
        <v>0</v>
      </c>
      <c r="BD181" s="271">
        <f>SUM(BD168:BD180)</f>
        <v>0</v>
      </c>
      <c r="BE181" s="271">
        <f>SUM(BE168:BE180)</f>
        <v>0</v>
      </c>
    </row>
    <row r="182" spans="1:80">
      <c r="A182" s="233" t="s">
        <v>89</v>
      </c>
      <c r="B182" s="234" t="s">
        <v>2800</v>
      </c>
      <c r="C182" s="235" t="s">
        <v>3100</v>
      </c>
      <c r="D182" s="236"/>
      <c r="E182" s="237"/>
      <c r="F182" s="237"/>
      <c r="G182" s="238"/>
      <c r="H182" s="239"/>
      <c r="I182" s="240"/>
      <c r="J182" s="241"/>
      <c r="K182" s="242"/>
      <c r="O182" s="243">
        <v>1</v>
      </c>
    </row>
    <row r="183" spans="1:80" ht="22.5">
      <c r="A183" s="244">
        <v>76</v>
      </c>
      <c r="B183" s="245" t="s">
        <v>2802</v>
      </c>
      <c r="C183" s="246" t="s">
        <v>2803</v>
      </c>
      <c r="D183" s="247" t="s">
        <v>149</v>
      </c>
      <c r="E183" s="248">
        <v>110.175</v>
      </c>
      <c r="F183" s="248">
        <v>0</v>
      </c>
      <c r="G183" s="249">
        <f>E183*F183</f>
        <v>0</v>
      </c>
      <c r="H183" s="250">
        <v>3.0000000000000001E-5</v>
      </c>
      <c r="I183" s="251">
        <f>E183*H183</f>
        <v>3.30525E-3</v>
      </c>
      <c r="J183" s="250">
        <v>0</v>
      </c>
      <c r="K183" s="251">
        <f>E183*J183</f>
        <v>0</v>
      </c>
      <c r="O183" s="243">
        <v>2</v>
      </c>
      <c r="AA183" s="216">
        <v>1</v>
      </c>
      <c r="AB183" s="216">
        <v>1</v>
      </c>
      <c r="AC183" s="216">
        <v>1</v>
      </c>
      <c r="AZ183" s="216">
        <v>2</v>
      </c>
      <c r="BA183" s="216">
        <f>IF(AZ183=1,G183,0)</f>
        <v>0</v>
      </c>
      <c r="BB183" s="216">
        <f>IF(AZ183=2,G183,0)</f>
        <v>0</v>
      </c>
      <c r="BC183" s="216">
        <f>IF(AZ183=3,G183,0)</f>
        <v>0</v>
      </c>
      <c r="BD183" s="216">
        <f>IF(AZ183=4,G183,0)</f>
        <v>0</v>
      </c>
      <c r="BE183" s="216">
        <f>IF(AZ183=5,G183,0)</f>
        <v>0</v>
      </c>
      <c r="CA183" s="243">
        <v>1</v>
      </c>
      <c r="CB183" s="243">
        <v>1</v>
      </c>
    </row>
    <row r="184" spans="1:80">
      <c r="A184" s="252"/>
      <c r="B184" s="256"/>
      <c r="C184" s="366" t="s">
        <v>2804</v>
      </c>
      <c r="D184" s="367"/>
      <c r="E184" s="257">
        <v>110.175</v>
      </c>
      <c r="F184" s="258"/>
      <c r="G184" s="259"/>
      <c r="H184" s="260"/>
      <c r="I184" s="254"/>
      <c r="J184" s="261"/>
      <c r="K184" s="254"/>
      <c r="M184" s="255" t="s">
        <v>2804</v>
      </c>
      <c r="O184" s="243"/>
    </row>
    <row r="185" spans="1:80">
      <c r="A185" s="244">
        <v>77</v>
      </c>
      <c r="B185" s="245" t="s">
        <v>2805</v>
      </c>
      <c r="C185" s="246" t="s">
        <v>911</v>
      </c>
      <c r="D185" s="247" t="s">
        <v>149</v>
      </c>
      <c r="E185" s="248">
        <v>110.175</v>
      </c>
      <c r="F185" s="248">
        <v>0</v>
      </c>
      <c r="G185" s="249">
        <f>E185*F185</f>
        <v>0</v>
      </c>
      <c r="H185" s="250">
        <v>3.2000000000000003E-4</v>
      </c>
      <c r="I185" s="251">
        <f>E185*H185</f>
        <v>3.5256000000000003E-2</v>
      </c>
      <c r="J185" s="250">
        <v>0</v>
      </c>
      <c r="K185" s="251">
        <f>E185*J185</f>
        <v>0</v>
      </c>
      <c r="O185" s="243">
        <v>2</v>
      </c>
      <c r="AA185" s="216">
        <v>1</v>
      </c>
      <c r="AB185" s="216">
        <v>7</v>
      </c>
      <c r="AC185" s="216">
        <v>7</v>
      </c>
      <c r="AZ185" s="216">
        <v>2</v>
      </c>
      <c r="BA185" s="216">
        <f>IF(AZ185=1,G185,0)</f>
        <v>0</v>
      </c>
      <c r="BB185" s="216">
        <f>IF(AZ185=2,G185,0)</f>
        <v>0</v>
      </c>
      <c r="BC185" s="216">
        <f>IF(AZ185=3,G185,0)</f>
        <v>0</v>
      </c>
      <c r="BD185" s="216">
        <f>IF(AZ185=4,G185,0)</f>
        <v>0</v>
      </c>
      <c r="BE185" s="216">
        <f>IF(AZ185=5,G185,0)</f>
        <v>0</v>
      </c>
      <c r="CA185" s="243">
        <v>1</v>
      </c>
      <c r="CB185" s="243">
        <v>7</v>
      </c>
    </row>
    <row r="186" spans="1:80">
      <c r="A186" s="244">
        <v>78</v>
      </c>
      <c r="B186" s="245" t="s">
        <v>2806</v>
      </c>
      <c r="C186" s="246" t="s">
        <v>2774</v>
      </c>
      <c r="D186" s="247" t="s">
        <v>149</v>
      </c>
      <c r="E186" s="248">
        <v>110.175</v>
      </c>
      <c r="F186" s="248">
        <v>0</v>
      </c>
      <c r="G186" s="249">
        <f>E186*F186</f>
        <v>0</v>
      </c>
      <c r="H186" s="250">
        <v>2.14E-3</v>
      </c>
      <c r="I186" s="251">
        <f>E186*H186</f>
        <v>0.2357745</v>
      </c>
      <c r="J186" s="250">
        <v>0</v>
      </c>
      <c r="K186" s="251">
        <f>E186*J186</f>
        <v>0</v>
      </c>
      <c r="O186" s="243">
        <v>2</v>
      </c>
      <c r="AA186" s="216">
        <v>1</v>
      </c>
      <c r="AB186" s="216">
        <v>7</v>
      </c>
      <c r="AC186" s="216">
        <v>7</v>
      </c>
      <c r="AZ186" s="216">
        <v>2</v>
      </c>
      <c r="BA186" s="216">
        <f>IF(AZ186=1,G186,0)</f>
        <v>0</v>
      </c>
      <c r="BB186" s="216">
        <f>IF(AZ186=2,G186,0)</f>
        <v>0</v>
      </c>
      <c r="BC186" s="216">
        <f>IF(AZ186=3,G186,0)</f>
        <v>0</v>
      </c>
      <c r="BD186" s="216">
        <f>IF(AZ186=4,G186,0)</f>
        <v>0</v>
      </c>
      <c r="BE186" s="216">
        <f>IF(AZ186=5,G186,0)</f>
        <v>0</v>
      </c>
      <c r="CA186" s="243">
        <v>1</v>
      </c>
      <c r="CB186" s="243">
        <v>7</v>
      </c>
    </row>
    <row r="187" spans="1:80">
      <c r="A187" s="244">
        <v>79</v>
      </c>
      <c r="B187" s="245" t="s">
        <v>2807</v>
      </c>
      <c r="C187" s="246" t="s">
        <v>2808</v>
      </c>
      <c r="D187" s="247" t="s">
        <v>149</v>
      </c>
      <c r="E187" s="248">
        <v>110.175</v>
      </c>
      <c r="F187" s="248">
        <v>0</v>
      </c>
      <c r="G187" s="249">
        <f>E187*F187</f>
        <v>0</v>
      </c>
      <c r="H187" s="250">
        <v>1.7000000000000001E-4</v>
      </c>
      <c r="I187" s="251">
        <f>E187*H187</f>
        <v>1.872975E-2</v>
      </c>
      <c r="J187" s="250">
        <v>0</v>
      </c>
      <c r="K187" s="251">
        <f>E187*J187</f>
        <v>0</v>
      </c>
      <c r="O187" s="243">
        <v>2</v>
      </c>
      <c r="AA187" s="216">
        <v>1</v>
      </c>
      <c r="AB187" s="216">
        <v>0</v>
      </c>
      <c r="AC187" s="216">
        <v>0</v>
      </c>
      <c r="AZ187" s="216">
        <v>2</v>
      </c>
      <c r="BA187" s="216">
        <f>IF(AZ187=1,G187,0)</f>
        <v>0</v>
      </c>
      <c r="BB187" s="216">
        <f>IF(AZ187=2,G187,0)</f>
        <v>0</v>
      </c>
      <c r="BC187" s="216">
        <f>IF(AZ187=3,G187,0)</f>
        <v>0</v>
      </c>
      <c r="BD187" s="216">
        <f>IF(AZ187=4,G187,0)</f>
        <v>0</v>
      </c>
      <c r="BE187" s="216">
        <f>IF(AZ187=5,G187,0)</f>
        <v>0</v>
      </c>
      <c r="CA187" s="243">
        <v>1</v>
      </c>
      <c r="CB187" s="243">
        <v>0</v>
      </c>
    </row>
    <row r="188" spans="1:80" ht="22.5">
      <c r="A188" s="244">
        <v>80</v>
      </c>
      <c r="B188" s="245" t="s">
        <v>2809</v>
      </c>
      <c r="C188" s="246" t="s">
        <v>2810</v>
      </c>
      <c r="D188" s="247" t="s">
        <v>149</v>
      </c>
      <c r="E188" s="248">
        <v>110.175</v>
      </c>
      <c r="F188" s="248">
        <v>0</v>
      </c>
      <c r="G188" s="249">
        <f>E188*F188</f>
        <v>0</v>
      </c>
      <c r="H188" s="250">
        <v>5.5900000000000004E-3</v>
      </c>
      <c r="I188" s="251">
        <f>E188*H188</f>
        <v>0.61587825000000007</v>
      </c>
      <c r="J188" s="250">
        <v>0</v>
      </c>
      <c r="K188" s="251">
        <f>E188*J188</f>
        <v>0</v>
      </c>
      <c r="O188" s="243">
        <v>2</v>
      </c>
      <c r="AA188" s="216">
        <v>1</v>
      </c>
      <c r="AB188" s="216">
        <v>7</v>
      </c>
      <c r="AC188" s="216">
        <v>7</v>
      </c>
      <c r="AZ188" s="216">
        <v>2</v>
      </c>
      <c r="BA188" s="216">
        <f>IF(AZ188=1,G188,0)</f>
        <v>0</v>
      </c>
      <c r="BB188" s="216">
        <f>IF(AZ188=2,G188,0)</f>
        <v>0</v>
      </c>
      <c r="BC188" s="216">
        <f>IF(AZ188=3,G188,0)</f>
        <v>0</v>
      </c>
      <c r="BD188" s="216">
        <f>IF(AZ188=4,G188,0)</f>
        <v>0</v>
      </c>
      <c r="BE188" s="216">
        <f>IF(AZ188=5,G188,0)</f>
        <v>0</v>
      </c>
      <c r="CA188" s="243">
        <v>1</v>
      </c>
      <c r="CB188" s="243">
        <v>7</v>
      </c>
    </row>
    <row r="189" spans="1:80">
      <c r="A189" s="252"/>
      <c r="B189" s="253"/>
      <c r="C189" s="368" t="s">
        <v>2811</v>
      </c>
      <c r="D189" s="369"/>
      <c r="E189" s="369"/>
      <c r="F189" s="369"/>
      <c r="G189" s="370"/>
      <c r="I189" s="254"/>
      <c r="K189" s="254"/>
      <c r="L189" s="255"/>
      <c r="O189" s="243">
        <v>3</v>
      </c>
    </row>
    <row r="190" spans="1:80">
      <c r="A190" s="252"/>
      <c r="B190" s="253"/>
      <c r="C190" s="368" t="s">
        <v>2812</v>
      </c>
      <c r="D190" s="369"/>
      <c r="E190" s="369"/>
      <c r="F190" s="369"/>
      <c r="G190" s="370"/>
      <c r="I190" s="254"/>
      <c r="K190" s="254"/>
      <c r="L190" s="255"/>
      <c r="O190" s="243">
        <v>3</v>
      </c>
    </row>
    <row r="191" spans="1:80">
      <c r="A191" s="244">
        <v>81</v>
      </c>
      <c r="B191" s="245" t="s">
        <v>2813</v>
      </c>
      <c r="C191" s="246" t="s">
        <v>916</v>
      </c>
      <c r="D191" s="247" t="s">
        <v>149</v>
      </c>
      <c r="E191" s="248">
        <v>110.175</v>
      </c>
      <c r="F191" s="248">
        <v>0</v>
      </c>
      <c r="G191" s="249">
        <f>E191*F191</f>
        <v>0</v>
      </c>
      <c r="H191" s="250">
        <v>8.3000000000000001E-4</v>
      </c>
      <c r="I191" s="251">
        <f>E191*H191</f>
        <v>9.1445249999999992E-2</v>
      </c>
      <c r="J191" s="250">
        <v>0</v>
      </c>
      <c r="K191" s="251">
        <f>E191*J191</f>
        <v>0</v>
      </c>
      <c r="O191" s="243">
        <v>2</v>
      </c>
      <c r="AA191" s="216">
        <v>1</v>
      </c>
      <c r="AB191" s="216">
        <v>7</v>
      </c>
      <c r="AC191" s="216">
        <v>7</v>
      </c>
      <c r="AZ191" s="216">
        <v>2</v>
      </c>
      <c r="BA191" s="216">
        <f>IF(AZ191=1,G191,0)</f>
        <v>0</v>
      </c>
      <c r="BB191" s="216">
        <f>IF(AZ191=2,G191,0)</f>
        <v>0</v>
      </c>
      <c r="BC191" s="216">
        <f>IF(AZ191=3,G191,0)</f>
        <v>0</v>
      </c>
      <c r="BD191" s="216">
        <f>IF(AZ191=4,G191,0)</f>
        <v>0</v>
      </c>
      <c r="BE191" s="216">
        <f>IF(AZ191=5,G191,0)</f>
        <v>0</v>
      </c>
      <c r="CA191" s="243">
        <v>1</v>
      </c>
      <c r="CB191" s="243">
        <v>7</v>
      </c>
    </row>
    <row r="192" spans="1:80">
      <c r="A192" s="244">
        <v>82</v>
      </c>
      <c r="B192" s="245" t="s">
        <v>1041</v>
      </c>
      <c r="C192" s="246" t="s">
        <v>2814</v>
      </c>
      <c r="D192" s="247" t="s">
        <v>149</v>
      </c>
      <c r="E192" s="248">
        <v>110.175</v>
      </c>
      <c r="F192" s="248">
        <v>0</v>
      </c>
      <c r="G192" s="249">
        <f>E192*F192</f>
        <v>0</v>
      </c>
      <c r="H192" s="250">
        <v>0.20563000000000001</v>
      </c>
      <c r="I192" s="251">
        <f>E192*H192</f>
        <v>22.655285249999999</v>
      </c>
      <c r="J192" s="250">
        <v>0</v>
      </c>
      <c r="K192" s="251">
        <f>E192*J192</f>
        <v>0</v>
      </c>
      <c r="O192" s="243">
        <v>2</v>
      </c>
      <c r="AA192" s="216">
        <v>1</v>
      </c>
      <c r="AB192" s="216">
        <v>1</v>
      </c>
      <c r="AC192" s="216">
        <v>1</v>
      </c>
      <c r="AZ192" s="216">
        <v>2</v>
      </c>
      <c r="BA192" s="216">
        <f>IF(AZ192=1,G192,0)</f>
        <v>0</v>
      </c>
      <c r="BB192" s="216">
        <f>IF(AZ192=2,G192,0)</f>
        <v>0</v>
      </c>
      <c r="BC192" s="216">
        <f>IF(AZ192=3,G192,0)</f>
        <v>0</v>
      </c>
      <c r="BD192" s="216">
        <f>IF(AZ192=4,G192,0)</f>
        <v>0</v>
      </c>
      <c r="BE192" s="216">
        <f>IF(AZ192=5,G192,0)</f>
        <v>0</v>
      </c>
      <c r="CA192" s="243">
        <v>1</v>
      </c>
      <c r="CB192" s="243">
        <v>1</v>
      </c>
    </row>
    <row r="193" spans="1:80" ht="22.5">
      <c r="A193" s="244">
        <v>83</v>
      </c>
      <c r="B193" s="245" t="s">
        <v>2815</v>
      </c>
      <c r="C193" s="246" t="s">
        <v>2816</v>
      </c>
      <c r="D193" s="247" t="s">
        <v>149</v>
      </c>
      <c r="E193" s="248">
        <v>110.175</v>
      </c>
      <c r="F193" s="248">
        <v>0</v>
      </c>
      <c r="G193" s="249">
        <f>E193*F193</f>
        <v>0</v>
      </c>
      <c r="H193" s="250">
        <v>0.31941000000000003</v>
      </c>
      <c r="I193" s="251">
        <f>E193*H193</f>
        <v>35.190996750000004</v>
      </c>
      <c r="J193" s="250">
        <v>0</v>
      </c>
      <c r="K193" s="251">
        <f>E193*J193</f>
        <v>0</v>
      </c>
      <c r="O193" s="243">
        <v>2</v>
      </c>
      <c r="AA193" s="216">
        <v>1</v>
      </c>
      <c r="AB193" s="216">
        <v>1</v>
      </c>
      <c r="AC193" s="216">
        <v>1</v>
      </c>
      <c r="AZ193" s="216">
        <v>2</v>
      </c>
      <c r="BA193" s="216">
        <f>IF(AZ193=1,G193,0)</f>
        <v>0</v>
      </c>
      <c r="BB193" s="216">
        <f>IF(AZ193=2,G193,0)</f>
        <v>0</v>
      </c>
      <c r="BC193" s="216">
        <f>IF(AZ193=3,G193,0)</f>
        <v>0</v>
      </c>
      <c r="BD193" s="216">
        <f>IF(AZ193=4,G193,0)</f>
        <v>0</v>
      </c>
      <c r="BE193" s="216">
        <f>IF(AZ193=5,G193,0)</f>
        <v>0</v>
      </c>
      <c r="CA193" s="243">
        <v>1</v>
      </c>
      <c r="CB193" s="243">
        <v>1</v>
      </c>
    </row>
    <row r="194" spans="1:80">
      <c r="A194" s="262"/>
      <c r="B194" s="263" t="s">
        <v>93</v>
      </c>
      <c r="C194" s="264" t="s">
        <v>2801</v>
      </c>
      <c r="D194" s="265"/>
      <c r="E194" s="266"/>
      <c r="F194" s="267"/>
      <c r="G194" s="268">
        <f>SUM(G182:G193)</f>
        <v>0</v>
      </c>
      <c r="H194" s="269"/>
      <c r="I194" s="270">
        <f>SUM(I182:I193)</f>
        <v>58.846671000000001</v>
      </c>
      <c r="J194" s="269"/>
      <c r="K194" s="270">
        <f>SUM(K182:K193)</f>
        <v>0</v>
      </c>
      <c r="O194" s="243">
        <v>4</v>
      </c>
      <c r="BA194" s="271">
        <f>SUM(BA182:BA193)</f>
        <v>0</v>
      </c>
      <c r="BB194" s="271">
        <f>SUM(BB182:BB193)</f>
        <v>0</v>
      </c>
      <c r="BC194" s="271">
        <f>SUM(BC182:BC193)</f>
        <v>0</v>
      </c>
      <c r="BD194" s="271">
        <f>SUM(BD182:BD193)</f>
        <v>0</v>
      </c>
      <c r="BE194" s="271">
        <f>SUM(BE182:BE193)</f>
        <v>0</v>
      </c>
    </row>
    <row r="195" spans="1:80">
      <c r="A195" s="233" t="s">
        <v>89</v>
      </c>
      <c r="B195" s="234" t="s">
        <v>2817</v>
      </c>
      <c r="C195" s="235" t="s">
        <v>3101</v>
      </c>
      <c r="D195" s="236"/>
      <c r="E195" s="237"/>
      <c r="F195" s="237"/>
      <c r="G195" s="238"/>
      <c r="H195" s="239"/>
      <c r="I195" s="240"/>
      <c r="J195" s="241"/>
      <c r="K195" s="242"/>
      <c r="O195" s="243">
        <v>1</v>
      </c>
    </row>
    <row r="196" spans="1:80">
      <c r="A196" s="244">
        <v>84</v>
      </c>
      <c r="B196" s="245" t="s">
        <v>2764</v>
      </c>
      <c r="C196" s="246" t="s">
        <v>2765</v>
      </c>
      <c r="D196" s="247" t="s">
        <v>149</v>
      </c>
      <c r="E196" s="248">
        <v>38.147399999999998</v>
      </c>
      <c r="F196" s="248">
        <v>0</v>
      </c>
      <c r="G196" s="249">
        <f>E196*F196</f>
        <v>0</v>
      </c>
      <c r="H196" s="250">
        <v>4.6999999999999999E-4</v>
      </c>
      <c r="I196" s="251">
        <f>E196*H196</f>
        <v>1.7929278E-2</v>
      </c>
      <c r="J196" s="250">
        <v>0</v>
      </c>
      <c r="K196" s="251">
        <f>E196*J196</f>
        <v>0</v>
      </c>
      <c r="O196" s="243">
        <v>2</v>
      </c>
      <c r="AA196" s="216">
        <v>1</v>
      </c>
      <c r="AB196" s="216">
        <v>7</v>
      </c>
      <c r="AC196" s="216">
        <v>7</v>
      </c>
      <c r="AZ196" s="216">
        <v>2</v>
      </c>
      <c r="BA196" s="216">
        <f>IF(AZ196=1,G196,0)</f>
        <v>0</v>
      </c>
      <c r="BB196" s="216">
        <f>IF(AZ196=2,G196,0)</f>
        <v>0</v>
      </c>
      <c r="BC196" s="216">
        <f>IF(AZ196=3,G196,0)</f>
        <v>0</v>
      </c>
      <c r="BD196" s="216">
        <f>IF(AZ196=4,G196,0)</f>
        <v>0</v>
      </c>
      <c r="BE196" s="216">
        <f>IF(AZ196=5,G196,0)</f>
        <v>0</v>
      </c>
      <c r="CA196" s="243">
        <v>1</v>
      </c>
      <c r="CB196" s="243">
        <v>7</v>
      </c>
    </row>
    <row r="197" spans="1:80">
      <c r="A197" s="252"/>
      <c r="B197" s="253"/>
      <c r="C197" s="368" t="s">
        <v>2766</v>
      </c>
      <c r="D197" s="369"/>
      <c r="E197" s="369"/>
      <c r="F197" s="369"/>
      <c r="G197" s="370"/>
      <c r="I197" s="254"/>
      <c r="K197" s="254"/>
      <c r="L197" s="255"/>
      <c r="O197" s="243">
        <v>3</v>
      </c>
    </row>
    <row r="198" spans="1:80">
      <c r="A198" s="252"/>
      <c r="B198" s="253"/>
      <c r="C198" s="368"/>
      <c r="D198" s="369"/>
      <c r="E198" s="369"/>
      <c r="F198" s="369"/>
      <c r="G198" s="370"/>
      <c r="I198" s="254"/>
      <c r="K198" s="254"/>
      <c r="L198" s="255"/>
      <c r="O198" s="243">
        <v>3</v>
      </c>
    </row>
    <row r="199" spans="1:80">
      <c r="A199" s="252"/>
      <c r="B199" s="256"/>
      <c r="C199" s="366" t="s">
        <v>2819</v>
      </c>
      <c r="D199" s="367"/>
      <c r="E199" s="257">
        <v>38.147399999999998</v>
      </c>
      <c r="F199" s="258"/>
      <c r="G199" s="259"/>
      <c r="H199" s="260"/>
      <c r="I199" s="254"/>
      <c r="J199" s="261"/>
      <c r="K199" s="254"/>
      <c r="M199" s="255" t="s">
        <v>2819</v>
      </c>
      <c r="O199" s="243"/>
    </row>
    <row r="200" spans="1:80">
      <c r="A200" s="244">
        <v>85</v>
      </c>
      <c r="B200" s="245" t="s">
        <v>2761</v>
      </c>
      <c r="C200" s="246" t="s">
        <v>2762</v>
      </c>
      <c r="D200" s="247" t="s">
        <v>149</v>
      </c>
      <c r="E200" s="248">
        <v>38.147399999999998</v>
      </c>
      <c r="F200" s="248">
        <v>0</v>
      </c>
      <c r="G200" s="249">
        <f>E200*F200</f>
        <v>0</v>
      </c>
      <c r="H200" s="250">
        <v>4.8999999999999998E-3</v>
      </c>
      <c r="I200" s="251">
        <f>E200*H200</f>
        <v>0.18692225999999998</v>
      </c>
      <c r="J200" s="250">
        <v>0</v>
      </c>
      <c r="K200" s="251">
        <f>E200*J200</f>
        <v>0</v>
      </c>
      <c r="O200" s="243">
        <v>2</v>
      </c>
      <c r="AA200" s="216">
        <v>1</v>
      </c>
      <c r="AB200" s="216">
        <v>1</v>
      </c>
      <c r="AC200" s="216">
        <v>1</v>
      </c>
      <c r="AZ200" s="216">
        <v>2</v>
      </c>
      <c r="BA200" s="216">
        <f>IF(AZ200=1,G200,0)</f>
        <v>0</v>
      </c>
      <c r="BB200" s="216">
        <f>IF(AZ200=2,G200,0)</f>
        <v>0</v>
      </c>
      <c r="BC200" s="216">
        <f>IF(AZ200=3,G200,0)</f>
        <v>0</v>
      </c>
      <c r="BD200" s="216">
        <f>IF(AZ200=4,G200,0)</f>
        <v>0</v>
      </c>
      <c r="BE200" s="216">
        <f>IF(AZ200=5,G200,0)</f>
        <v>0</v>
      </c>
      <c r="CA200" s="243">
        <v>1</v>
      </c>
      <c r="CB200" s="243">
        <v>1</v>
      </c>
    </row>
    <row r="201" spans="1:80">
      <c r="A201" s="252"/>
      <c r="B201" s="256"/>
      <c r="C201" s="366" t="s">
        <v>2819</v>
      </c>
      <c r="D201" s="367"/>
      <c r="E201" s="257">
        <v>38.147399999999998</v>
      </c>
      <c r="F201" s="258"/>
      <c r="G201" s="259"/>
      <c r="H201" s="260"/>
      <c r="I201" s="254"/>
      <c r="J201" s="261"/>
      <c r="K201" s="254"/>
      <c r="M201" s="255" t="s">
        <v>2819</v>
      </c>
      <c r="O201" s="243"/>
    </row>
    <row r="202" spans="1:80">
      <c r="A202" s="244">
        <v>86</v>
      </c>
      <c r="B202" s="245" t="s">
        <v>2759</v>
      </c>
      <c r="C202" s="246" t="s">
        <v>2760</v>
      </c>
      <c r="D202" s="247" t="s">
        <v>149</v>
      </c>
      <c r="E202" s="248">
        <v>38.147399999999998</v>
      </c>
      <c r="F202" s="248">
        <v>0</v>
      </c>
      <c r="G202" s="249">
        <f>E202*F202</f>
        <v>0</v>
      </c>
      <c r="H202" s="250">
        <v>1.7000000000000001E-2</v>
      </c>
      <c r="I202" s="251">
        <f>E202*H202</f>
        <v>0.64850580000000002</v>
      </c>
      <c r="J202" s="250">
        <v>0</v>
      </c>
      <c r="K202" s="251">
        <f>E202*J202</f>
        <v>0</v>
      </c>
      <c r="O202" s="243">
        <v>2</v>
      </c>
      <c r="AA202" s="216">
        <v>1</v>
      </c>
      <c r="AB202" s="216">
        <v>1</v>
      </c>
      <c r="AC202" s="216">
        <v>1</v>
      </c>
      <c r="AZ202" s="216">
        <v>2</v>
      </c>
      <c r="BA202" s="216">
        <f>IF(AZ202=1,G202,0)</f>
        <v>0</v>
      </c>
      <c r="BB202" s="216">
        <f>IF(AZ202=2,G202,0)</f>
        <v>0</v>
      </c>
      <c r="BC202" s="216">
        <f>IF(AZ202=3,G202,0)</f>
        <v>0</v>
      </c>
      <c r="BD202" s="216">
        <f>IF(AZ202=4,G202,0)</f>
        <v>0</v>
      </c>
      <c r="BE202" s="216">
        <f>IF(AZ202=5,G202,0)</f>
        <v>0</v>
      </c>
      <c r="CA202" s="243">
        <v>1</v>
      </c>
      <c r="CB202" s="243">
        <v>1</v>
      </c>
    </row>
    <row r="203" spans="1:80">
      <c r="A203" s="252"/>
      <c r="B203" s="256"/>
      <c r="C203" s="366" t="s">
        <v>2819</v>
      </c>
      <c r="D203" s="367"/>
      <c r="E203" s="257">
        <v>38.147399999999998</v>
      </c>
      <c r="F203" s="258"/>
      <c r="G203" s="259"/>
      <c r="H203" s="260"/>
      <c r="I203" s="254"/>
      <c r="J203" s="261"/>
      <c r="K203" s="254"/>
      <c r="M203" s="255" t="s">
        <v>2819</v>
      </c>
      <c r="O203" s="243"/>
    </row>
    <row r="204" spans="1:80">
      <c r="A204" s="244">
        <v>87</v>
      </c>
      <c r="B204" s="245" t="s">
        <v>2754</v>
      </c>
      <c r="C204" s="246" t="s">
        <v>2755</v>
      </c>
      <c r="D204" s="247" t="s">
        <v>149</v>
      </c>
      <c r="E204" s="248">
        <v>38.147399999999998</v>
      </c>
      <c r="F204" s="248">
        <v>0</v>
      </c>
      <c r="G204" s="249">
        <f>E204*F204</f>
        <v>0</v>
      </c>
      <c r="H204" s="250">
        <v>7.3499999999999998E-3</v>
      </c>
      <c r="I204" s="251">
        <f>E204*H204</f>
        <v>0.28038338999999995</v>
      </c>
      <c r="J204" s="250">
        <v>0</v>
      </c>
      <c r="K204" s="251">
        <f>E204*J204</f>
        <v>0</v>
      </c>
      <c r="O204" s="243">
        <v>2</v>
      </c>
      <c r="AA204" s="216">
        <v>1</v>
      </c>
      <c r="AB204" s="216">
        <v>1</v>
      </c>
      <c r="AC204" s="216">
        <v>1</v>
      </c>
      <c r="AZ204" s="216">
        <v>2</v>
      </c>
      <c r="BA204" s="216">
        <f>IF(AZ204=1,G204,0)</f>
        <v>0</v>
      </c>
      <c r="BB204" s="216">
        <f>IF(AZ204=2,G204,0)</f>
        <v>0</v>
      </c>
      <c r="BC204" s="216">
        <f>IF(AZ204=3,G204,0)</f>
        <v>0</v>
      </c>
      <c r="BD204" s="216">
        <f>IF(AZ204=4,G204,0)</f>
        <v>0</v>
      </c>
      <c r="BE204" s="216">
        <f>IF(AZ204=5,G204,0)</f>
        <v>0</v>
      </c>
      <c r="CA204" s="243">
        <v>1</v>
      </c>
      <c r="CB204" s="243">
        <v>1</v>
      </c>
    </row>
    <row r="205" spans="1:80">
      <c r="A205" s="252"/>
      <c r="B205" s="256"/>
      <c r="C205" s="366" t="s">
        <v>2819</v>
      </c>
      <c r="D205" s="367"/>
      <c r="E205" s="257">
        <v>38.147399999999998</v>
      </c>
      <c r="F205" s="258"/>
      <c r="G205" s="259"/>
      <c r="H205" s="260"/>
      <c r="I205" s="254"/>
      <c r="J205" s="261"/>
      <c r="K205" s="254"/>
      <c r="M205" s="255" t="s">
        <v>2819</v>
      </c>
      <c r="O205" s="243"/>
    </row>
    <row r="206" spans="1:80" ht="22.5">
      <c r="A206" s="244">
        <v>88</v>
      </c>
      <c r="B206" s="245" t="s">
        <v>2820</v>
      </c>
      <c r="C206" s="246" t="s">
        <v>2821</v>
      </c>
      <c r="D206" s="247" t="s">
        <v>149</v>
      </c>
      <c r="E206" s="248">
        <v>19.073699999999999</v>
      </c>
      <c r="F206" s="248">
        <v>0</v>
      </c>
      <c r="G206" s="249">
        <f>E206*F206</f>
        <v>0</v>
      </c>
      <c r="H206" s="250">
        <v>0.37564999999999998</v>
      </c>
      <c r="I206" s="251">
        <f>E206*H206</f>
        <v>7.1650354049999994</v>
      </c>
      <c r="J206" s="250">
        <v>0</v>
      </c>
      <c r="K206" s="251">
        <f>E206*J206</f>
        <v>0</v>
      </c>
      <c r="O206" s="243">
        <v>2</v>
      </c>
      <c r="AA206" s="216">
        <v>1</v>
      </c>
      <c r="AB206" s="216">
        <v>1</v>
      </c>
      <c r="AC206" s="216">
        <v>1</v>
      </c>
      <c r="AZ206" s="216">
        <v>2</v>
      </c>
      <c r="BA206" s="216">
        <f>IF(AZ206=1,G206,0)</f>
        <v>0</v>
      </c>
      <c r="BB206" s="216">
        <f>IF(AZ206=2,G206,0)</f>
        <v>0</v>
      </c>
      <c r="BC206" s="216">
        <f>IF(AZ206=3,G206,0)</f>
        <v>0</v>
      </c>
      <c r="BD206" s="216">
        <f>IF(AZ206=4,G206,0)</f>
        <v>0</v>
      </c>
      <c r="BE206" s="216">
        <f>IF(AZ206=5,G206,0)</f>
        <v>0</v>
      </c>
      <c r="CA206" s="243">
        <v>1</v>
      </c>
      <c r="CB206" s="243">
        <v>1</v>
      </c>
    </row>
    <row r="207" spans="1:80">
      <c r="A207" s="252"/>
      <c r="B207" s="256"/>
      <c r="C207" s="366" t="s">
        <v>2822</v>
      </c>
      <c r="D207" s="367"/>
      <c r="E207" s="257">
        <v>22.6737</v>
      </c>
      <c r="F207" s="258"/>
      <c r="G207" s="259"/>
      <c r="H207" s="260"/>
      <c r="I207" s="254"/>
      <c r="J207" s="261"/>
      <c r="K207" s="254"/>
      <c r="M207" s="255" t="s">
        <v>2822</v>
      </c>
      <c r="O207" s="243"/>
    </row>
    <row r="208" spans="1:80">
      <c r="A208" s="252"/>
      <c r="B208" s="256"/>
      <c r="C208" s="366" t="s">
        <v>2823</v>
      </c>
      <c r="D208" s="367"/>
      <c r="E208" s="257">
        <v>-3.6</v>
      </c>
      <c r="F208" s="258"/>
      <c r="G208" s="259"/>
      <c r="H208" s="260"/>
      <c r="I208" s="254"/>
      <c r="J208" s="261"/>
      <c r="K208" s="254"/>
      <c r="M208" s="255" t="s">
        <v>2823</v>
      </c>
      <c r="O208" s="243"/>
    </row>
    <row r="209" spans="1:80">
      <c r="A209" s="262"/>
      <c r="B209" s="263" t="s">
        <v>93</v>
      </c>
      <c r="C209" s="264" t="s">
        <v>2818</v>
      </c>
      <c r="D209" s="265"/>
      <c r="E209" s="266"/>
      <c r="F209" s="267"/>
      <c r="G209" s="268">
        <f>SUM(G195:G208)</f>
        <v>0</v>
      </c>
      <c r="H209" s="269"/>
      <c r="I209" s="270">
        <f>SUM(I195:I208)</f>
        <v>8.2987761329999987</v>
      </c>
      <c r="J209" s="269"/>
      <c r="K209" s="270">
        <f>SUM(K195:K208)</f>
        <v>0</v>
      </c>
      <c r="O209" s="243">
        <v>4</v>
      </c>
      <c r="BA209" s="271">
        <f>SUM(BA195:BA208)</f>
        <v>0</v>
      </c>
      <c r="BB209" s="271">
        <f>SUM(BB195:BB208)</f>
        <v>0</v>
      </c>
      <c r="BC209" s="271">
        <f>SUM(BC195:BC208)</f>
        <v>0</v>
      </c>
      <c r="BD209" s="271">
        <f>SUM(BD195:BD208)</f>
        <v>0</v>
      </c>
      <c r="BE209" s="271">
        <f>SUM(BE195:BE208)</f>
        <v>0</v>
      </c>
    </row>
    <row r="210" spans="1:80">
      <c r="A210" s="233" t="s">
        <v>89</v>
      </c>
      <c r="B210" s="234" t="s">
        <v>2824</v>
      </c>
      <c r="C210" s="235" t="s">
        <v>2825</v>
      </c>
      <c r="D210" s="236"/>
      <c r="E210" s="237"/>
      <c r="F210" s="237"/>
      <c r="G210" s="238"/>
      <c r="H210" s="239"/>
      <c r="I210" s="240"/>
      <c r="J210" s="241"/>
      <c r="K210" s="242"/>
      <c r="O210" s="243">
        <v>1</v>
      </c>
    </row>
    <row r="211" spans="1:80">
      <c r="A211" s="244">
        <v>89</v>
      </c>
      <c r="B211" s="245" t="s">
        <v>2827</v>
      </c>
      <c r="C211" s="246" t="s">
        <v>2828</v>
      </c>
      <c r="D211" s="247" t="s">
        <v>164</v>
      </c>
      <c r="E211" s="248">
        <v>22.4</v>
      </c>
      <c r="F211" s="248">
        <v>0</v>
      </c>
      <c r="G211" s="249">
        <f>E211*F211</f>
        <v>0</v>
      </c>
      <c r="H211" s="250">
        <v>8.9779999999999999E-2</v>
      </c>
      <c r="I211" s="251">
        <f>E211*H211</f>
        <v>2.011072</v>
      </c>
      <c r="J211" s="250">
        <v>0</v>
      </c>
      <c r="K211" s="251">
        <f>E211*J211</f>
        <v>0</v>
      </c>
      <c r="O211" s="243">
        <v>2</v>
      </c>
      <c r="AA211" s="216">
        <v>1</v>
      </c>
      <c r="AB211" s="216">
        <v>1</v>
      </c>
      <c r="AC211" s="216">
        <v>1</v>
      </c>
      <c r="AZ211" s="216">
        <v>2</v>
      </c>
      <c r="BA211" s="216">
        <f>IF(AZ211=1,G211,0)</f>
        <v>0</v>
      </c>
      <c r="BB211" s="216">
        <f>IF(AZ211=2,G211,0)</f>
        <v>0</v>
      </c>
      <c r="BC211" s="216">
        <f>IF(AZ211=3,G211,0)</f>
        <v>0</v>
      </c>
      <c r="BD211" s="216">
        <f>IF(AZ211=4,G211,0)</f>
        <v>0</v>
      </c>
      <c r="BE211" s="216">
        <f>IF(AZ211=5,G211,0)</f>
        <v>0</v>
      </c>
      <c r="CA211" s="243">
        <v>1</v>
      </c>
      <c r="CB211" s="243">
        <v>1</v>
      </c>
    </row>
    <row r="212" spans="1:80">
      <c r="A212" s="252"/>
      <c r="B212" s="256"/>
      <c r="C212" s="366" t="s">
        <v>2829</v>
      </c>
      <c r="D212" s="367"/>
      <c r="E212" s="257">
        <v>22.4</v>
      </c>
      <c r="F212" s="258"/>
      <c r="G212" s="259"/>
      <c r="H212" s="260"/>
      <c r="I212" s="254"/>
      <c r="J212" s="261"/>
      <c r="K212" s="254"/>
      <c r="M212" s="255" t="s">
        <v>2829</v>
      </c>
      <c r="O212" s="243"/>
    </row>
    <row r="213" spans="1:80">
      <c r="A213" s="244">
        <v>90</v>
      </c>
      <c r="B213" s="245" t="s">
        <v>2830</v>
      </c>
      <c r="C213" s="246" t="s">
        <v>2831</v>
      </c>
      <c r="D213" s="247" t="s">
        <v>149</v>
      </c>
      <c r="E213" s="248">
        <v>28.274999999999999</v>
      </c>
      <c r="F213" s="248">
        <v>0</v>
      </c>
      <c r="G213" s="249">
        <f>E213*F213</f>
        <v>0</v>
      </c>
      <c r="H213" s="250">
        <v>0.24</v>
      </c>
      <c r="I213" s="251">
        <f>E213*H213</f>
        <v>6.7859999999999996</v>
      </c>
      <c r="J213" s="250">
        <v>0</v>
      </c>
      <c r="K213" s="251">
        <f>E213*J213</f>
        <v>0</v>
      </c>
      <c r="O213" s="243">
        <v>2</v>
      </c>
      <c r="AA213" s="216">
        <v>1</v>
      </c>
      <c r="AB213" s="216">
        <v>1</v>
      </c>
      <c r="AC213" s="216">
        <v>1</v>
      </c>
      <c r="AZ213" s="216">
        <v>2</v>
      </c>
      <c r="BA213" s="216">
        <f>IF(AZ213=1,G213,0)</f>
        <v>0</v>
      </c>
      <c r="BB213" s="216">
        <f>IF(AZ213=2,G213,0)</f>
        <v>0</v>
      </c>
      <c r="BC213" s="216">
        <f>IF(AZ213=3,G213,0)</f>
        <v>0</v>
      </c>
      <c r="BD213" s="216">
        <f>IF(AZ213=4,G213,0)</f>
        <v>0</v>
      </c>
      <c r="BE213" s="216">
        <f>IF(AZ213=5,G213,0)</f>
        <v>0</v>
      </c>
      <c r="CA213" s="243">
        <v>1</v>
      </c>
      <c r="CB213" s="243">
        <v>1</v>
      </c>
    </row>
    <row r="214" spans="1:80">
      <c r="A214" s="262"/>
      <c r="B214" s="263" t="s">
        <v>93</v>
      </c>
      <c r="C214" s="264" t="s">
        <v>2826</v>
      </c>
      <c r="D214" s="265"/>
      <c r="E214" s="266"/>
      <c r="F214" s="267"/>
      <c r="G214" s="268">
        <f>SUM(G210:G213)</f>
        <v>0</v>
      </c>
      <c r="H214" s="269"/>
      <c r="I214" s="270">
        <f>SUM(I210:I213)</f>
        <v>8.797072</v>
      </c>
      <c r="J214" s="269"/>
      <c r="K214" s="270">
        <f>SUM(K210:K213)</f>
        <v>0</v>
      </c>
      <c r="O214" s="243">
        <v>4</v>
      </c>
      <c r="BA214" s="271">
        <f>SUM(BA210:BA213)</f>
        <v>0</v>
      </c>
      <c r="BB214" s="271">
        <f>SUM(BB210:BB213)</f>
        <v>0</v>
      </c>
      <c r="BC214" s="271">
        <f>SUM(BC210:BC213)</f>
        <v>0</v>
      </c>
      <c r="BD214" s="271">
        <f>SUM(BD210:BD213)</f>
        <v>0</v>
      </c>
      <c r="BE214" s="271">
        <f>SUM(BE210:BE213)</f>
        <v>0</v>
      </c>
    </row>
    <row r="215" spans="1:80">
      <c r="A215" s="233" t="s">
        <v>89</v>
      </c>
      <c r="B215" s="234" t="s">
        <v>706</v>
      </c>
      <c r="C215" s="235" t="s">
        <v>2832</v>
      </c>
      <c r="D215" s="236"/>
      <c r="E215" s="237"/>
      <c r="F215" s="237"/>
      <c r="G215" s="238"/>
      <c r="H215" s="239"/>
      <c r="I215" s="240"/>
      <c r="J215" s="241"/>
      <c r="K215" s="242"/>
      <c r="O215" s="243">
        <v>1</v>
      </c>
    </row>
    <row r="216" spans="1:80">
      <c r="A216" s="244">
        <v>91</v>
      </c>
      <c r="B216" s="245" t="s">
        <v>2834</v>
      </c>
      <c r="C216" s="246" t="s">
        <v>2835</v>
      </c>
      <c r="D216" s="247" t="s">
        <v>251</v>
      </c>
      <c r="E216" s="248">
        <v>1</v>
      </c>
      <c r="F216" s="248">
        <v>0</v>
      </c>
      <c r="G216" s="249">
        <f>E216*F216</f>
        <v>0</v>
      </c>
      <c r="H216" s="250">
        <v>0</v>
      </c>
      <c r="I216" s="251">
        <f>E216*H216</f>
        <v>0</v>
      </c>
      <c r="J216" s="250">
        <v>0</v>
      </c>
      <c r="K216" s="251">
        <f>E216*J216</f>
        <v>0</v>
      </c>
      <c r="O216" s="243">
        <v>2</v>
      </c>
      <c r="AA216" s="216">
        <v>1</v>
      </c>
      <c r="AB216" s="216">
        <v>7</v>
      </c>
      <c r="AC216" s="216">
        <v>7</v>
      </c>
      <c r="AZ216" s="216">
        <v>2</v>
      </c>
      <c r="BA216" s="216">
        <f>IF(AZ216=1,G216,0)</f>
        <v>0</v>
      </c>
      <c r="BB216" s="216">
        <f>IF(AZ216=2,G216,0)</f>
        <v>0</v>
      </c>
      <c r="BC216" s="216">
        <f>IF(AZ216=3,G216,0)</f>
        <v>0</v>
      </c>
      <c r="BD216" s="216">
        <f>IF(AZ216=4,G216,0)</f>
        <v>0</v>
      </c>
      <c r="BE216" s="216">
        <f>IF(AZ216=5,G216,0)</f>
        <v>0</v>
      </c>
      <c r="CA216" s="243">
        <v>1</v>
      </c>
      <c r="CB216" s="243">
        <v>7</v>
      </c>
    </row>
    <row r="217" spans="1:80">
      <c r="A217" s="244">
        <v>92</v>
      </c>
      <c r="B217" s="245" t="s">
        <v>2836</v>
      </c>
      <c r="C217" s="246" t="s">
        <v>2837</v>
      </c>
      <c r="D217" s="247" t="s">
        <v>251</v>
      </c>
      <c r="E217" s="248">
        <v>1</v>
      </c>
      <c r="F217" s="248">
        <v>0</v>
      </c>
      <c r="G217" s="249">
        <f>E217*F217</f>
        <v>0</v>
      </c>
      <c r="H217" s="250">
        <v>0</v>
      </c>
      <c r="I217" s="251">
        <f>E217*H217</f>
        <v>0</v>
      </c>
      <c r="J217" s="250">
        <v>0</v>
      </c>
      <c r="K217" s="251">
        <f>E217*J217</f>
        <v>0</v>
      </c>
      <c r="O217" s="243">
        <v>2</v>
      </c>
      <c r="AA217" s="216">
        <v>1</v>
      </c>
      <c r="AB217" s="216">
        <v>7</v>
      </c>
      <c r="AC217" s="216">
        <v>7</v>
      </c>
      <c r="AZ217" s="216">
        <v>2</v>
      </c>
      <c r="BA217" s="216">
        <f>IF(AZ217=1,G217,0)</f>
        <v>0</v>
      </c>
      <c r="BB217" s="216">
        <f>IF(AZ217=2,G217,0)</f>
        <v>0</v>
      </c>
      <c r="BC217" s="216">
        <f>IF(AZ217=3,G217,0)</f>
        <v>0</v>
      </c>
      <c r="BD217" s="216">
        <f>IF(AZ217=4,G217,0)</f>
        <v>0</v>
      </c>
      <c r="BE217" s="216">
        <f>IF(AZ217=5,G217,0)</f>
        <v>0</v>
      </c>
      <c r="CA217" s="243">
        <v>1</v>
      </c>
      <c r="CB217" s="243">
        <v>7</v>
      </c>
    </row>
    <row r="218" spans="1:80">
      <c r="A218" s="244">
        <v>93</v>
      </c>
      <c r="B218" s="245" t="s">
        <v>2838</v>
      </c>
      <c r="C218" s="246" t="s">
        <v>2839</v>
      </c>
      <c r="D218" s="247" t="s">
        <v>251</v>
      </c>
      <c r="E218" s="248">
        <v>1</v>
      </c>
      <c r="F218" s="248">
        <v>0</v>
      </c>
      <c r="G218" s="249">
        <f>E218*F218</f>
        <v>0</v>
      </c>
      <c r="H218" s="250">
        <v>0</v>
      </c>
      <c r="I218" s="251">
        <f>E218*H218</f>
        <v>0</v>
      </c>
      <c r="J218" s="250">
        <v>0</v>
      </c>
      <c r="K218" s="251">
        <f>E218*J218</f>
        <v>0</v>
      </c>
      <c r="O218" s="243">
        <v>2</v>
      </c>
      <c r="AA218" s="216">
        <v>1</v>
      </c>
      <c r="AB218" s="216">
        <v>7</v>
      </c>
      <c r="AC218" s="216">
        <v>7</v>
      </c>
      <c r="AZ218" s="216">
        <v>2</v>
      </c>
      <c r="BA218" s="216">
        <f>IF(AZ218=1,G218,0)</f>
        <v>0</v>
      </c>
      <c r="BB218" s="216">
        <f>IF(AZ218=2,G218,0)</f>
        <v>0</v>
      </c>
      <c r="BC218" s="216">
        <f>IF(AZ218=3,G218,0)</f>
        <v>0</v>
      </c>
      <c r="BD218" s="216">
        <f>IF(AZ218=4,G218,0)</f>
        <v>0</v>
      </c>
      <c r="BE218" s="216">
        <f>IF(AZ218=5,G218,0)</f>
        <v>0</v>
      </c>
      <c r="CA218" s="243">
        <v>1</v>
      </c>
      <c r="CB218" s="243">
        <v>7</v>
      </c>
    </row>
    <row r="219" spans="1:80">
      <c r="A219" s="244">
        <v>94</v>
      </c>
      <c r="B219" s="245" t="s">
        <v>2840</v>
      </c>
      <c r="C219" s="246" t="s">
        <v>2841</v>
      </c>
      <c r="D219" s="247" t="s">
        <v>251</v>
      </c>
      <c r="E219" s="248">
        <v>1</v>
      </c>
      <c r="F219" s="248">
        <v>0</v>
      </c>
      <c r="G219" s="249">
        <f>E219*F219</f>
        <v>0</v>
      </c>
      <c r="H219" s="250">
        <v>0</v>
      </c>
      <c r="I219" s="251">
        <f>E219*H219</f>
        <v>0</v>
      </c>
      <c r="J219" s="250">
        <v>0</v>
      </c>
      <c r="K219" s="251">
        <f>E219*J219</f>
        <v>0</v>
      </c>
      <c r="O219" s="243">
        <v>2</v>
      </c>
      <c r="AA219" s="216">
        <v>1</v>
      </c>
      <c r="AB219" s="216">
        <v>7</v>
      </c>
      <c r="AC219" s="216">
        <v>7</v>
      </c>
      <c r="AZ219" s="216">
        <v>2</v>
      </c>
      <c r="BA219" s="216">
        <f>IF(AZ219=1,G219,0)</f>
        <v>0</v>
      </c>
      <c r="BB219" s="216">
        <f>IF(AZ219=2,G219,0)</f>
        <v>0</v>
      </c>
      <c r="BC219" s="216">
        <f>IF(AZ219=3,G219,0)</f>
        <v>0</v>
      </c>
      <c r="BD219" s="216">
        <f>IF(AZ219=4,G219,0)</f>
        <v>0</v>
      </c>
      <c r="BE219" s="216">
        <f>IF(AZ219=5,G219,0)</f>
        <v>0</v>
      </c>
      <c r="CA219" s="243">
        <v>1</v>
      </c>
      <c r="CB219" s="243">
        <v>7</v>
      </c>
    </row>
    <row r="220" spans="1:80">
      <c r="A220" s="244">
        <v>95</v>
      </c>
      <c r="B220" s="245" t="s">
        <v>2842</v>
      </c>
      <c r="C220" s="246" t="s">
        <v>2843</v>
      </c>
      <c r="D220" s="247" t="s">
        <v>251</v>
      </c>
      <c r="E220" s="248">
        <v>1</v>
      </c>
      <c r="F220" s="248">
        <v>0</v>
      </c>
      <c r="G220" s="249">
        <f>E220*F220</f>
        <v>0</v>
      </c>
      <c r="H220" s="250">
        <v>0</v>
      </c>
      <c r="I220" s="251">
        <f>E220*H220</f>
        <v>0</v>
      </c>
      <c r="J220" s="250">
        <v>0</v>
      </c>
      <c r="K220" s="251">
        <f>E220*J220</f>
        <v>0</v>
      </c>
      <c r="O220" s="243">
        <v>2</v>
      </c>
      <c r="AA220" s="216">
        <v>1</v>
      </c>
      <c r="AB220" s="216">
        <v>7</v>
      </c>
      <c r="AC220" s="216">
        <v>7</v>
      </c>
      <c r="AZ220" s="216">
        <v>2</v>
      </c>
      <c r="BA220" s="216">
        <f>IF(AZ220=1,G220,0)</f>
        <v>0</v>
      </c>
      <c r="BB220" s="216">
        <f>IF(AZ220=2,G220,0)</f>
        <v>0</v>
      </c>
      <c r="BC220" s="216">
        <f>IF(AZ220=3,G220,0)</f>
        <v>0</v>
      </c>
      <c r="BD220" s="216">
        <f>IF(AZ220=4,G220,0)</f>
        <v>0</v>
      </c>
      <c r="BE220" s="216">
        <f>IF(AZ220=5,G220,0)</f>
        <v>0</v>
      </c>
      <c r="CA220" s="243">
        <v>1</v>
      </c>
      <c r="CB220" s="243">
        <v>7</v>
      </c>
    </row>
    <row r="221" spans="1:80">
      <c r="A221" s="262"/>
      <c r="B221" s="263" t="s">
        <v>93</v>
      </c>
      <c r="C221" s="264" t="s">
        <v>2833</v>
      </c>
      <c r="D221" s="265"/>
      <c r="E221" s="266"/>
      <c r="F221" s="267"/>
      <c r="G221" s="268">
        <f>SUM(G215:G220)</f>
        <v>0</v>
      </c>
      <c r="H221" s="269"/>
      <c r="I221" s="270">
        <f>SUM(I215:I220)</f>
        <v>0</v>
      </c>
      <c r="J221" s="269"/>
      <c r="K221" s="270">
        <f>SUM(K215:K220)</f>
        <v>0</v>
      </c>
      <c r="O221" s="243">
        <v>4</v>
      </c>
      <c r="BA221" s="271">
        <f>SUM(BA215:BA220)</f>
        <v>0</v>
      </c>
      <c r="BB221" s="271">
        <f>SUM(BB215:BB220)</f>
        <v>0</v>
      </c>
      <c r="BC221" s="271">
        <f>SUM(BC215:BC220)</f>
        <v>0</v>
      </c>
      <c r="BD221" s="271">
        <f>SUM(BD215:BD220)</f>
        <v>0</v>
      </c>
      <c r="BE221" s="271">
        <f>SUM(BE215:BE220)</f>
        <v>0</v>
      </c>
    </row>
    <row r="222" spans="1:80">
      <c r="E222" s="216"/>
    </row>
    <row r="223" spans="1:80">
      <c r="E223" s="216"/>
    </row>
    <row r="224" spans="1:80">
      <c r="E224" s="216"/>
    </row>
    <row r="225" spans="5:5">
      <c r="E225" s="216"/>
    </row>
    <row r="226" spans="5:5">
      <c r="E226" s="216"/>
    </row>
    <row r="227" spans="5:5">
      <c r="E227" s="216"/>
    </row>
    <row r="228" spans="5:5">
      <c r="E228" s="216"/>
    </row>
    <row r="229" spans="5:5">
      <c r="E229" s="216"/>
    </row>
    <row r="230" spans="5:5">
      <c r="E230" s="216"/>
    </row>
    <row r="231" spans="5:5">
      <c r="E231" s="216"/>
    </row>
    <row r="232" spans="5:5">
      <c r="E232" s="216"/>
    </row>
    <row r="233" spans="5:5">
      <c r="E233" s="216"/>
    </row>
    <row r="234" spans="5:5">
      <c r="E234" s="216"/>
    </row>
    <row r="235" spans="5:5">
      <c r="E235" s="216"/>
    </row>
    <row r="236" spans="5:5">
      <c r="E236" s="216"/>
    </row>
    <row r="237" spans="5:5">
      <c r="E237" s="216"/>
    </row>
    <row r="238" spans="5:5">
      <c r="E238" s="216"/>
    </row>
    <row r="239" spans="5:5">
      <c r="E239" s="216"/>
    </row>
    <row r="240" spans="5:5">
      <c r="E240" s="216"/>
    </row>
    <row r="241" spans="1:7">
      <c r="E241" s="216"/>
    </row>
    <row r="242" spans="1:7">
      <c r="E242" s="216"/>
    </row>
    <row r="243" spans="1:7">
      <c r="E243" s="216"/>
    </row>
    <row r="244" spans="1:7">
      <c r="E244" s="216"/>
    </row>
    <row r="245" spans="1:7">
      <c r="A245" s="261"/>
      <c r="B245" s="261"/>
      <c r="C245" s="261"/>
      <c r="D245" s="261"/>
      <c r="E245" s="261"/>
      <c r="F245" s="261"/>
      <c r="G245" s="261"/>
    </row>
    <row r="246" spans="1:7">
      <c r="A246" s="261"/>
      <c r="B246" s="261"/>
      <c r="C246" s="261"/>
      <c r="D246" s="261"/>
      <c r="E246" s="261"/>
      <c r="F246" s="261"/>
      <c r="G246" s="261"/>
    </row>
    <row r="247" spans="1:7">
      <c r="A247" s="261"/>
      <c r="B247" s="261"/>
      <c r="C247" s="261"/>
      <c r="D247" s="261"/>
      <c r="E247" s="261"/>
      <c r="F247" s="261"/>
      <c r="G247" s="261"/>
    </row>
    <row r="248" spans="1:7">
      <c r="A248" s="261"/>
      <c r="B248" s="261"/>
      <c r="C248" s="261"/>
      <c r="D248" s="261"/>
      <c r="E248" s="261"/>
      <c r="F248" s="261"/>
      <c r="G248" s="261"/>
    </row>
    <row r="249" spans="1:7">
      <c r="E249" s="216"/>
    </row>
    <row r="250" spans="1:7">
      <c r="E250" s="216"/>
    </row>
    <row r="251" spans="1:7">
      <c r="E251" s="216"/>
    </row>
    <row r="252" spans="1:7">
      <c r="E252" s="216"/>
    </row>
    <row r="253" spans="1:7">
      <c r="E253" s="216"/>
    </row>
    <row r="254" spans="1:7">
      <c r="E254" s="216"/>
    </row>
    <row r="255" spans="1:7">
      <c r="E255" s="216"/>
    </row>
    <row r="256" spans="1:7">
      <c r="E256" s="216"/>
    </row>
    <row r="257" spans="5:5">
      <c r="E257" s="216"/>
    </row>
    <row r="258" spans="5:5">
      <c r="E258" s="216"/>
    </row>
    <row r="259" spans="5:5">
      <c r="E259" s="216"/>
    </row>
    <row r="260" spans="5:5">
      <c r="E260" s="216"/>
    </row>
    <row r="261" spans="5:5">
      <c r="E261" s="216"/>
    </row>
    <row r="262" spans="5:5">
      <c r="E262" s="216"/>
    </row>
    <row r="263" spans="5:5">
      <c r="E263" s="216"/>
    </row>
    <row r="264" spans="5:5">
      <c r="E264" s="216"/>
    </row>
    <row r="265" spans="5:5">
      <c r="E265" s="216"/>
    </row>
    <row r="266" spans="5:5">
      <c r="E266" s="216"/>
    </row>
    <row r="267" spans="5:5">
      <c r="E267" s="216"/>
    </row>
    <row r="268" spans="5:5">
      <c r="E268" s="216"/>
    </row>
    <row r="269" spans="5:5">
      <c r="E269" s="216"/>
    </row>
    <row r="270" spans="5:5">
      <c r="E270" s="216"/>
    </row>
    <row r="271" spans="5:5">
      <c r="E271" s="216"/>
    </row>
    <row r="272" spans="5:5">
      <c r="E272" s="216"/>
    </row>
    <row r="273" spans="1:7">
      <c r="E273" s="216"/>
    </row>
    <row r="274" spans="1:7">
      <c r="E274" s="216"/>
    </row>
    <row r="275" spans="1:7">
      <c r="E275" s="216"/>
    </row>
    <row r="276" spans="1:7">
      <c r="E276" s="216"/>
    </row>
    <row r="277" spans="1:7">
      <c r="E277" s="216"/>
    </row>
    <row r="278" spans="1:7">
      <c r="E278" s="216"/>
    </row>
    <row r="279" spans="1:7">
      <c r="E279" s="216"/>
    </row>
    <row r="280" spans="1:7">
      <c r="A280" s="272"/>
      <c r="B280" s="272"/>
    </row>
    <row r="281" spans="1:7">
      <c r="A281" s="261"/>
      <c r="B281" s="261"/>
      <c r="C281" s="273"/>
      <c r="D281" s="273"/>
      <c r="E281" s="274"/>
      <c r="F281" s="273"/>
      <c r="G281" s="275"/>
    </row>
    <row r="282" spans="1:7">
      <c r="A282" s="276"/>
      <c r="B282" s="276"/>
      <c r="C282" s="261"/>
      <c r="D282" s="261"/>
      <c r="E282" s="277"/>
      <c r="F282" s="261"/>
      <c r="G282" s="261"/>
    </row>
    <row r="283" spans="1:7">
      <c r="A283" s="261"/>
      <c r="B283" s="261"/>
      <c r="C283" s="261"/>
      <c r="D283" s="261"/>
      <c r="E283" s="277"/>
      <c r="F283" s="261"/>
      <c r="G283" s="261"/>
    </row>
    <row r="284" spans="1:7">
      <c r="A284" s="261"/>
      <c r="B284" s="261"/>
      <c r="C284" s="261"/>
      <c r="D284" s="261"/>
      <c r="E284" s="277"/>
      <c r="F284" s="261"/>
      <c r="G284" s="261"/>
    </row>
    <row r="285" spans="1:7">
      <c r="A285" s="261"/>
      <c r="B285" s="261"/>
      <c r="C285" s="261"/>
      <c r="D285" s="261"/>
      <c r="E285" s="277"/>
      <c r="F285" s="261"/>
      <c r="G285" s="261"/>
    </row>
    <row r="286" spans="1:7">
      <c r="A286" s="261"/>
      <c r="B286" s="261"/>
      <c r="C286" s="261"/>
      <c r="D286" s="261"/>
      <c r="E286" s="277"/>
      <c r="F286" s="261"/>
      <c r="G286" s="261"/>
    </row>
    <row r="287" spans="1:7">
      <c r="A287" s="261"/>
      <c r="B287" s="261"/>
      <c r="C287" s="261"/>
      <c r="D287" s="261"/>
      <c r="E287" s="277"/>
      <c r="F287" s="261"/>
      <c r="G287" s="261"/>
    </row>
    <row r="288" spans="1:7">
      <c r="A288" s="261"/>
      <c r="B288" s="261"/>
      <c r="C288" s="261"/>
      <c r="D288" s="261"/>
      <c r="E288" s="277"/>
      <c r="F288" s="261"/>
      <c r="G288" s="261"/>
    </row>
    <row r="289" spans="1:7">
      <c r="A289" s="261"/>
      <c r="B289" s="261"/>
      <c r="C289" s="261"/>
      <c r="D289" s="261"/>
      <c r="E289" s="277"/>
      <c r="F289" s="261"/>
      <c r="G289" s="261"/>
    </row>
    <row r="290" spans="1:7">
      <c r="A290" s="261"/>
      <c r="B290" s="261"/>
      <c r="C290" s="261"/>
      <c r="D290" s="261"/>
      <c r="E290" s="277"/>
      <c r="F290" s="261"/>
      <c r="G290" s="261"/>
    </row>
    <row r="291" spans="1:7">
      <c r="A291" s="261"/>
      <c r="B291" s="261"/>
      <c r="C291" s="261"/>
      <c r="D291" s="261"/>
      <c r="E291" s="277"/>
      <c r="F291" s="261"/>
      <c r="G291" s="261"/>
    </row>
    <row r="292" spans="1:7">
      <c r="A292" s="261"/>
      <c r="B292" s="261"/>
      <c r="C292" s="261"/>
      <c r="D292" s="261"/>
      <c r="E292" s="277"/>
      <c r="F292" s="261"/>
      <c r="G292" s="261"/>
    </row>
    <row r="293" spans="1:7">
      <c r="A293" s="261"/>
      <c r="B293" s="261"/>
      <c r="C293" s="261"/>
      <c r="D293" s="261"/>
      <c r="E293" s="277"/>
      <c r="F293" s="261"/>
      <c r="G293" s="261"/>
    </row>
    <row r="294" spans="1:7">
      <c r="A294" s="261"/>
      <c r="B294" s="261"/>
      <c r="C294" s="261"/>
      <c r="D294" s="261"/>
      <c r="E294" s="277"/>
      <c r="F294" s="261"/>
      <c r="G294" s="261"/>
    </row>
  </sheetData>
  <mergeCells count="86">
    <mergeCell ref="C11:G11"/>
    <mergeCell ref="C12:D12"/>
    <mergeCell ref="C13:D13"/>
    <mergeCell ref="A1:G1"/>
    <mergeCell ref="A3:B3"/>
    <mergeCell ref="A4:B4"/>
    <mergeCell ref="E4:G4"/>
    <mergeCell ref="C9:D9"/>
    <mergeCell ref="C15:D15"/>
    <mergeCell ref="C16:D16"/>
    <mergeCell ref="C17:D17"/>
    <mergeCell ref="C18:D18"/>
    <mergeCell ref="C19:D19"/>
    <mergeCell ref="C49:D49"/>
    <mergeCell ref="C23:D23"/>
    <mergeCell ref="C25:D25"/>
    <mergeCell ref="C27:D27"/>
    <mergeCell ref="C32:D32"/>
    <mergeCell ref="C34:D34"/>
    <mergeCell ref="C37:D37"/>
    <mergeCell ref="C40:D40"/>
    <mergeCell ref="C41:D41"/>
    <mergeCell ref="C42:D42"/>
    <mergeCell ref="C44:D44"/>
    <mergeCell ref="C45:D45"/>
    <mergeCell ref="C46:D46"/>
    <mergeCell ref="C86:D86"/>
    <mergeCell ref="C88:G88"/>
    <mergeCell ref="C90:G90"/>
    <mergeCell ref="C64:D64"/>
    <mergeCell ref="C53:D53"/>
    <mergeCell ref="C54:D54"/>
    <mergeCell ref="C55:D55"/>
    <mergeCell ref="C56:D56"/>
    <mergeCell ref="C57:D57"/>
    <mergeCell ref="C58:D58"/>
    <mergeCell ref="C59:D59"/>
    <mergeCell ref="C60:D60"/>
    <mergeCell ref="C127:G127"/>
    <mergeCell ref="C97:G97"/>
    <mergeCell ref="C98:D98"/>
    <mergeCell ref="C99:D99"/>
    <mergeCell ref="C101:D101"/>
    <mergeCell ref="C107:G107"/>
    <mergeCell ref="C108:G108"/>
    <mergeCell ref="C112:D112"/>
    <mergeCell ref="C113:D113"/>
    <mergeCell ref="C114:D114"/>
    <mergeCell ref="C117:G117"/>
    <mergeCell ref="C119:G119"/>
    <mergeCell ref="C159:D159"/>
    <mergeCell ref="C161:D161"/>
    <mergeCell ref="C131:D131"/>
    <mergeCell ref="C132:D132"/>
    <mergeCell ref="C133:D133"/>
    <mergeCell ref="C136:G136"/>
    <mergeCell ref="C138:G138"/>
    <mergeCell ref="C146:G146"/>
    <mergeCell ref="C150:G150"/>
    <mergeCell ref="C151:D151"/>
    <mergeCell ref="C153:D153"/>
    <mergeCell ref="C155:D155"/>
    <mergeCell ref="C157:D157"/>
    <mergeCell ref="C162:D162"/>
    <mergeCell ref="C163:D163"/>
    <mergeCell ref="C164:D164"/>
    <mergeCell ref="C165:D165"/>
    <mergeCell ref="C166:D166"/>
    <mergeCell ref="C184:D184"/>
    <mergeCell ref="C189:G189"/>
    <mergeCell ref="C190:G190"/>
    <mergeCell ref="C170:G170"/>
    <mergeCell ref="C171:G171"/>
    <mergeCell ref="C172:D172"/>
    <mergeCell ref="C174:G174"/>
    <mergeCell ref="C177:G177"/>
    <mergeCell ref="C180:G180"/>
    <mergeCell ref="C212:D212"/>
    <mergeCell ref="C197:G197"/>
    <mergeCell ref="C198:G198"/>
    <mergeCell ref="C199:D199"/>
    <mergeCell ref="C201:D201"/>
    <mergeCell ref="C203:D203"/>
    <mergeCell ref="C205:D205"/>
    <mergeCell ref="C207:D207"/>
    <mergeCell ref="C208:D208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List29"/>
  <dimension ref="A1:BE51"/>
  <sheetViews>
    <sheetView view="pageBreakPreview" topLeftCell="A4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159</v>
      </c>
      <c r="D2" s="81" t="s">
        <v>1309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2667</v>
      </c>
      <c r="B5" s="94"/>
      <c r="C5" s="95" t="s">
        <v>2668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02 2 Rek'!E10</f>
        <v>0</v>
      </c>
      <c r="D15" s="133" t="str">
        <f>'SO 02 2 Rek'!A15</f>
        <v>Zařízení staveniště</v>
      </c>
      <c r="E15" s="134"/>
      <c r="F15" s="135"/>
      <c r="G15" s="132">
        <f>'SO 02 2 Rek'!I15</f>
        <v>0</v>
      </c>
    </row>
    <row r="16" spans="1:57" ht="15.95" customHeight="1">
      <c r="A16" s="130" t="s">
        <v>45</v>
      </c>
      <c r="B16" s="131" t="s">
        <v>46</v>
      </c>
      <c r="C16" s="132">
        <f>'SO 02 2 Rek'!F10</f>
        <v>0</v>
      </c>
      <c r="D16" s="85" t="str">
        <f>'SO 02 2 Rek'!A16</f>
        <v>Kompletační činnost (IČD)</v>
      </c>
      <c r="E16" s="136"/>
      <c r="F16" s="137"/>
      <c r="G16" s="132">
        <f>'SO 02 2 Rek'!I16</f>
        <v>0</v>
      </c>
    </row>
    <row r="17" spans="1:7" ht="15.95" customHeight="1">
      <c r="A17" s="130" t="s">
        <v>47</v>
      </c>
      <c r="B17" s="131" t="s">
        <v>48</v>
      </c>
      <c r="C17" s="132">
        <f>'SO 02 2 Rek'!H10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02 2 Rek'!G10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02 2 Rek'!I10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02 2 Rek'!H17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List39"/>
  <dimension ref="A1:BE68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159</v>
      </c>
      <c r="I1" s="175"/>
    </row>
    <row r="2" spans="1:57" ht="13.5" thickBot="1">
      <c r="A2" s="356" t="s">
        <v>68</v>
      </c>
      <c r="B2" s="357"/>
      <c r="C2" s="176" t="s">
        <v>2669</v>
      </c>
      <c r="D2" s="177"/>
      <c r="E2" s="178"/>
      <c r="F2" s="177"/>
      <c r="G2" s="358" t="s">
        <v>1309</v>
      </c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02 2 Pol'!B7</f>
        <v>721</v>
      </c>
      <c r="B7" s="50" t="str">
        <f>'SO 02 2 Pol'!C7</f>
        <v>Kanalizace</v>
      </c>
      <c r="D7" s="188"/>
      <c r="E7" s="279">
        <f>'SO 02 2 Pol'!BA13</f>
        <v>0</v>
      </c>
      <c r="F7" s="280">
        <f>'SO 02 2 Pol'!BB13</f>
        <v>0</v>
      </c>
      <c r="G7" s="280">
        <f>'SO 02 2 Pol'!BC13</f>
        <v>0</v>
      </c>
      <c r="H7" s="280">
        <f>'SO 02 2 Pol'!BD13</f>
        <v>0</v>
      </c>
      <c r="I7" s="281">
        <f>'SO 02 2 Pol'!BE13</f>
        <v>0</v>
      </c>
    </row>
    <row r="8" spans="1:57" s="111" customFormat="1">
      <c r="A8" s="278" t="str">
        <f>'SO 02 2 Pol'!B14</f>
        <v>722</v>
      </c>
      <c r="B8" s="50" t="str">
        <f>'SO 02 2 Pol'!C14</f>
        <v>Vodovod</v>
      </c>
      <c r="D8" s="188"/>
      <c r="E8" s="279">
        <f>'SO 02 2 Pol'!BA19</f>
        <v>0</v>
      </c>
      <c r="F8" s="280">
        <f>'SO 02 2 Pol'!BB19</f>
        <v>0</v>
      </c>
      <c r="G8" s="280">
        <f>'SO 02 2 Pol'!BC19</f>
        <v>0</v>
      </c>
      <c r="H8" s="280">
        <f>'SO 02 2 Pol'!BD19</f>
        <v>0</v>
      </c>
      <c r="I8" s="281">
        <f>'SO 02 2 Pol'!BE19</f>
        <v>0</v>
      </c>
    </row>
    <row r="9" spans="1:57" s="111" customFormat="1" ht="13.5" thickBot="1">
      <c r="A9" s="278" t="str">
        <f>'SO 02 2 Pol'!B20</f>
        <v>725</v>
      </c>
      <c r="B9" s="50" t="str">
        <f>'SO 02 2 Pol'!C20</f>
        <v>Zařizovací předměty</v>
      </c>
      <c r="D9" s="188"/>
      <c r="E9" s="279">
        <f>'SO 02 2 Pol'!BA28</f>
        <v>0</v>
      </c>
      <c r="F9" s="280">
        <f>'SO 02 2 Pol'!BB28</f>
        <v>0</v>
      </c>
      <c r="G9" s="280">
        <f>'SO 02 2 Pol'!BC28</f>
        <v>0</v>
      </c>
      <c r="H9" s="280">
        <f>'SO 02 2 Pol'!BD28</f>
        <v>0</v>
      </c>
      <c r="I9" s="281">
        <f>'SO 02 2 Pol'!BE28</f>
        <v>0</v>
      </c>
    </row>
    <row r="10" spans="1:57" s="6" customFormat="1" ht="13.5" thickBot="1">
      <c r="A10" s="189"/>
      <c r="B10" s="190" t="s">
        <v>71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>
      <c r="A12" s="180" t="s">
        <v>72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/>
    <row r="14" spans="1:57">
      <c r="A14" s="146" t="s">
        <v>73</v>
      </c>
      <c r="B14" s="147"/>
      <c r="C14" s="147"/>
      <c r="D14" s="196"/>
      <c r="E14" s="197" t="s">
        <v>74</v>
      </c>
      <c r="F14" s="198" t="s">
        <v>7</v>
      </c>
      <c r="G14" s="199" t="s">
        <v>75</v>
      </c>
      <c r="H14" s="200"/>
      <c r="I14" s="201" t="s">
        <v>74</v>
      </c>
    </row>
    <row r="15" spans="1:57">
      <c r="A15" s="140" t="s">
        <v>1304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1</v>
      </c>
    </row>
    <row r="16" spans="1:57">
      <c r="A16" s="140" t="s">
        <v>1465</v>
      </c>
      <c r="B16" s="131"/>
      <c r="C16" s="131"/>
      <c r="D16" s="202"/>
      <c r="E16" s="203"/>
      <c r="F16" s="204"/>
      <c r="G16" s="205">
        <v>0</v>
      </c>
      <c r="H16" s="206"/>
      <c r="I16" s="207">
        <f>E16+F16*G16/100</f>
        <v>0</v>
      </c>
      <c r="BA16" s="1">
        <v>2</v>
      </c>
    </row>
    <row r="17" spans="1:9" ht="13.5" thickBot="1">
      <c r="A17" s="208"/>
      <c r="B17" s="209" t="s">
        <v>76</v>
      </c>
      <c r="C17" s="210"/>
      <c r="D17" s="211"/>
      <c r="E17" s="212"/>
      <c r="F17" s="213"/>
      <c r="G17" s="213"/>
      <c r="H17" s="361">
        <f>SUM(I15:I16)</f>
        <v>0</v>
      </c>
      <c r="I17" s="362"/>
    </row>
    <row r="19" spans="1:9">
      <c r="B19" s="6"/>
      <c r="F19" s="214"/>
      <c r="G19" s="215"/>
      <c r="H19" s="215"/>
      <c r="I19" s="34"/>
    </row>
    <row r="20" spans="1:9">
      <c r="F20" s="214"/>
      <c r="G20" s="215"/>
      <c r="H20" s="215"/>
      <c r="I20" s="34"/>
    </row>
    <row r="21" spans="1:9">
      <c r="F21" s="214"/>
      <c r="G21" s="215"/>
      <c r="H21" s="215"/>
      <c r="I21" s="34"/>
    </row>
    <row r="22" spans="1:9">
      <c r="F22" s="214"/>
      <c r="G22" s="215"/>
      <c r="H22" s="215"/>
      <c r="I22" s="34"/>
    </row>
    <row r="23" spans="1:9">
      <c r="F23" s="214"/>
      <c r="G23" s="215"/>
      <c r="H23" s="215"/>
      <c r="I23" s="34"/>
    </row>
    <row r="24" spans="1:9">
      <c r="F24" s="214"/>
      <c r="G24" s="215"/>
      <c r="H24" s="215"/>
      <c r="I24" s="34"/>
    </row>
    <row r="25" spans="1:9">
      <c r="F25" s="214"/>
      <c r="G25" s="215"/>
      <c r="H25" s="215"/>
      <c r="I25" s="34"/>
    </row>
    <row r="26" spans="1:9">
      <c r="F26" s="214"/>
      <c r="G26" s="215"/>
      <c r="H26" s="215"/>
      <c r="I26" s="34"/>
    </row>
    <row r="27" spans="1:9">
      <c r="F27" s="214"/>
      <c r="G27" s="215"/>
      <c r="H27" s="215"/>
      <c r="I27" s="34"/>
    </row>
    <row r="28" spans="1:9">
      <c r="F28" s="214"/>
      <c r="G28" s="215"/>
      <c r="H28" s="215"/>
      <c r="I28" s="34"/>
    </row>
    <row r="29" spans="1:9">
      <c r="F29" s="214"/>
      <c r="G29" s="215"/>
      <c r="H29" s="215"/>
      <c r="I29" s="34"/>
    </row>
    <row r="30" spans="1:9">
      <c r="F30" s="214"/>
      <c r="G30" s="215"/>
      <c r="H30" s="215"/>
      <c r="I30" s="34"/>
    </row>
    <row r="31" spans="1:9">
      <c r="F31" s="214"/>
      <c r="G31" s="215"/>
      <c r="H31" s="215"/>
      <c r="I31" s="34"/>
    </row>
    <row r="32" spans="1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</sheetData>
  <mergeCells count="4">
    <mergeCell ref="A1:B1"/>
    <mergeCell ref="A2:B2"/>
    <mergeCell ref="G2:I2"/>
    <mergeCell ref="H17:I1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List10"/>
  <dimension ref="A1:CB101"/>
  <sheetViews>
    <sheetView showGridLines="0" showZeros="0" view="pageBreakPreview" zoomScaleNormal="100" zoomScaleSheetLayoutView="100" workbookViewId="0">
      <selection activeCell="A26" sqref="A26:IV2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02 2 Rek'!H1</f>
        <v>2</v>
      </c>
      <c r="G3" s="223"/>
    </row>
    <row r="4" spans="1:80" ht="13.5" thickBot="1">
      <c r="A4" s="373" t="s">
        <v>68</v>
      </c>
      <c r="B4" s="357"/>
      <c r="C4" s="176" t="s">
        <v>2669</v>
      </c>
      <c r="D4" s="224"/>
      <c r="E4" s="374" t="str">
        <f>'SO 02 2 Rek'!G2</f>
        <v>Zdravotechnika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1310</v>
      </c>
      <c r="C7" s="235" t="s">
        <v>2845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2847</v>
      </c>
      <c r="C8" s="246" t="s">
        <v>1316</v>
      </c>
      <c r="D8" s="247" t="s">
        <v>164</v>
      </c>
      <c r="E8" s="248">
        <v>8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7</v>
      </c>
    </row>
    <row r="9" spans="1:80">
      <c r="A9" s="244">
        <v>2</v>
      </c>
      <c r="B9" s="245" t="s">
        <v>2848</v>
      </c>
      <c r="C9" s="246" t="s">
        <v>1324</v>
      </c>
      <c r="D9" s="247" t="s">
        <v>164</v>
      </c>
      <c r="E9" s="248">
        <v>18</v>
      </c>
      <c r="F9" s="248">
        <v>0</v>
      </c>
      <c r="G9" s="249">
        <f>E9*F9</f>
        <v>0</v>
      </c>
      <c r="H9" s="250">
        <v>0</v>
      </c>
      <c r="I9" s="251">
        <f>E9*H9</f>
        <v>0</v>
      </c>
      <c r="J9" s="250">
        <v>0</v>
      </c>
      <c r="K9" s="251">
        <f>E9*J9</f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>IF(AZ9=1,G9,0)</f>
        <v>0</v>
      </c>
      <c r="BB9" s="216">
        <f>IF(AZ9=2,G9,0)</f>
        <v>0</v>
      </c>
      <c r="BC9" s="216">
        <f>IF(AZ9=3,G9,0)</f>
        <v>0</v>
      </c>
      <c r="BD9" s="216">
        <f>IF(AZ9=4,G9,0)</f>
        <v>0</v>
      </c>
      <c r="BE9" s="216">
        <f>IF(AZ9=5,G9,0)</f>
        <v>0</v>
      </c>
      <c r="CA9" s="243">
        <v>1</v>
      </c>
      <c r="CB9" s="243">
        <v>7</v>
      </c>
    </row>
    <row r="10" spans="1:80">
      <c r="A10" s="244">
        <v>3</v>
      </c>
      <c r="B10" s="245" t="s">
        <v>2849</v>
      </c>
      <c r="C10" s="246" t="s">
        <v>2850</v>
      </c>
      <c r="D10" s="247" t="s">
        <v>92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7</v>
      </c>
    </row>
    <row r="11" spans="1:80">
      <c r="A11" s="244">
        <v>4</v>
      </c>
      <c r="B11" s="245" t="s">
        <v>2851</v>
      </c>
      <c r="C11" s="246" t="s">
        <v>1336</v>
      </c>
      <c r="D11" s="247" t="s">
        <v>92</v>
      </c>
      <c r="E11" s="248">
        <v>2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</v>
      </c>
      <c r="CB11" s="243">
        <v>7</v>
      </c>
    </row>
    <row r="12" spans="1:80">
      <c r="A12" s="244">
        <v>5</v>
      </c>
      <c r="B12" s="245" t="s">
        <v>2852</v>
      </c>
      <c r="C12" s="246" t="s">
        <v>1352</v>
      </c>
      <c r="D12" s="247" t="s">
        <v>92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</v>
      </c>
      <c r="CB12" s="243">
        <v>7</v>
      </c>
    </row>
    <row r="13" spans="1:80">
      <c r="A13" s="262"/>
      <c r="B13" s="263" t="s">
        <v>93</v>
      </c>
      <c r="C13" s="264" t="s">
        <v>2846</v>
      </c>
      <c r="D13" s="265"/>
      <c r="E13" s="266"/>
      <c r="F13" s="267"/>
      <c r="G13" s="268">
        <f>SUM(G7:G12)</f>
        <v>0</v>
      </c>
      <c r="H13" s="269"/>
      <c r="I13" s="270">
        <f>SUM(I7:I12)</f>
        <v>0</v>
      </c>
      <c r="J13" s="269"/>
      <c r="K13" s="270">
        <f>SUM(K7:K12)</f>
        <v>0</v>
      </c>
      <c r="O13" s="243">
        <v>4</v>
      </c>
      <c r="BA13" s="271">
        <f>SUM(BA7:BA12)</f>
        <v>0</v>
      </c>
      <c r="BB13" s="271">
        <f>SUM(BB7:BB12)</f>
        <v>0</v>
      </c>
      <c r="BC13" s="271">
        <f>SUM(BC7:BC12)</f>
        <v>0</v>
      </c>
      <c r="BD13" s="271">
        <f>SUM(BD7:BD12)</f>
        <v>0</v>
      </c>
      <c r="BE13" s="271">
        <f>SUM(BE7:BE12)</f>
        <v>0</v>
      </c>
    </row>
    <row r="14" spans="1:80">
      <c r="A14" s="233" t="s">
        <v>89</v>
      </c>
      <c r="B14" s="234" t="s">
        <v>1353</v>
      </c>
      <c r="C14" s="235" t="s">
        <v>2853</v>
      </c>
      <c r="D14" s="236"/>
      <c r="E14" s="237"/>
      <c r="F14" s="237"/>
      <c r="G14" s="238"/>
      <c r="H14" s="239"/>
      <c r="I14" s="240"/>
      <c r="J14" s="241"/>
      <c r="K14" s="242"/>
      <c r="O14" s="243">
        <v>1</v>
      </c>
    </row>
    <row r="15" spans="1:80">
      <c r="A15" s="244">
        <v>6</v>
      </c>
      <c r="B15" s="245" t="s">
        <v>2855</v>
      </c>
      <c r="C15" s="246" t="s">
        <v>2856</v>
      </c>
      <c r="D15" s="247" t="s">
        <v>164</v>
      </c>
      <c r="E15" s="248">
        <v>15</v>
      </c>
      <c r="F15" s="248">
        <v>0</v>
      </c>
      <c r="G15" s="249">
        <f>E15*F15</f>
        <v>0</v>
      </c>
      <c r="H15" s="250">
        <v>0</v>
      </c>
      <c r="I15" s="251">
        <f>E15*H15</f>
        <v>0</v>
      </c>
      <c r="J15" s="250">
        <v>0</v>
      </c>
      <c r="K15" s="251">
        <f>E15*J15</f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</v>
      </c>
      <c r="CB15" s="243">
        <v>7</v>
      </c>
    </row>
    <row r="16" spans="1:80">
      <c r="A16" s="244">
        <v>7</v>
      </c>
      <c r="B16" s="245" t="s">
        <v>2857</v>
      </c>
      <c r="C16" s="246" t="s">
        <v>2858</v>
      </c>
      <c r="D16" s="247" t="s">
        <v>164</v>
      </c>
      <c r="E16" s="248">
        <v>15</v>
      </c>
      <c r="F16" s="248">
        <v>0</v>
      </c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7</v>
      </c>
    </row>
    <row r="17" spans="1:80">
      <c r="A17" s="244">
        <v>8</v>
      </c>
      <c r="B17" s="245" t="s">
        <v>2859</v>
      </c>
      <c r="C17" s="246" t="s">
        <v>1375</v>
      </c>
      <c r="D17" s="247" t="s">
        <v>92</v>
      </c>
      <c r="E17" s="248">
        <v>1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7</v>
      </c>
    </row>
    <row r="18" spans="1:80">
      <c r="A18" s="244">
        <v>9</v>
      </c>
      <c r="B18" s="245" t="s">
        <v>2860</v>
      </c>
      <c r="C18" s="246" t="s">
        <v>1381</v>
      </c>
      <c r="D18" s="247" t="s">
        <v>92</v>
      </c>
      <c r="E18" s="248">
        <v>1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7</v>
      </c>
    </row>
    <row r="19" spans="1:80">
      <c r="A19" s="262"/>
      <c r="B19" s="263" t="s">
        <v>93</v>
      </c>
      <c r="C19" s="264" t="s">
        <v>2854</v>
      </c>
      <c r="D19" s="265"/>
      <c r="E19" s="266"/>
      <c r="F19" s="267"/>
      <c r="G19" s="268">
        <f>SUM(G14:G18)</f>
        <v>0</v>
      </c>
      <c r="H19" s="269"/>
      <c r="I19" s="270">
        <f>SUM(I14:I18)</f>
        <v>0</v>
      </c>
      <c r="J19" s="269"/>
      <c r="K19" s="270">
        <f>SUM(K14:K18)</f>
        <v>0</v>
      </c>
      <c r="O19" s="243">
        <v>4</v>
      </c>
      <c r="BA19" s="271">
        <f>SUM(BA14:BA18)</f>
        <v>0</v>
      </c>
      <c r="BB19" s="271">
        <f>SUM(BB14:BB18)</f>
        <v>0</v>
      </c>
      <c r="BC19" s="271">
        <f>SUM(BC14:BC18)</f>
        <v>0</v>
      </c>
      <c r="BD19" s="271">
        <f>SUM(BD14:BD18)</f>
        <v>0</v>
      </c>
      <c r="BE19" s="271">
        <f>SUM(BE14:BE18)</f>
        <v>0</v>
      </c>
    </row>
    <row r="20" spans="1:80">
      <c r="A20" s="233" t="s">
        <v>89</v>
      </c>
      <c r="B20" s="234" t="s">
        <v>1413</v>
      </c>
      <c r="C20" s="235" t="s">
        <v>1414</v>
      </c>
      <c r="D20" s="236"/>
      <c r="E20" s="237"/>
      <c r="F20" s="237"/>
      <c r="G20" s="238"/>
      <c r="H20" s="239"/>
      <c r="I20" s="240"/>
      <c r="J20" s="241"/>
      <c r="K20" s="242"/>
      <c r="O20" s="243">
        <v>1</v>
      </c>
    </row>
    <row r="21" spans="1:80">
      <c r="A21" s="244">
        <v>10</v>
      </c>
      <c r="B21" s="245" t="s">
        <v>2861</v>
      </c>
      <c r="C21" s="246" t="s">
        <v>2862</v>
      </c>
      <c r="D21" s="247" t="s">
        <v>251</v>
      </c>
      <c r="E21" s="248">
        <v>1</v>
      </c>
      <c r="F21" s="248">
        <v>0</v>
      </c>
      <c r="G21" s="249">
        <f t="shared" ref="G21:G27" si="0">E21*F21</f>
        <v>0</v>
      </c>
      <c r="H21" s="250">
        <v>0</v>
      </c>
      <c r="I21" s="251">
        <f t="shared" ref="I21:I27" si="1">E21*H21</f>
        <v>0</v>
      </c>
      <c r="J21" s="250">
        <v>0</v>
      </c>
      <c r="K21" s="251">
        <f t="shared" ref="K21:K27" si="2">E21*J21</f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ref="BA21:BA27" si="3">IF(AZ21=1,G21,0)</f>
        <v>0</v>
      </c>
      <c r="BB21" s="216">
        <f t="shared" ref="BB21:BB27" si="4">IF(AZ21=2,G21,0)</f>
        <v>0</v>
      </c>
      <c r="BC21" s="216">
        <f t="shared" ref="BC21:BC27" si="5">IF(AZ21=3,G21,0)</f>
        <v>0</v>
      </c>
      <c r="BD21" s="216">
        <f t="shared" ref="BD21:BD27" si="6">IF(AZ21=4,G21,0)</f>
        <v>0</v>
      </c>
      <c r="BE21" s="216">
        <f t="shared" ref="BE21:BE27" si="7">IF(AZ21=5,G21,0)</f>
        <v>0</v>
      </c>
      <c r="CA21" s="243">
        <v>1</v>
      </c>
      <c r="CB21" s="243">
        <v>7</v>
      </c>
    </row>
    <row r="22" spans="1:80">
      <c r="A22" s="244">
        <v>11</v>
      </c>
      <c r="B22" s="245" t="s">
        <v>2863</v>
      </c>
      <c r="C22" s="246" t="s">
        <v>2864</v>
      </c>
      <c r="D22" s="247" t="s">
        <v>92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>
      <c r="A23" s="244">
        <v>12</v>
      </c>
      <c r="B23" s="245" t="s">
        <v>2865</v>
      </c>
      <c r="C23" s="246" t="s">
        <v>1450</v>
      </c>
      <c r="D23" s="247" t="s">
        <v>92</v>
      </c>
      <c r="E23" s="248">
        <v>2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>
      <c r="A24" s="244">
        <v>13</v>
      </c>
      <c r="B24" s="245" t="s">
        <v>2866</v>
      </c>
      <c r="C24" s="246" t="s">
        <v>1452</v>
      </c>
      <c r="D24" s="247" t="s">
        <v>92</v>
      </c>
      <c r="E24" s="248">
        <v>4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ht="22.5">
      <c r="A25" s="244">
        <v>14</v>
      </c>
      <c r="B25" s="245" t="s">
        <v>2867</v>
      </c>
      <c r="C25" s="246" t="s">
        <v>2868</v>
      </c>
      <c r="D25" s="247" t="s">
        <v>92</v>
      </c>
      <c r="E25" s="248">
        <v>1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>
      <c r="A26" s="244">
        <v>15</v>
      </c>
      <c r="B26" s="245" t="s">
        <v>2869</v>
      </c>
      <c r="C26" s="246" t="s">
        <v>2870</v>
      </c>
      <c r="D26" s="247" t="s">
        <v>92</v>
      </c>
      <c r="E26" s="248">
        <v>2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>
      <c r="A27" s="244">
        <v>16</v>
      </c>
      <c r="B27" s="245" t="s">
        <v>2871</v>
      </c>
      <c r="C27" s="246" t="s">
        <v>2872</v>
      </c>
      <c r="D27" s="247" t="s">
        <v>92</v>
      </c>
      <c r="E27" s="248">
        <v>1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>
      <c r="A28" s="262"/>
      <c r="B28" s="263" t="s">
        <v>93</v>
      </c>
      <c r="C28" s="264" t="s">
        <v>1415</v>
      </c>
      <c r="D28" s="265"/>
      <c r="E28" s="266"/>
      <c r="F28" s="267"/>
      <c r="G28" s="268">
        <f>SUM(G20:G27)</f>
        <v>0</v>
      </c>
      <c r="H28" s="269"/>
      <c r="I28" s="270">
        <f>SUM(I20:I27)</f>
        <v>0</v>
      </c>
      <c r="J28" s="269"/>
      <c r="K28" s="270">
        <f>SUM(K20:K27)</f>
        <v>0</v>
      </c>
      <c r="O28" s="243">
        <v>4</v>
      </c>
      <c r="BA28" s="271">
        <f>SUM(BA20:BA27)</f>
        <v>0</v>
      </c>
      <c r="BB28" s="271">
        <f>SUM(BB20:BB27)</f>
        <v>0</v>
      </c>
      <c r="BC28" s="271">
        <f>SUM(BC20:BC27)</f>
        <v>0</v>
      </c>
      <c r="BD28" s="271">
        <f>SUM(BD20:BD27)</f>
        <v>0</v>
      </c>
      <c r="BE28" s="271">
        <f>SUM(BE20:BE27)</f>
        <v>0</v>
      </c>
    </row>
    <row r="29" spans="1:80">
      <c r="E29" s="216"/>
    </row>
    <row r="30" spans="1:80">
      <c r="E30" s="216"/>
    </row>
    <row r="31" spans="1:80">
      <c r="E31" s="216"/>
    </row>
    <row r="32" spans="1:80">
      <c r="E32" s="216"/>
    </row>
    <row r="33" spans="5:5">
      <c r="E33" s="216"/>
    </row>
    <row r="34" spans="5:5">
      <c r="E34" s="216"/>
    </row>
    <row r="35" spans="5:5">
      <c r="E35" s="216"/>
    </row>
    <row r="36" spans="5:5">
      <c r="E36" s="216"/>
    </row>
    <row r="37" spans="5:5">
      <c r="E37" s="216"/>
    </row>
    <row r="38" spans="5:5">
      <c r="E38" s="216"/>
    </row>
    <row r="39" spans="5:5">
      <c r="E39" s="216"/>
    </row>
    <row r="40" spans="5:5">
      <c r="E40" s="216"/>
    </row>
    <row r="41" spans="5:5">
      <c r="E41" s="216"/>
    </row>
    <row r="42" spans="5:5">
      <c r="E42" s="216"/>
    </row>
    <row r="43" spans="5:5">
      <c r="E43" s="216"/>
    </row>
    <row r="44" spans="5:5">
      <c r="E44" s="216"/>
    </row>
    <row r="45" spans="5:5">
      <c r="E45" s="216"/>
    </row>
    <row r="46" spans="5:5">
      <c r="E46" s="216"/>
    </row>
    <row r="47" spans="5:5">
      <c r="E47" s="216"/>
    </row>
    <row r="48" spans="5:5">
      <c r="E48" s="216"/>
    </row>
    <row r="49" spans="1:7">
      <c r="E49" s="216"/>
    </row>
    <row r="50" spans="1:7">
      <c r="E50" s="216"/>
    </row>
    <row r="51" spans="1:7">
      <c r="E51" s="216"/>
    </row>
    <row r="52" spans="1:7">
      <c r="A52" s="261"/>
      <c r="B52" s="261"/>
      <c r="C52" s="261"/>
      <c r="D52" s="261"/>
      <c r="E52" s="261"/>
      <c r="F52" s="261"/>
      <c r="G52" s="261"/>
    </row>
    <row r="53" spans="1:7">
      <c r="A53" s="261"/>
      <c r="B53" s="261"/>
      <c r="C53" s="261"/>
      <c r="D53" s="261"/>
      <c r="E53" s="261"/>
      <c r="F53" s="261"/>
      <c r="G53" s="261"/>
    </row>
    <row r="54" spans="1:7">
      <c r="A54" s="261"/>
      <c r="B54" s="261"/>
      <c r="C54" s="261"/>
      <c r="D54" s="261"/>
      <c r="E54" s="261"/>
      <c r="F54" s="261"/>
      <c r="G54" s="261"/>
    </row>
    <row r="55" spans="1:7">
      <c r="A55" s="261"/>
      <c r="B55" s="261"/>
      <c r="C55" s="261"/>
      <c r="D55" s="261"/>
      <c r="E55" s="261"/>
      <c r="F55" s="261"/>
      <c r="G55" s="261"/>
    </row>
    <row r="56" spans="1:7">
      <c r="E56" s="216"/>
    </row>
    <row r="57" spans="1:7">
      <c r="E57" s="216"/>
    </row>
    <row r="58" spans="1:7">
      <c r="E58" s="216"/>
    </row>
    <row r="59" spans="1:7">
      <c r="E59" s="216"/>
    </row>
    <row r="60" spans="1:7">
      <c r="E60" s="216"/>
    </row>
    <row r="61" spans="1:7">
      <c r="E61" s="216"/>
    </row>
    <row r="62" spans="1:7">
      <c r="E62" s="216"/>
    </row>
    <row r="63" spans="1:7">
      <c r="E63" s="216"/>
    </row>
    <row r="64" spans="1:7">
      <c r="E64" s="216"/>
    </row>
    <row r="65" spans="5:5">
      <c r="E65" s="216"/>
    </row>
    <row r="66" spans="5:5">
      <c r="E66" s="216"/>
    </row>
    <row r="67" spans="5:5">
      <c r="E67" s="216"/>
    </row>
    <row r="68" spans="5:5">
      <c r="E68" s="216"/>
    </row>
    <row r="69" spans="5:5">
      <c r="E69" s="216"/>
    </row>
    <row r="70" spans="5:5">
      <c r="E70" s="216"/>
    </row>
    <row r="71" spans="5:5">
      <c r="E71" s="216"/>
    </row>
    <row r="72" spans="5:5">
      <c r="E72" s="216"/>
    </row>
    <row r="73" spans="5:5">
      <c r="E73" s="216"/>
    </row>
    <row r="74" spans="5:5">
      <c r="E74" s="216"/>
    </row>
    <row r="75" spans="5:5">
      <c r="E75" s="216"/>
    </row>
    <row r="76" spans="5:5">
      <c r="E76" s="216"/>
    </row>
    <row r="77" spans="5:5">
      <c r="E77" s="216"/>
    </row>
    <row r="78" spans="5:5">
      <c r="E78" s="216"/>
    </row>
    <row r="79" spans="5:5">
      <c r="E79" s="216"/>
    </row>
    <row r="80" spans="5:5">
      <c r="E80" s="216"/>
    </row>
    <row r="81" spans="1:7">
      <c r="E81" s="216"/>
    </row>
    <row r="82" spans="1:7">
      <c r="E82" s="216"/>
    </row>
    <row r="83" spans="1:7">
      <c r="E83" s="216"/>
    </row>
    <row r="84" spans="1:7">
      <c r="E84" s="216"/>
    </row>
    <row r="85" spans="1:7">
      <c r="E85" s="216"/>
    </row>
    <row r="86" spans="1:7">
      <c r="E86" s="216"/>
    </row>
    <row r="87" spans="1:7">
      <c r="A87" s="272"/>
      <c r="B87" s="272"/>
    </row>
    <row r="88" spans="1:7">
      <c r="A88" s="261"/>
      <c r="B88" s="261"/>
      <c r="C88" s="273"/>
      <c r="D88" s="273"/>
      <c r="E88" s="274"/>
      <c r="F88" s="273"/>
      <c r="G88" s="275"/>
    </row>
    <row r="89" spans="1:7">
      <c r="A89" s="276"/>
      <c r="B89" s="276"/>
      <c r="C89" s="261"/>
      <c r="D89" s="261"/>
      <c r="E89" s="277"/>
      <c r="F89" s="261"/>
      <c r="G89" s="261"/>
    </row>
    <row r="90" spans="1:7">
      <c r="A90" s="261"/>
      <c r="B90" s="261"/>
      <c r="C90" s="261"/>
      <c r="D90" s="261"/>
      <c r="E90" s="277"/>
      <c r="F90" s="261"/>
      <c r="G90" s="261"/>
    </row>
    <row r="91" spans="1:7">
      <c r="A91" s="261"/>
      <c r="B91" s="261"/>
      <c r="C91" s="261"/>
      <c r="D91" s="261"/>
      <c r="E91" s="277"/>
      <c r="F91" s="261"/>
      <c r="G91" s="261"/>
    </row>
    <row r="92" spans="1:7">
      <c r="A92" s="261"/>
      <c r="B92" s="261"/>
      <c r="C92" s="261"/>
      <c r="D92" s="261"/>
      <c r="E92" s="277"/>
      <c r="F92" s="261"/>
      <c r="G92" s="261"/>
    </row>
    <row r="93" spans="1:7">
      <c r="A93" s="261"/>
      <c r="B93" s="261"/>
      <c r="C93" s="261"/>
      <c r="D93" s="261"/>
      <c r="E93" s="277"/>
      <c r="F93" s="261"/>
      <c r="G93" s="261"/>
    </row>
    <row r="94" spans="1:7">
      <c r="A94" s="261"/>
      <c r="B94" s="261"/>
      <c r="C94" s="261"/>
      <c r="D94" s="261"/>
      <c r="E94" s="277"/>
      <c r="F94" s="261"/>
      <c r="G94" s="261"/>
    </row>
    <row r="95" spans="1:7">
      <c r="A95" s="261"/>
      <c r="B95" s="261"/>
      <c r="C95" s="261"/>
      <c r="D95" s="261"/>
      <c r="E95" s="277"/>
      <c r="F95" s="261"/>
      <c r="G95" s="261"/>
    </row>
    <row r="96" spans="1:7">
      <c r="A96" s="261"/>
      <c r="B96" s="261"/>
      <c r="C96" s="261"/>
      <c r="D96" s="261"/>
      <c r="E96" s="277"/>
      <c r="F96" s="261"/>
      <c r="G96" s="261"/>
    </row>
    <row r="97" spans="1:7">
      <c r="A97" s="261"/>
      <c r="B97" s="261"/>
      <c r="C97" s="261"/>
      <c r="D97" s="261"/>
      <c r="E97" s="277"/>
      <c r="F97" s="261"/>
      <c r="G97" s="261"/>
    </row>
    <row r="98" spans="1:7">
      <c r="A98" s="261"/>
      <c r="B98" s="261"/>
      <c r="C98" s="261"/>
      <c r="D98" s="261"/>
      <c r="E98" s="277"/>
      <c r="F98" s="261"/>
      <c r="G98" s="261"/>
    </row>
    <row r="99" spans="1:7">
      <c r="A99" s="261"/>
      <c r="B99" s="261"/>
      <c r="C99" s="261"/>
      <c r="D99" s="261"/>
      <c r="E99" s="277"/>
      <c r="F99" s="261"/>
      <c r="G99" s="261"/>
    </row>
    <row r="100" spans="1:7">
      <c r="A100" s="261"/>
      <c r="B100" s="261"/>
      <c r="C100" s="261"/>
      <c r="D100" s="261"/>
      <c r="E100" s="277"/>
      <c r="F100" s="261"/>
      <c r="G100" s="261"/>
    </row>
    <row r="101" spans="1:7">
      <c r="A101" s="261"/>
      <c r="B101" s="261"/>
      <c r="C101" s="261"/>
      <c r="D101" s="261"/>
      <c r="E101" s="277"/>
      <c r="F101" s="261"/>
      <c r="G101" s="26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view="pageBreakPreview" topLeftCell="A19" zoomScaleNormal="100" zoomScaleSheetLayoutView="100" workbookViewId="0">
      <selection activeCell="B37" sqref="B37:G45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102</v>
      </c>
      <c r="D2" s="81" t="s">
        <v>103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1 Rek'!E56</f>
        <v>0</v>
      </c>
      <c r="D15" s="133" t="str">
        <f>'SO 01 1 Rek'!A61</f>
        <v>Zařízení staveniště</v>
      </c>
      <c r="E15" s="134"/>
      <c r="F15" s="135"/>
      <c r="G15" s="132">
        <f>'SO 01 1 Rek'!I61</f>
        <v>0</v>
      </c>
    </row>
    <row r="16" spans="1:57" ht="15.95" customHeight="1">
      <c r="A16" s="130" t="s">
        <v>45</v>
      </c>
      <c r="B16" s="131" t="s">
        <v>46</v>
      </c>
      <c r="C16" s="132">
        <f>'SO 01 1 Rek'!F56</f>
        <v>0</v>
      </c>
      <c r="D16" s="85" t="str">
        <f>'SO 01 2 Rek'!A17</f>
        <v>Kompletační činnost (IČD)</v>
      </c>
      <c r="E16" s="136"/>
      <c r="F16" s="137"/>
      <c r="G16" s="132">
        <f>'SO 01 2 Rek'!I17</f>
        <v>0</v>
      </c>
    </row>
    <row r="17" spans="1:7" ht="15.95" customHeight="1">
      <c r="A17" s="130" t="s">
        <v>47</v>
      </c>
      <c r="B17" s="131" t="s">
        <v>48</v>
      </c>
      <c r="C17" s="132">
        <f>'SO 01 1 Rek'!H56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1 Rek'!G56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1 Rek'!I56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1 Rek'!H63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List30"/>
  <dimension ref="A1:BE51"/>
  <sheetViews>
    <sheetView view="pageBreakPreview" topLeftCell="A13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2873</v>
      </c>
      <c r="B5" s="94"/>
      <c r="C5" s="95" t="s">
        <v>2874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03  Rek'!E9</f>
        <v>0</v>
      </c>
      <c r="D15" s="133" t="str">
        <f>'SO 03  Rek'!A14</f>
        <v>Zařízení staveniště</v>
      </c>
      <c r="E15" s="134"/>
      <c r="F15" s="135"/>
      <c r="G15" s="132">
        <f>'SO 03  Rek'!I14</f>
        <v>0</v>
      </c>
    </row>
    <row r="16" spans="1:57" ht="15.95" customHeight="1">
      <c r="A16" s="130" t="s">
        <v>45</v>
      </c>
      <c r="B16" s="131" t="s">
        <v>46</v>
      </c>
      <c r="C16" s="132">
        <f>'SO 03  Rek'!F9</f>
        <v>0</v>
      </c>
      <c r="D16" s="85" t="str">
        <f>'SO 03  Rek'!A15</f>
        <v>Kompletační činnost (IČD)</v>
      </c>
      <c r="E16" s="136"/>
      <c r="F16" s="137"/>
      <c r="G16" s="132">
        <f>'SO 03  Rek'!I15</f>
        <v>0</v>
      </c>
    </row>
    <row r="17" spans="1:7" ht="15.95" customHeight="1">
      <c r="A17" s="130" t="s">
        <v>47</v>
      </c>
      <c r="B17" s="131" t="s">
        <v>48</v>
      </c>
      <c r="C17" s="132">
        <f>'SO 03  Rek'!H9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03  Rek'!G9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03  Rek'!I9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03  Rek'!H16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2910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List40"/>
  <dimension ref="A1:BE67"/>
  <sheetViews>
    <sheetView view="pageBreakPreview" zoomScale="60" zoomScaleNormal="100" workbookViewId="0">
      <selection activeCell="D15" sqref="D15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2875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03  Pol'!B7</f>
        <v>827</v>
      </c>
      <c r="B7" s="50" t="str">
        <f>'SO 03  Pol'!C7</f>
        <v>Potrubí z plastových trub</v>
      </c>
      <c r="D7" s="188"/>
      <c r="E7" s="279">
        <f>'SO 03  Pol'!BA20</f>
        <v>0</v>
      </c>
      <c r="F7" s="280">
        <f>'SO 03  Pol'!BB20</f>
        <v>0</v>
      </c>
      <c r="G7" s="280">
        <f>'SO 03  Pol'!BC20</f>
        <v>0</v>
      </c>
      <c r="H7" s="280">
        <f>'SO 03  Pol'!BD20</f>
        <v>0</v>
      </c>
      <c r="I7" s="281">
        <f>'SO 03  Pol'!BE20</f>
        <v>0</v>
      </c>
    </row>
    <row r="8" spans="1:57" s="111" customFormat="1" ht="13.5" thickBot="1">
      <c r="A8" s="278" t="str">
        <f>'SO 03  Pol'!B21</f>
        <v>1</v>
      </c>
      <c r="B8" s="50" t="str">
        <f>'SO 03  Pol'!C21</f>
        <v>Zemní práce</v>
      </c>
      <c r="D8" s="188"/>
      <c r="E8" s="279">
        <f>'SO 03  Pol'!BA26</f>
        <v>0</v>
      </c>
      <c r="F8" s="280">
        <f>'SO 03  Pol'!BB26</f>
        <v>0</v>
      </c>
      <c r="G8" s="280">
        <f>'SO 03  Pol'!BC26</f>
        <v>0</v>
      </c>
      <c r="H8" s="280">
        <f>'SO 03  Pol'!BD26</f>
        <v>0</v>
      </c>
      <c r="I8" s="281">
        <f>'SO 03  Pol'!BE26</f>
        <v>0</v>
      </c>
    </row>
    <row r="9" spans="1:57" s="6" customFormat="1" ht="13.5" thickBot="1">
      <c r="A9" s="189"/>
      <c r="B9" s="190" t="s">
        <v>71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>
      <c r="A11" s="180" t="s">
        <v>72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/>
    <row r="13" spans="1:57">
      <c r="A13" s="146" t="s">
        <v>73</v>
      </c>
      <c r="B13" s="147"/>
      <c r="C13" s="147"/>
      <c r="D13" s="196"/>
      <c r="E13" s="197" t="s">
        <v>74</v>
      </c>
      <c r="F13" s="198" t="s">
        <v>7</v>
      </c>
      <c r="G13" s="199" t="s">
        <v>75</v>
      </c>
      <c r="H13" s="200"/>
      <c r="I13" s="201" t="s">
        <v>74</v>
      </c>
    </row>
    <row r="14" spans="1:57">
      <c r="A14" s="140" t="s">
        <v>1304</v>
      </c>
      <c r="B14" s="131"/>
      <c r="C14" s="131"/>
      <c r="D14" s="202"/>
      <c r="E14" s="203"/>
      <c r="F14" s="204"/>
      <c r="G14" s="205">
        <v>0</v>
      </c>
      <c r="H14" s="206"/>
      <c r="I14" s="207">
        <f>E14+F14*G14/100</f>
        <v>0</v>
      </c>
      <c r="BA14" s="1">
        <v>1</v>
      </c>
    </row>
    <row r="15" spans="1:57">
      <c r="A15" s="140" t="s">
        <v>1465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2</v>
      </c>
    </row>
    <row r="16" spans="1:57" ht="13.5" thickBot="1">
      <c r="A16" s="208"/>
      <c r="B16" s="209" t="s">
        <v>76</v>
      </c>
      <c r="C16" s="210"/>
      <c r="D16" s="211"/>
      <c r="E16" s="212"/>
      <c r="F16" s="213"/>
      <c r="G16" s="213"/>
      <c r="H16" s="361">
        <f>SUM(I14:I15)</f>
        <v>0</v>
      </c>
      <c r="I16" s="362"/>
    </row>
    <row r="18" spans="2:9">
      <c r="B18" s="6"/>
      <c r="F18" s="214"/>
      <c r="G18" s="215"/>
      <c r="H18" s="215"/>
      <c r="I18" s="34"/>
    </row>
    <row r="19" spans="2:9">
      <c r="F19" s="214"/>
      <c r="G19" s="215"/>
      <c r="H19" s="215"/>
      <c r="I19" s="34"/>
    </row>
    <row r="20" spans="2:9">
      <c r="F20" s="214"/>
      <c r="G20" s="215"/>
      <c r="H20" s="215"/>
      <c r="I20" s="34"/>
    </row>
    <row r="21" spans="2:9">
      <c r="F21" s="214"/>
      <c r="G21" s="215"/>
      <c r="H21" s="215"/>
      <c r="I21" s="34"/>
    </row>
    <row r="22" spans="2:9">
      <c r="F22" s="214"/>
      <c r="G22" s="215"/>
      <c r="H22" s="215"/>
      <c r="I22" s="34"/>
    </row>
    <row r="23" spans="2:9">
      <c r="F23" s="214"/>
      <c r="G23" s="215"/>
      <c r="H23" s="215"/>
      <c r="I23" s="34"/>
    </row>
    <row r="24" spans="2:9">
      <c r="F24" s="214"/>
      <c r="G24" s="215"/>
      <c r="H24" s="215"/>
      <c r="I24" s="34"/>
    </row>
    <row r="25" spans="2:9">
      <c r="F25" s="214"/>
      <c r="G25" s="215"/>
      <c r="H25" s="215"/>
      <c r="I25" s="34"/>
    </row>
    <row r="26" spans="2:9">
      <c r="F26" s="214"/>
      <c r="G26" s="215"/>
      <c r="H26" s="215"/>
      <c r="I26" s="34"/>
    </row>
    <row r="27" spans="2:9">
      <c r="F27" s="214"/>
      <c r="G27" s="215"/>
      <c r="H27" s="215"/>
      <c r="I27" s="34"/>
    </row>
    <row r="28" spans="2:9">
      <c r="F28" s="214"/>
      <c r="G28" s="215"/>
      <c r="H28" s="215"/>
      <c r="I28" s="34"/>
    </row>
    <row r="29" spans="2:9">
      <c r="F29" s="214"/>
      <c r="G29" s="215"/>
      <c r="H29" s="215"/>
      <c r="I29" s="34"/>
    </row>
    <row r="30" spans="2:9">
      <c r="F30" s="214"/>
      <c r="G30" s="215"/>
      <c r="H30" s="215"/>
      <c r="I30" s="34"/>
    </row>
    <row r="31" spans="2:9">
      <c r="F31" s="214"/>
      <c r="G31" s="215"/>
      <c r="H31" s="215"/>
      <c r="I31" s="34"/>
    </row>
    <row r="32" spans="2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</sheetData>
  <mergeCells count="4">
    <mergeCell ref="A1:B1"/>
    <mergeCell ref="A2:B2"/>
    <mergeCell ref="G2:I2"/>
    <mergeCell ref="H16:I1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List11"/>
  <dimension ref="A1:CB99"/>
  <sheetViews>
    <sheetView showGridLines="0" showZeros="0" view="pageBreakPreview" topLeftCell="A4" zoomScaleNormal="100" zoomScaleSheetLayoutView="100" workbookViewId="0">
      <selection activeCell="J1" sqref="J1:J65536 K1:K6553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03  Rek'!H1</f>
        <v/>
      </c>
      <c r="G3" s="223"/>
    </row>
    <row r="4" spans="1:80" ht="13.5" thickBot="1">
      <c r="A4" s="373" t="s">
        <v>68</v>
      </c>
      <c r="B4" s="357"/>
      <c r="C4" s="176" t="s">
        <v>2875</v>
      </c>
      <c r="D4" s="224"/>
      <c r="E4" s="374">
        <f>'SO 03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2877</v>
      </c>
      <c r="C7" s="235" t="s">
        <v>2878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2880</v>
      </c>
      <c r="C8" s="246" t="s">
        <v>2881</v>
      </c>
      <c r="D8" s="247" t="s">
        <v>164</v>
      </c>
      <c r="E8" s="248">
        <v>110</v>
      </c>
      <c r="F8" s="248">
        <v>0</v>
      </c>
      <c r="G8" s="249">
        <f t="shared" ref="G8:G19" si="0">E8*F8</f>
        <v>0</v>
      </c>
      <c r="H8" s="250">
        <v>0</v>
      </c>
      <c r="I8" s="251">
        <f t="shared" ref="I8:I19" si="1">E8*H8</f>
        <v>0</v>
      </c>
      <c r="J8" s="250">
        <v>0</v>
      </c>
      <c r="K8" s="251">
        <f t="shared" ref="K8:K19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9" si="3">IF(AZ8=1,G8,0)</f>
        <v>0</v>
      </c>
      <c r="BB8" s="216">
        <f t="shared" ref="BB8:BB19" si="4">IF(AZ8=2,G8,0)</f>
        <v>0</v>
      </c>
      <c r="BC8" s="216">
        <f t="shared" ref="BC8:BC19" si="5">IF(AZ8=3,G8,0)</f>
        <v>0</v>
      </c>
      <c r="BD8" s="216">
        <f t="shared" ref="BD8:BD19" si="6">IF(AZ8=4,G8,0)</f>
        <v>0</v>
      </c>
      <c r="BE8" s="216">
        <f t="shared" ref="BE8:BE19" si="7">IF(AZ8=5,G8,0)</f>
        <v>0</v>
      </c>
      <c r="CA8" s="243">
        <v>1</v>
      </c>
      <c r="CB8" s="243">
        <v>1</v>
      </c>
    </row>
    <row r="9" spans="1:80">
      <c r="A9" s="244">
        <v>2</v>
      </c>
      <c r="B9" s="245" t="s">
        <v>2882</v>
      </c>
      <c r="C9" s="246" t="s">
        <v>2883</v>
      </c>
      <c r="D9" s="247" t="s">
        <v>164</v>
      </c>
      <c r="E9" s="248">
        <v>12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>
      <c r="A10" s="244">
        <v>3</v>
      </c>
      <c r="B10" s="245" t="s">
        <v>2884</v>
      </c>
      <c r="C10" s="246" t="s">
        <v>2885</v>
      </c>
      <c r="D10" s="247" t="s">
        <v>164</v>
      </c>
      <c r="E10" s="248">
        <v>1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>
      <c r="A11" s="244">
        <v>4</v>
      </c>
      <c r="B11" s="245" t="s">
        <v>2886</v>
      </c>
      <c r="C11" s="246" t="s">
        <v>2887</v>
      </c>
      <c r="D11" s="247" t="s">
        <v>92</v>
      </c>
      <c r="E11" s="248">
        <v>1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>
      <c r="A12" s="244">
        <v>5</v>
      </c>
      <c r="B12" s="245" t="s">
        <v>2888</v>
      </c>
      <c r="C12" s="246" t="s">
        <v>1379</v>
      </c>
      <c r="D12" s="247" t="s">
        <v>92</v>
      </c>
      <c r="E12" s="248">
        <v>2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>
      <c r="A13" s="244">
        <v>6</v>
      </c>
      <c r="B13" s="245" t="s">
        <v>2889</v>
      </c>
      <c r="C13" s="246" t="s">
        <v>1385</v>
      </c>
      <c r="D13" s="247" t="s">
        <v>92</v>
      </c>
      <c r="E13" s="248">
        <v>1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>
      <c r="A14" s="244">
        <v>7</v>
      </c>
      <c r="B14" s="245" t="s">
        <v>2890</v>
      </c>
      <c r="C14" s="246" t="s">
        <v>2891</v>
      </c>
      <c r="D14" s="247" t="s">
        <v>92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>
      <c r="A15" s="244">
        <v>8</v>
      </c>
      <c r="B15" s="245" t="s">
        <v>2892</v>
      </c>
      <c r="C15" s="246" t="s">
        <v>2893</v>
      </c>
      <c r="D15" s="247" t="s">
        <v>92</v>
      </c>
      <c r="E15" s="248">
        <v>1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1</v>
      </c>
    </row>
    <row r="16" spans="1:80">
      <c r="A16" s="244">
        <v>9</v>
      </c>
      <c r="B16" s="245" t="s">
        <v>2894</v>
      </c>
      <c r="C16" s="246" t="s">
        <v>2895</v>
      </c>
      <c r="D16" s="247" t="s">
        <v>92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1</v>
      </c>
    </row>
    <row r="17" spans="1:80">
      <c r="A17" s="244">
        <v>10</v>
      </c>
      <c r="B17" s="245" t="s">
        <v>2896</v>
      </c>
      <c r="C17" s="246" t="s">
        <v>2897</v>
      </c>
      <c r="D17" s="247" t="s">
        <v>92</v>
      </c>
      <c r="E17" s="248">
        <v>1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1</v>
      </c>
    </row>
    <row r="18" spans="1:80">
      <c r="A18" s="244">
        <v>11</v>
      </c>
      <c r="B18" s="245" t="s">
        <v>2898</v>
      </c>
      <c r="C18" s="246" t="s">
        <v>2899</v>
      </c>
      <c r="D18" s="247" t="s">
        <v>92</v>
      </c>
      <c r="E18" s="248">
        <v>1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1</v>
      </c>
    </row>
    <row r="19" spans="1:80">
      <c r="A19" s="244">
        <v>12</v>
      </c>
      <c r="B19" s="245" t="s">
        <v>2900</v>
      </c>
      <c r="C19" s="246" t="s">
        <v>2901</v>
      </c>
      <c r="D19" s="247" t="s">
        <v>92</v>
      </c>
      <c r="E19" s="248">
        <v>1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1</v>
      </c>
    </row>
    <row r="20" spans="1:80">
      <c r="A20" s="262"/>
      <c r="B20" s="263" t="s">
        <v>93</v>
      </c>
      <c r="C20" s="264" t="s">
        <v>2879</v>
      </c>
      <c r="D20" s="265"/>
      <c r="E20" s="266"/>
      <c r="F20" s="267"/>
      <c r="G20" s="268">
        <f>SUM(G7:G19)</f>
        <v>0</v>
      </c>
      <c r="H20" s="269"/>
      <c r="I20" s="270">
        <f>SUM(I7:I19)</f>
        <v>0</v>
      </c>
      <c r="J20" s="269"/>
      <c r="K20" s="270">
        <f>SUM(K7:K19)</f>
        <v>0</v>
      </c>
      <c r="O20" s="243">
        <v>4</v>
      </c>
      <c r="BA20" s="271">
        <f>SUM(BA7:BA19)</f>
        <v>0</v>
      </c>
      <c r="BB20" s="271">
        <f>SUM(BB7:BB19)</f>
        <v>0</v>
      </c>
      <c r="BC20" s="271">
        <f>SUM(BC7:BC19)</f>
        <v>0</v>
      </c>
      <c r="BD20" s="271">
        <f>SUM(BD7:BD19)</f>
        <v>0</v>
      </c>
      <c r="BE20" s="271">
        <f>SUM(BE7:BE19)</f>
        <v>0</v>
      </c>
    </row>
    <row r="21" spans="1:80">
      <c r="A21" s="233" t="s">
        <v>89</v>
      </c>
      <c r="B21" s="234" t="s">
        <v>90</v>
      </c>
      <c r="C21" s="235" t="s">
        <v>91</v>
      </c>
      <c r="D21" s="236"/>
      <c r="E21" s="237"/>
      <c r="F21" s="237"/>
      <c r="G21" s="238"/>
      <c r="H21" s="239"/>
      <c r="I21" s="240"/>
      <c r="J21" s="241"/>
      <c r="K21" s="242"/>
      <c r="O21" s="243">
        <v>1</v>
      </c>
    </row>
    <row r="22" spans="1:80">
      <c r="A22" s="244">
        <v>13</v>
      </c>
      <c r="B22" s="245" t="s">
        <v>2902</v>
      </c>
      <c r="C22" s="246" t="s">
        <v>2903</v>
      </c>
      <c r="D22" s="247" t="s">
        <v>107</v>
      </c>
      <c r="E22" s="248">
        <v>264</v>
      </c>
      <c r="F22" s="248">
        <v>0</v>
      </c>
      <c r="G22" s="249">
        <f>E22*F22</f>
        <v>0</v>
      </c>
      <c r="H22" s="250">
        <v>0</v>
      </c>
      <c r="I22" s="251">
        <f>E22*H22</f>
        <v>0</v>
      </c>
      <c r="J22" s="250">
        <v>0</v>
      </c>
      <c r="K22" s="251">
        <f>E22*J22</f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</v>
      </c>
      <c r="CB22" s="243">
        <v>1</v>
      </c>
    </row>
    <row r="23" spans="1:80">
      <c r="A23" s="244">
        <v>14</v>
      </c>
      <c r="B23" s="245" t="s">
        <v>2904</v>
      </c>
      <c r="C23" s="246" t="s">
        <v>2905</v>
      </c>
      <c r="D23" s="247" t="s">
        <v>149</v>
      </c>
      <c r="E23" s="248">
        <v>30</v>
      </c>
      <c r="F23" s="248">
        <v>0</v>
      </c>
      <c r="G23" s="249">
        <f>E23*F23</f>
        <v>0</v>
      </c>
      <c r="H23" s="250">
        <v>0</v>
      </c>
      <c r="I23" s="251">
        <f>E23*H23</f>
        <v>0</v>
      </c>
      <c r="J23" s="250">
        <v>0</v>
      </c>
      <c r="K23" s="251">
        <f>E23*J23</f>
        <v>0</v>
      </c>
      <c r="O23" s="243">
        <v>2</v>
      </c>
      <c r="AA23" s="216">
        <v>1</v>
      </c>
      <c r="AB23" s="216">
        <v>1</v>
      </c>
      <c r="AC23" s="216">
        <v>1</v>
      </c>
      <c r="AZ23" s="216">
        <v>1</v>
      </c>
      <c r="BA23" s="216">
        <f>IF(AZ23=1,G23,0)</f>
        <v>0</v>
      </c>
      <c r="BB23" s="216">
        <f>IF(AZ23=2,G23,0)</f>
        <v>0</v>
      </c>
      <c r="BC23" s="216">
        <f>IF(AZ23=3,G23,0)</f>
        <v>0</v>
      </c>
      <c r="BD23" s="216">
        <f>IF(AZ23=4,G23,0)</f>
        <v>0</v>
      </c>
      <c r="BE23" s="216">
        <f>IF(AZ23=5,G23,0)</f>
        <v>0</v>
      </c>
      <c r="CA23" s="243">
        <v>1</v>
      </c>
      <c r="CB23" s="243">
        <v>1</v>
      </c>
    </row>
    <row r="24" spans="1:80">
      <c r="A24" s="244">
        <v>15</v>
      </c>
      <c r="B24" s="245" t="s">
        <v>2906</v>
      </c>
      <c r="C24" s="246" t="s">
        <v>2907</v>
      </c>
      <c r="D24" s="247" t="s">
        <v>107</v>
      </c>
      <c r="E24" s="248">
        <v>30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>
        <v>0</v>
      </c>
      <c r="K24" s="251">
        <f>E24*J24</f>
        <v>0</v>
      </c>
      <c r="O24" s="243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43">
        <v>1</v>
      </c>
      <c r="CB24" s="243">
        <v>1</v>
      </c>
    </row>
    <row r="25" spans="1:80">
      <c r="A25" s="244">
        <v>16</v>
      </c>
      <c r="B25" s="245" t="s">
        <v>2908</v>
      </c>
      <c r="C25" s="246" t="s">
        <v>2909</v>
      </c>
      <c r="D25" s="247" t="s">
        <v>107</v>
      </c>
      <c r="E25" s="248">
        <v>234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>
        <v>0</v>
      </c>
      <c r="K25" s="251">
        <f>E25*J25</f>
        <v>0</v>
      </c>
      <c r="O25" s="243">
        <v>2</v>
      </c>
      <c r="AA25" s="216">
        <v>1</v>
      </c>
      <c r="AB25" s="216">
        <v>1</v>
      </c>
      <c r="AC25" s="216">
        <v>1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</v>
      </c>
      <c r="CB25" s="243">
        <v>1</v>
      </c>
    </row>
    <row r="26" spans="1:80">
      <c r="A26" s="262"/>
      <c r="B26" s="263" t="s">
        <v>93</v>
      </c>
      <c r="C26" s="264" t="s">
        <v>104</v>
      </c>
      <c r="D26" s="265"/>
      <c r="E26" s="266"/>
      <c r="F26" s="267"/>
      <c r="G26" s="268">
        <f>SUM(G21:G25)</f>
        <v>0</v>
      </c>
      <c r="H26" s="269"/>
      <c r="I26" s="270">
        <f>SUM(I21:I25)</f>
        <v>0</v>
      </c>
      <c r="J26" s="269"/>
      <c r="K26" s="270">
        <f>SUM(K21:K25)</f>
        <v>0</v>
      </c>
      <c r="O26" s="243">
        <v>4</v>
      </c>
      <c r="BA26" s="271">
        <f>SUM(BA21:BA25)</f>
        <v>0</v>
      </c>
      <c r="BB26" s="271">
        <f>SUM(BB21:BB25)</f>
        <v>0</v>
      </c>
      <c r="BC26" s="271">
        <f>SUM(BC21:BC25)</f>
        <v>0</v>
      </c>
      <c r="BD26" s="271">
        <f>SUM(BD21:BD25)</f>
        <v>0</v>
      </c>
      <c r="BE26" s="271">
        <f>SUM(BE21:BE25)</f>
        <v>0</v>
      </c>
    </row>
    <row r="27" spans="1:80">
      <c r="E27" s="216"/>
    </row>
    <row r="28" spans="1:80">
      <c r="E28" s="216"/>
    </row>
    <row r="29" spans="1:80">
      <c r="E29" s="216"/>
    </row>
    <row r="30" spans="1:80">
      <c r="E30" s="216"/>
    </row>
    <row r="31" spans="1:80">
      <c r="E31" s="216"/>
    </row>
    <row r="32" spans="1:80">
      <c r="E32" s="216"/>
    </row>
    <row r="33" spans="5:5">
      <c r="E33" s="216"/>
    </row>
    <row r="34" spans="5:5">
      <c r="E34" s="216"/>
    </row>
    <row r="35" spans="5:5">
      <c r="E35" s="216"/>
    </row>
    <row r="36" spans="5:5">
      <c r="E36" s="216"/>
    </row>
    <row r="37" spans="5:5">
      <c r="E37" s="216"/>
    </row>
    <row r="38" spans="5:5">
      <c r="E38" s="216"/>
    </row>
    <row r="39" spans="5:5">
      <c r="E39" s="216"/>
    </row>
    <row r="40" spans="5:5">
      <c r="E40" s="216"/>
    </row>
    <row r="41" spans="5:5">
      <c r="E41" s="216"/>
    </row>
    <row r="42" spans="5:5">
      <c r="E42" s="216"/>
    </row>
    <row r="43" spans="5:5">
      <c r="E43" s="216"/>
    </row>
    <row r="44" spans="5:5">
      <c r="E44" s="216"/>
    </row>
    <row r="45" spans="5:5">
      <c r="E45" s="216"/>
    </row>
    <row r="46" spans="5:5">
      <c r="E46" s="216"/>
    </row>
    <row r="47" spans="5:5">
      <c r="E47" s="216"/>
    </row>
    <row r="48" spans="5:5">
      <c r="E48" s="216"/>
    </row>
    <row r="49" spans="1:7">
      <c r="E49" s="216"/>
    </row>
    <row r="50" spans="1:7">
      <c r="A50" s="261"/>
      <c r="B50" s="261"/>
      <c r="C50" s="261"/>
      <c r="D50" s="261"/>
      <c r="E50" s="261"/>
      <c r="F50" s="261"/>
      <c r="G50" s="261"/>
    </row>
    <row r="51" spans="1:7">
      <c r="A51" s="261"/>
      <c r="B51" s="261"/>
      <c r="C51" s="261"/>
      <c r="D51" s="261"/>
      <c r="E51" s="261"/>
      <c r="F51" s="261"/>
      <c r="G51" s="261"/>
    </row>
    <row r="52" spans="1:7">
      <c r="A52" s="261"/>
      <c r="B52" s="261"/>
      <c r="C52" s="261"/>
      <c r="D52" s="261"/>
      <c r="E52" s="261"/>
      <c r="F52" s="261"/>
      <c r="G52" s="261"/>
    </row>
    <row r="53" spans="1:7">
      <c r="A53" s="261"/>
      <c r="B53" s="261"/>
      <c r="C53" s="261"/>
      <c r="D53" s="261"/>
      <c r="E53" s="261"/>
      <c r="F53" s="261"/>
      <c r="G53" s="261"/>
    </row>
    <row r="54" spans="1:7">
      <c r="E54" s="216"/>
    </row>
    <row r="55" spans="1:7">
      <c r="E55" s="216"/>
    </row>
    <row r="56" spans="1:7">
      <c r="E56" s="216"/>
    </row>
    <row r="57" spans="1:7">
      <c r="E57" s="216"/>
    </row>
    <row r="58" spans="1:7">
      <c r="E58" s="216"/>
    </row>
    <row r="59" spans="1:7">
      <c r="E59" s="216"/>
    </row>
    <row r="60" spans="1:7">
      <c r="E60" s="216"/>
    </row>
    <row r="61" spans="1:7">
      <c r="E61" s="216"/>
    </row>
    <row r="62" spans="1:7">
      <c r="E62" s="216"/>
    </row>
    <row r="63" spans="1:7">
      <c r="E63" s="216"/>
    </row>
    <row r="64" spans="1:7">
      <c r="E64" s="216"/>
    </row>
    <row r="65" spans="5:5">
      <c r="E65" s="216"/>
    </row>
    <row r="66" spans="5:5">
      <c r="E66" s="216"/>
    </row>
    <row r="67" spans="5:5">
      <c r="E67" s="216"/>
    </row>
    <row r="68" spans="5:5">
      <c r="E68" s="216"/>
    </row>
    <row r="69" spans="5:5">
      <c r="E69" s="216"/>
    </row>
    <row r="70" spans="5:5">
      <c r="E70" s="216"/>
    </row>
    <row r="71" spans="5:5">
      <c r="E71" s="216"/>
    </row>
    <row r="72" spans="5:5">
      <c r="E72" s="216"/>
    </row>
    <row r="73" spans="5:5">
      <c r="E73" s="216"/>
    </row>
    <row r="74" spans="5:5">
      <c r="E74" s="216"/>
    </row>
    <row r="75" spans="5:5">
      <c r="E75" s="216"/>
    </row>
    <row r="76" spans="5:5">
      <c r="E76" s="216"/>
    </row>
    <row r="77" spans="5:5">
      <c r="E77" s="216"/>
    </row>
    <row r="78" spans="5:5">
      <c r="E78" s="216"/>
    </row>
    <row r="79" spans="5:5">
      <c r="E79" s="216"/>
    </row>
    <row r="80" spans="5:5">
      <c r="E80" s="216"/>
    </row>
    <row r="81" spans="1:7">
      <c r="E81" s="216"/>
    </row>
    <row r="82" spans="1:7">
      <c r="E82" s="216"/>
    </row>
    <row r="83" spans="1:7">
      <c r="E83" s="216"/>
    </row>
    <row r="84" spans="1:7">
      <c r="E84" s="216"/>
    </row>
    <row r="85" spans="1:7">
      <c r="A85" s="272"/>
      <c r="B85" s="272"/>
    </row>
    <row r="86" spans="1:7">
      <c r="A86" s="261"/>
      <c r="B86" s="261"/>
      <c r="C86" s="273"/>
      <c r="D86" s="273"/>
      <c r="E86" s="274"/>
      <c r="F86" s="273"/>
      <c r="G86" s="275"/>
    </row>
    <row r="87" spans="1:7">
      <c r="A87" s="276"/>
      <c r="B87" s="276"/>
      <c r="C87" s="261"/>
      <c r="D87" s="261"/>
      <c r="E87" s="277"/>
      <c r="F87" s="261"/>
      <c r="G87" s="261"/>
    </row>
    <row r="88" spans="1:7">
      <c r="A88" s="261"/>
      <c r="B88" s="261"/>
      <c r="C88" s="261"/>
      <c r="D88" s="261"/>
      <c r="E88" s="277"/>
      <c r="F88" s="261"/>
      <c r="G88" s="261"/>
    </row>
    <row r="89" spans="1:7">
      <c r="A89" s="261"/>
      <c r="B89" s="261"/>
      <c r="C89" s="261"/>
      <c r="D89" s="261"/>
      <c r="E89" s="277"/>
      <c r="F89" s="261"/>
      <c r="G89" s="261"/>
    </row>
    <row r="90" spans="1:7">
      <c r="A90" s="261"/>
      <c r="B90" s="261"/>
      <c r="C90" s="261"/>
      <c r="D90" s="261"/>
      <c r="E90" s="277"/>
      <c r="F90" s="261"/>
      <c r="G90" s="261"/>
    </row>
    <row r="91" spans="1:7">
      <c r="A91" s="261"/>
      <c r="B91" s="261"/>
      <c r="C91" s="261"/>
      <c r="D91" s="261"/>
      <c r="E91" s="277"/>
      <c r="F91" s="261"/>
      <c r="G91" s="261"/>
    </row>
    <row r="92" spans="1:7">
      <c r="A92" s="261"/>
      <c r="B92" s="261"/>
      <c r="C92" s="261"/>
      <c r="D92" s="261"/>
      <c r="E92" s="277"/>
      <c r="F92" s="261"/>
      <c r="G92" s="261"/>
    </row>
    <row r="93" spans="1:7">
      <c r="A93" s="261"/>
      <c r="B93" s="261"/>
      <c r="C93" s="261"/>
      <c r="D93" s="261"/>
      <c r="E93" s="277"/>
      <c r="F93" s="261"/>
      <c r="G93" s="261"/>
    </row>
    <row r="94" spans="1:7">
      <c r="A94" s="261"/>
      <c r="B94" s="261"/>
      <c r="C94" s="261"/>
      <c r="D94" s="261"/>
      <c r="E94" s="277"/>
      <c r="F94" s="261"/>
      <c r="G94" s="261"/>
    </row>
    <row r="95" spans="1:7">
      <c r="A95" s="261"/>
      <c r="B95" s="261"/>
      <c r="C95" s="261"/>
      <c r="D95" s="261"/>
      <c r="E95" s="277"/>
      <c r="F95" s="261"/>
      <c r="G95" s="261"/>
    </row>
    <row r="96" spans="1:7">
      <c r="A96" s="261"/>
      <c r="B96" s="261"/>
      <c r="C96" s="261"/>
      <c r="D96" s="261"/>
      <c r="E96" s="277"/>
      <c r="F96" s="261"/>
      <c r="G96" s="261"/>
    </row>
    <row r="97" spans="1:7">
      <c r="A97" s="261"/>
      <c r="B97" s="261"/>
      <c r="C97" s="261"/>
      <c r="D97" s="261"/>
      <c r="E97" s="277"/>
      <c r="F97" s="261"/>
      <c r="G97" s="261"/>
    </row>
    <row r="98" spans="1:7">
      <c r="A98" s="261"/>
      <c r="B98" s="261"/>
      <c r="C98" s="261"/>
      <c r="D98" s="261"/>
      <c r="E98" s="277"/>
      <c r="F98" s="261"/>
      <c r="G98" s="261"/>
    </row>
    <row r="99" spans="1:7">
      <c r="A99" s="261"/>
      <c r="B99" s="261"/>
      <c r="C99" s="261"/>
      <c r="D99" s="261"/>
      <c r="E99" s="277"/>
      <c r="F99" s="261"/>
      <c r="G99" s="26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List41"/>
  <dimension ref="A1:BE51"/>
  <sheetViews>
    <sheetView view="pageBreakPreview" topLeftCell="A13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2911</v>
      </c>
      <c r="B5" s="94"/>
      <c r="C5" s="95" t="s">
        <v>2912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04  Rek'!E9</f>
        <v>0</v>
      </c>
      <c r="D15" s="133" t="str">
        <f>'SO 04  Rek'!A14</f>
        <v>Zařízení staveniště</v>
      </c>
      <c r="E15" s="134"/>
      <c r="F15" s="135"/>
      <c r="G15" s="132">
        <f>'SO 04  Rek'!I14</f>
        <v>0</v>
      </c>
    </row>
    <row r="16" spans="1:57" ht="15.95" customHeight="1">
      <c r="A16" s="130" t="s">
        <v>45</v>
      </c>
      <c r="B16" s="131" t="s">
        <v>46</v>
      </c>
      <c r="C16" s="132">
        <f>'SO 04  Rek'!F9</f>
        <v>0</v>
      </c>
      <c r="D16" s="85" t="str">
        <f>'SO 04  Rek'!A15</f>
        <v>Kompletační činnost (IČD)</v>
      </c>
      <c r="E16" s="136"/>
      <c r="F16" s="137"/>
      <c r="G16" s="132">
        <f>'SO 04  Rek'!I15</f>
        <v>0</v>
      </c>
    </row>
    <row r="17" spans="1:7" ht="15.95" customHeight="1">
      <c r="A17" s="130" t="s">
        <v>47</v>
      </c>
      <c r="B17" s="131" t="s">
        <v>48</v>
      </c>
      <c r="C17" s="132">
        <f>'SO 04  Rek'!H9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04  Rek'!G9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04  Rek'!I9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04  Rek'!H16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2910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List42"/>
  <dimension ref="A1:BE67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2913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04  Pol'!B7</f>
        <v>827</v>
      </c>
      <c r="B7" s="50" t="str">
        <f>'SO 04  Pol'!C7</f>
        <v>Potrubí z plastových trub</v>
      </c>
      <c r="D7" s="188"/>
      <c r="E7" s="279">
        <f>'SO 04  Pol'!BA14</f>
        <v>0</v>
      </c>
      <c r="F7" s="280">
        <f>'SO 04  Pol'!BB14</f>
        <v>0</v>
      </c>
      <c r="G7" s="280">
        <f>'SO 04  Pol'!BC14</f>
        <v>0</v>
      </c>
      <c r="H7" s="280">
        <f>'SO 04  Pol'!BD14</f>
        <v>0</v>
      </c>
      <c r="I7" s="281">
        <f>'SO 04  Pol'!BE14</f>
        <v>0</v>
      </c>
    </row>
    <row r="8" spans="1:57" s="111" customFormat="1" ht="13.5" thickBot="1">
      <c r="A8" s="278" t="str">
        <f>'SO 04  Pol'!B15</f>
        <v>1</v>
      </c>
      <c r="B8" s="50" t="str">
        <f>'SO 04  Pol'!C15</f>
        <v>Zemní práce</v>
      </c>
      <c r="D8" s="188"/>
      <c r="E8" s="279">
        <f>'SO 04  Pol'!BA20</f>
        <v>0</v>
      </c>
      <c r="F8" s="280">
        <f>'SO 04  Pol'!BB20</f>
        <v>0</v>
      </c>
      <c r="G8" s="280">
        <f>'SO 04  Pol'!BC20</f>
        <v>0</v>
      </c>
      <c r="H8" s="280">
        <f>'SO 04  Pol'!BD20</f>
        <v>0</v>
      </c>
      <c r="I8" s="281">
        <f>'SO 04  Pol'!BE20</f>
        <v>0</v>
      </c>
    </row>
    <row r="9" spans="1:57" s="6" customFormat="1" ht="13.5" thickBot="1">
      <c r="A9" s="189"/>
      <c r="B9" s="190" t="s">
        <v>71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>
      <c r="A11" s="180" t="s">
        <v>72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/>
    <row r="13" spans="1:57">
      <c r="A13" s="146" t="s">
        <v>73</v>
      </c>
      <c r="B13" s="147"/>
      <c r="C13" s="147"/>
      <c r="D13" s="196"/>
      <c r="E13" s="197" t="s">
        <v>74</v>
      </c>
      <c r="F13" s="198" t="s">
        <v>7</v>
      </c>
      <c r="G13" s="199" t="s">
        <v>75</v>
      </c>
      <c r="H13" s="200"/>
      <c r="I13" s="201" t="s">
        <v>74</v>
      </c>
    </row>
    <row r="14" spans="1:57">
      <c r="A14" s="140" t="s">
        <v>1304</v>
      </c>
      <c r="B14" s="131"/>
      <c r="C14" s="131"/>
      <c r="D14" s="202"/>
      <c r="E14" s="203"/>
      <c r="F14" s="204"/>
      <c r="G14" s="205">
        <v>0</v>
      </c>
      <c r="H14" s="206"/>
      <c r="I14" s="207">
        <f>E14+F14*G14/100</f>
        <v>0</v>
      </c>
      <c r="BA14" s="1">
        <v>1</v>
      </c>
    </row>
    <row r="15" spans="1:57">
      <c r="A15" s="140" t="s">
        <v>1465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2</v>
      </c>
    </row>
    <row r="16" spans="1:57" ht="13.5" thickBot="1">
      <c r="A16" s="208"/>
      <c r="B16" s="209" t="s">
        <v>76</v>
      </c>
      <c r="C16" s="210"/>
      <c r="D16" s="211"/>
      <c r="E16" s="212"/>
      <c r="F16" s="213"/>
      <c r="G16" s="213"/>
      <c r="H16" s="361">
        <f>SUM(I14:I15)</f>
        <v>0</v>
      </c>
      <c r="I16" s="362"/>
    </row>
    <row r="18" spans="2:9">
      <c r="B18" s="6"/>
      <c r="F18" s="214"/>
      <c r="G18" s="215"/>
      <c r="H18" s="215"/>
      <c r="I18" s="34"/>
    </row>
    <row r="19" spans="2:9">
      <c r="F19" s="214"/>
      <c r="G19" s="215"/>
      <c r="H19" s="215"/>
      <c r="I19" s="34"/>
    </row>
    <row r="20" spans="2:9">
      <c r="F20" s="214"/>
      <c r="G20" s="215"/>
      <c r="H20" s="215"/>
      <c r="I20" s="34"/>
    </row>
    <row r="21" spans="2:9">
      <c r="F21" s="214"/>
      <c r="G21" s="215"/>
      <c r="H21" s="215"/>
      <c r="I21" s="34"/>
    </row>
    <row r="22" spans="2:9">
      <c r="F22" s="214"/>
      <c r="G22" s="215"/>
      <c r="H22" s="215"/>
      <c r="I22" s="34"/>
    </row>
    <row r="23" spans="2:9">
      <c r="F23" s="214"/>
      <c r="G23" s="215"/>
      <c r="H23" s="215"/>
      <c r="I23" s="34"/>
    </row>
    <row r="24" spans="2:9">
      <c r="F24" s="214"/>
      <c r="G24" s="215"/>
      <c r="H24" s="215"/>
      <c r="I24" s="34"/>
    </row>
    <row r="25" spans="2:9">
      <c r="F25" s="214"/>
      <c r="G25" s="215"/>
      <c r="H25" s="215"/>
      <c r="I25" s="34"/>
    </row>
    <row r="26" spans="2:9">
      <c r="F26" s="214"/>
      <c r="G26" s="215"/>
      <c r="H26" s="215"/>
      <c r="I26" s="34"/>
    </row>
    <row r="27" spans="2:9">
      <c r="F27" s="214"/>
      <c r="G27" s="215"/>
      <c r="H27" s="215"/>
      <c r="I27" s="34"/>
    </row>
    <row r="28" spans="2:9">
      <c r="F28" s="214"/>
      <c r="G28" s="215"/>
      <c r="H28" s="215"/>
      <c r="I28" s="34"/>
    </row>
    <row r="29" spans="2:9">
      <c r="F29" s="214"/>
      <c r="G29" s="215"/>
      <c r="H29" s="215"/>
      <c r="I29" s="34"/>
    </row>
    <row r="30" spans="2:9">
      <c r="F30" s="214"/>
      <c r="G30" s="215"/>
      <c r="H30" s="215"/>
      <c r="I30" s="34"/>
    </row>
    <row r="31" spans="2:9">
      <c r="F31" s="214"/>
      <c r="G31" s="215"/>
      <c r="H31" s="215"/>
      <c r="I31" s="34"/>
    </row>
    <row r="32" spans="2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</sheetData>
  <mergeCells count="4">
    <mergeCell ref="A1:B1"/>
    <mergeCell ref="A2:B2"/>
    <mergeCell ref="G2:I2"/>
    <mergeCell ref="H16:I1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List12"/>
  <dimension ref="A1:CB93"/>
  <sheetViews>
    <sheetView showGridLines="0" showZeros="0" view="pageBreakPreview" zoomScaleNormal="100" zoomScaleSheetLayoutView="100" workbookViewId="0">
      <selection activeCell="C18" sqref="C18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04  Rek'!H1</f>
        <v/>
      </c>
      <c r="G3" s="223"/>
    </row>
    <row r="4" spans="1:80" ht="13.5" thickBot="1">
      <c r="A4" s="373" t="s">
        <v>68</v>
      </c>
      <c r="B4" s="357"/>
      <c r="C4" s="176" t="s">
        <v>2913</v>
      </c>
      <c r="D4" s="224"/>
      <c r="E4" s="374">
        <f>'SO 04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2877</v>
      </c>
      <c r="C7" s="235" t="s">
        <v>2878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2880</v>
      </c>
      <c r="C8" s="246" t="s">
        <v>2914</v>
      </c>
      <c r="D8" s="247" t="s">
        <v>164</v>
      </c>
      <c r="E8" s="248">
        <v>12</v>
      </c>
      <c r="F8" s="248">
        <v>0</v>
      </c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43">
        <v>1</v>
      </c>
      <c r="CB8" s="243">
        <v>1</v>
      </c>
    </row>
    <row r="9" spans="1:80">
      <c r="A9" s="244">
        <v>2</v>
      </c>
      <c r="B9" s="245" t="s">
        <v>2882</v>
      </c>
      <c r="C9" s="246" t="s">
        <v>2915</v>
      </c>
      <c r="D9" s="247" t="s">
        <v>164</v>
      </c>
      <c r="E9" s="248">
        <v>108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>
      <c r="A10" s="244">
        <v>3</v>
      </c>
      <c r="B10" s="245" t="s">
        <v>2884</v>
      </c>
      <c r="C10" s="246" t="s">
        <v>2916</v>
      </c>
      <c r="D10" s="247" t="s">
        <v>92</v>
      </c>
      <c r="E10" s="248">
        <v>1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>
      <c r="A11" s="244">
        <v>4</v>
      </c>
      <c r="B11" s="245" t="s">
        <v>2886</v>
      </c>
      <c r="C11" s="246" t="s">
        <v>2917</v>
      </c>
      <c r="D11" s="247" t="s">
        <v>92</v>
      </c>
      <c r="E11" s="248">
        <v>4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>
      <c r="A12" s="244">
        <v>5</v>
      </c>
      <c r="B12" s="245" t="s">
        <v>2888</v>
      </c>
      <c r="C12" s="246" t="s">
        <v>2918</v>
      </c>
      <c r="D12" s="247" t="s">
        <v>92</v>
      </c>
      <c r="E12" s="248">
        <v>5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>
      <c r="A13" s="244">
        <v>6</v>
      </c>
      <c r="B13" s="245" t="s">
        <v>2889</v>
      </c>
      <c r="C13" s="246" t="s">
        <v>2919</v>
      </c>
      <c r="D13" s="247" t="s">
        <v>92</v>
      </c>
      <c r="E13" s="248">
        <v>1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>
      <c r="A14" s="262"/>
      <c r="B14" s="263" t="s">
        <v>93</v>
      </c>
      <c r="C14" s="264" t="s">
        <v>2879</v>
      </c>
      <c r="D14" s="265"/>
      <c r="E14" s="266"/>
      <c r="F14" s="267"/>
      <c r="G14" s="268">
        <f>SUM(G7:G13)</f>
        <v>0</v>
      </c>
      <c r="H14" s="269"/>
      <c r="I14" s="270">
        <f>SUM(I7:I13)</f>
        <v>0</v>
      </c>
      <c r="J14" s="269"/>
      <c r="K14" s="270">
        <f>SUM(K7:K13)</f>
        <v>0</v>
      </c>
      <c r="O14" s="243">
        <v>4</v>
      </c>
      <c r="BA14" s="271">
        <f>SUM(BA7:BA13)</f>
        <v>0</v>
      </c>
      <c r="BB14" s="271">
        <f>SUM(BB7:BB13)</f>
        <v>0</v>
      </c>
      <c r="BC14" s="271">
        <f>SUM(BC7:BC13)</f>
        <v>0</v>
      </c>
      <c r="BD14" s="271">
        <f>SUM(BD7:BD13)</f>
        <v>0</v>
      </c>
      <c r="BE14" s="271">
        <f>SUM(BE7:BE13)</f>
        <v>0</v>
      </c>
    </row>
    <row r="15" spans="1:80">
      <c r="A15" s="233" t="s">
        <v>89</v>
      </c>
      <c r="B15" s="234" t="s">
        <v>90</v>
      </c>
      <c r="C15" s="235" t="s">
        <v>91</v>
      </c>
      <c r="D15" s="236"/>
      <c r="E15" s="237"/>
      <c r="F15" s="237"/>
      <c r="G15" s="238"/>
      <c r="H15" s="239"/>
      <c r="I15" s="240"/>
      <c r="J15" s="241"/>
      <c r="K15" s="242"/>
      <c r="O15" s="243">
        <v>1</v>
      </c>
    </row>
    <row r="16" spans="1:80">
      <c r="A16" s="244">
        <v>7</v>
      </c>
      <c r="B16" s="245" t="s">
        <v>2902</v>
      </c>
      <c r="C16" s="246" t="s">
        <v>2920</v>
      </c>
      <c r="D16" s="247" t="s">
        <v>107</v>
      </c>
      <c r="E16" s="248">
        <v>298</v>
      </c>
      <c r="F16" s="248">
        <v>0</v>
      </c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1</v>
      </c>
    </row>
    <row r="17" spans="1:80">
      <c r="A17" s="244">
        <v>8</v>
      </c>
      <c r="B17" s="245" t="s">
        <v>2904</v>
      </c>
      <c r="C17" s="246" t="s">
        <v>2905</v>
      </c>
      <c r="D17" s="247" t="s">
        <v>149</v>
      </c>
      <c r="E17" s="248">
        <v>44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>
      <c r="A18" s="244">
        <v>9</v>
      </c>
      <c r="B18" s="245" t="s">
        <v>2906</v>
      </c>
      <c r="C18" s="246" t="s">
        <v>2907</v>
      </c>
      <c r="D18" s="247" t="s">
        <v>107</v>
      </c>
      <c r="E18" s="248">
        <v>35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>
      <c r="A19" s="244">
        <v>10</v>
      </c>
      <c r="B19" s="245" t="s">
        <v>2908</v>
      </c>
      <c r="C19" s="246" t="s">
        <v>2909</v>
      </c>
      <c r="D19" s="247" t="s">
        <v>107</v>
      </c>
      <c r="E19" s="248">
        <v>263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>
      <c r="A20" s="262"/>
      <c r="B20" s="263" t="s">
        <v>93</v>
      </c>
      <c r="C20" s="264" t="s">
        <v>104</v>
      </c>
      <c r="D20" s="265"/>
      <c r="E20" s="266"/>
      <c r="F20" s="267"/>
      <c r="G20" s="268">
        <f>SUM(G15:G19)</f>
        <v>0</v>
      </c>
      <c r="H20" s="269"/>
      <c r="I20" s="270">
        <f>SUM(I15:I19)</f>
        <v>0</v>
      </c>
      <c r="J20" s="269"/>
      <c r="K20" s="270">
        <f>SUM(K15:K19)</f>
        <v>0</v>
      </c>
      <c r="O20" s="243">
        <v>4</v>
      </c>
      <c r="BA20" s="271">
        <f>SUM(BA15:BA19)</f>
        <v>0</v>
      </c>
      <c r="BB20" s="271">
        <f>SUM(BB15:BB19)</f>
        <v>0</v>
      </c>
      <c r="BC20" s="271">
        <f>SUM(BC15:BC19)</f>
        <v>0</v>
      </c>
      <c r="BD20" s="271">
        <f>SUM(BD15:BD19)</f>
        <v>0</v>
      </c>
      <c r="BE20" s="271">
        <f>SUM(BE15:BE19)</f>
        <v>0</v>
      </c>
    </row>
    <row r="21" spans="1:80">
      <c r="E21" s="216"/>
    </row>
    <row r="22" spans="1:80">
      <c r="E22" s="216"/>
    </row>
    <row r="23" spans="1:80">
      <c r="E23" s="216"/>
    </row>
    <row r="24" spans="1:80">
      <c r="E24" s="216"/>
    </row>
    <row r="25" spans="1:80">
      <c r="E25" s="216"/>
    </row>
    <row r="26" spans="1:80">
      <c r="E26" s="216"/>
    </row>
    <row r="27" spans="1:80">
      <c r="E27" s="216"/>
    </row>
    <row r="28" spans="1:80">
      <c r="E28" s="216"/>
    </row>
    <row r="29" spans="1:80">
      <c r="E29" s="216"/>
    </row>
    <row r="30" spans="1:80">
      <c r="E30" s="216"/>
    </row>
    <row r="31" spans="1:80">
      <c r="E31" s="216"/>
    </row>
    <row r="32" spans="1:80">
      <c r="E32" s="216"/>
    </row>
    <row r="33" spans="1:7">
      <c r="E33" s="216"/>
    </row>
    <row r="34" spans="1:7">
      <c r="E34" s="216"/>
    </row>
    <row r="35" spans="1:7">
      <c r="E35" s="216"/>
    </row>
    <row r="36" spans="1:7">
      <c r="E36" s="216"/>
    </row>
    <row r="37" spans="1:7">
      <c r="E37" s="216"/>
    </row>
    <row r="38" spans="1:7">
      <c r="E38" s="216"/>
    </row>
    <row r="39" spans="1:7">
      <c r="E39" s="216"/>
    </row>
    <row r="40" spans="1:7">
      <c r="E40" s="216"/>
    </row>
    <row r="41" spans="1:7">
      <c r="E41" s="216"/>
    </row>
    <row r="42" spans="1:7">
      <c r="E42" s="216"/>
    </row>
    <row r="43" spans="1:7">
      <c r="E43" s="216"/>
    </row>
    <row r="44" spans="1:7">
      <c r="A44" s="261"/>
      <c r="B44" s="261"/>
      <c r="C44" s="261"/>
      <c r="D44" s="261"/>
      <c r="E44" s="261"/>
      <c r="F44" s="261"/>
      <c r="G44" s="261"/>
    </row>
    <row r="45" spans="1:7">
      <c r="A45" s="261"/>
      <c r="B45" s="261"/>
      <c r="C45" s="261"/>
      <c r="D45" s="261"/>
      <c r="E45" s="261"/>
      <c r="F45" s="261"/>
      <c r="G45" s="261"/>
    </row>
    <row r="46" spans="1:7">
      <c r="A46" s="261"/>
      <c r="B46" s="261"/>
      <c r="C46" s="261"/>
      <c r="D46" s="261"/>
      <c r="E46" s="261"/>
      <c r="F46" s="261"/>
      <c r="G46" s="261"/>
    </row>
    <row r="47" spans="1:7">
      <c r="A47" s="261"/>
      <c r="B47" s="261"/>
      <c r="C47" s="261"/>
      <c r="D47" s="261"/>
      <c r="E47" s="261"/>
      <c r="F47" s="261"/>
      <c r="G47" s="261"/>
    </row>
    <row r="48" spans="1:7">
      <c r="E48" s="216"/>
    </row>
    <row r="49" spans="5:5">
      <c r="E49" s="216"/>
    </row>
    <row r="50" spans="5:5">
      <c r="E50" s="216"/>
    </row>
    <row r="51" spans="5:5">
      <c r="E51" s="216"/>
    </row>
    <row r="52" spans="5:5">
      <c r="E52" s="216"/>
    </row>
    <row r="53" spans="5:5">
      <c r="E53" s="216"/>
    </row>
    <row r="54" spans="5:5">
      <c r="E54" s="216"/>
    </row>
    <row r="55" spans="5:5">
      <c r="E55" s="216"/>
    </row>
    <row r="56" spans="5:5">
      <c r="E56" s="216"/>
    </row>
    <row r="57" spans="5:5">
      <c r="E57" s="216"/>
    </row>
    <row r="58" spans="5:5">
      <c r="E58" s="216"/>
    </row>
    <row r="59" spans="5:5">
      <c r="E59" s="216"/>
    </row>
    <row r="60" spans="5:5">
      <c r="E60" s="216"/>
    </row>
    <row r="61" spans="5:5">
      <c r="E61" s="216"/>
    </row>
    <row r="62" spans="5:5">
      <c r="E62" s="216"/>
    </row>
    <row r="63" spans="5:5">
      <c r="E63" s="216"/>
    </row>
    <row r="64" spans="5:5">
      <c r="E64" s="216"/>
    </row>
    <row r="65" spans="1:7">
      <c r="E65" s="216"/>
    </row>
    <row r="66" spans="1:7">
      <c r="E66" s="216"/>
    </row>
    <row r="67" spans="1:7">
      <c r="E67" s="216"/>
    </row>
    <row r="68" spans="1:7">
      <c r="E68" s="216"/>
    </row>
    <row r="69" spans="1:7">
      <c r="E69" s="216"/>
    </row>
    <row r="70" spans="1:7">
      <c r="E70" s="216"/>
    </row>
    <row r="71" spans="1:7">
      <c r="E71" s="216"/>
    </row>
    <row r="72" spans="1:7">
      <c r="E72" s="216"/>
    </row>
    <row r="73" spans="1:7">
      <c r="E73" s="216"/>
    </row>
    <row r="74" spans="1:7">
      <c r="E74" s="216"/>
    </row>
    <row r="75" spans="1:7">
      <c r="E75" s="216"/>
    </row>
    <row r="76" spans="1:7">
      <c r="E76" s="216"/>
    </row>
    <row r="77" spans="1:7">
      <c r="E77" s="216"/>
    </row>
    <row r="78" spans="1:7">
      <c r="E78" s="216"/>
    </row>
    <row r="79" spans="1:7">
      <c r="A79" s="272"/>
      <c r="B79" s="272"/>
    </row>
    <row r="80" spans="1:7">
      <c r="A80" s="261"/>
      <c r="B80" s="261"/>
      <c r="C80" s="273"/>
      <c r="D80" s="273"/>
      <c r="E80" s="274"/>
      <c r="F80" s="273"/>
      <c r="G80" s="275"/>
    </row>
    <row r="81" spans="1:7">
      <c r="A81" s="276"/>
      <c r="B81" s="276"/>
      <c r="C81" s="261"/>
      <c r="D81" s="261"/>
      <c r="E81" s="277"/>
      <c r="F81" s="261"/>
      <c r="G81" s="261"/>
    </row>
    <row r="82" spans="1:7">
      <c r="A82" s="261"/>
      <c r="B82" s="261"/>
      <c r="C82" s="261"/>
      <c r="D82" s="261"/>
      <c r="E82" s="277"/>
      <c r="F82" s="261"/>
      <c r="G82" s="261"/>
    </row>
    <row r="83" spans="1:7">
      <c r="A83" s="261"/>
      <c r="B83" s="261"/>
      <c r="C83" s="261"/>
      <c r="D83" s="261"/>
      <c r="E83" s="277"/>
      <c r="F83" s="261"/>
      <c r="G83" s="261"/>
    </row>
    <row r="84" spans="1:7">
      <c r="A84" s="261"/>
      <c r="B84" s="261"/>
      <c r="C84" s="261"/>
      <c r="D84" s="261"/>
      <c r="E84" s="277"/>
      <c r="F84" s="261"/>
      <c r="G84" s="261"/>
    </row>
    <row r="85" spans="1:7">
      <c r="A85" s="261"/>
      <c r="B85" s="261"/>
      <c r="C85" s="261"/>
      <c r="D85" s="261"/>
      <c r="E85" s="277"/>
      <c r="F85" s="261"/>
      <c r="G85" s="261"/>
    </row>
    <row r="86" spans="1:7">
      <c r="A86" s="261"/>
      <c r="B86" s="261"/>
      <c r="C86" s="261"/>
      <c r="D86" s="261"/>
      <c r="E86" s="277"/>
      <c r="F86" s="261"/>
      <c r="G86" s="261"/>
    </row>
    <row r="87" spans="1:7">
      <c r="A87" s="261"/>
      <c r="B87" s="261"/>
      <c r="C87" s="261"/>
      <c r="D87" s="261"/>
      <c r="E87" s="277"/>
      <c r="F87" s="261"/>
      <c r="G87" s="261"/>
    </row>
    <row r="88" spans="1:7">
      <c r="A88" s="261"/>
      <c r="B88" s="261"/>
      <c r="C88" s="261"/>
      <c r="D88" s="261"/>
      <c r="E88" s="277"/>
      <c r="F88" s="261"/>
      <c r="G88" s="261"/>
    </row>
    <row r="89" spans="1:7">
      <c r="A89" s="261"/>
      <c r="B89" s="261"/>
      <c r="C89" s="261"/>
      <c r="D89" s="261"/>
      <c r="E89" s="277"/>
      <c r="F89" s="261"/>
      <c r="G89" s="261"/>
    </row>
    <row r="90" spans="1:7">
      <c r="A90" s="261"/>
      <c r="B90" s="261"/>
      <c r="C90" s="261"/>
      <c r="D90" s="261"/>
      <c r="E90" s="277"/>
      <c r="F90" s="261"/>
      <c r="G90" s="261"/>
    </row>
    <row r="91" spans="1:7">
      <c r="A91" s="261"/>
      <c r="B91" s="261"/>
      <c r="C91" s="261"/>
      <c r="D91" s="261"/>
      <c r="E91" s="277"/>
      <c r="F91" s="261"/>
      <c r="G91" s="261"/>
    </row>
    <row r="92" spans="1:7">
      <c r="A92" s="261"/>
      <c r="B92" s="261"/>
      <c r="C92" s="261"/>
      <c r="D92" s="261"/>
      <c r="E92" s="277"/>
      <c r="F92" s="261"/>
      <c r="G92" s="261"/>
    </row>
    <row r="93" spans="1:7">
      <c r="A93" s="261"/>
      <c r="B93" s="261"/>
      <c r="C93" s="261"/>
      <c r="D93" s="261"/>
      <c r="E93" s="277"/>
      <c r="F93" s="261"/>
      <c r="G93" s="26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List43"/>
  <dimension ref="A1:BE51"/>
  <sheetViews>
    <sheetView view="pageBreakPreview" topLeftCell="A13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2921</v>
      </c>
      <c r="B5" s="94"/>
      <c r="C5" s="95" t="s">
        <v>2922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05  Rek'!E9</f>
        <v>0</v>
      </c>
      <c r="D15" s="133" t="str">
        <f>'SO 05  Rek'!A14</f>
        <v>Zařízení staveniště</v>
      </c>
      <c r="E15" s="134"/>
      <c r="F15" s="135"/>
      <c r="G15" s="132">
        <f>'SO 05  Rek'!I14</f>
        <v>0</v>
      </c>
    </row>
    <row r="16" spans="1:57" ht="15.95" customHeight="1">
      <c r="A16" s="130" t="s">
        <v>45</v>
      </c>
      <c r="B16" s="131" t="s">
        <v>46</v>
      </c>
      <c r="C16" s="132">
        <f>'SO 05  Rek'!F9</f>
        <v>0</v>
      </c>
      <c r="D16" s="85" t="str">
        <f>'SO 05  Rek'!A15</f>
        <v>Kompletační činnost (IČD)</v>
      </c>
      <c r="E16" s="136"/>
      <c r="F16" s="137"/>
      <c r="G16" s="132">
        <f>'SO 05  Rek'!I15</f>
        <v>0</v>
      </c>
    </row>
    <row r="17" spans="1:7" ht="15.95" customHeight="1">
      <c r="A17" s="130" t="s">
        <v>47</v>
      </c>
      <c r="B17" s="131" t="s">
        <v>48</v>
      </c>
      <c r="C17" s="132">
        <f>'SO 05  Rek'!H9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05  Rek'!G9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05  Rek'!I9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05  Rek'!H16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2910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List44"/>
  <dimension ref="A1:BE67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2923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05  Pol'!B7</f>
        <v>827</v>
      </c>
      <c r="B7" s="50" t="str">
        <f>'SO 05  Pol'!C7</f>
        <v>Potrubí z plastových trub</v>
      </c>
      <c r="D7" s="188"/>
      <c r="E7" s="279">
        <f>'SO 05  Pol'!BA25</f>
        <v>0</v>
      </c>
      <c r="F7" s="280">
        <f>'SO 05  Pol'!BB25</f>
        <v>0</v>
      </c>
      <c r="G7" s="280">
        <f>'SO 05  Pol'!BC25</f>
        <v>0</v>
      </c>
      <c r="H7" s="280">
        <f>'SO 05  Pol'!BD25</f>
        <v>0</v>
      </c>
      <c r="I7" s="281">
        <f>'SO 05  Pol'!BE25</f>
        <v>0</v>
      </c>
    </row>
    <row r="8" spans="1:57" s="111" customFormat="1" ht="13.5" thickBot="1">
      <c r="A8" s="278" t="str">
        <f>'SO 05  Pol'!B26</f>
        <v>1</v>
      </c>
      <c r="B8" s="50" t="str">
        <f>'SO 05  Pol'!C26</f>
        <v>Zemní práce</v>
      </c>
      <c r="D8" s="188"/>
      <c r="E8" s="279">
        <f>'SO 05  Pol'!BA34</f>
        <v>0</v>
      </c>
      <c r="F8" s="280">
        <f>'SO 05  Pol'!BB34</f>
        <v>0</v>
      </c>
      <c r="G8" s="280">
        <f>'SO 05  Pol'!BC34</f>
        <v>0</v>
      </c>
      <c r="H8" s="280">
        <f>'SO 05  Pol'!BD34</f>
        <v>0</v>
      </c>
      <c r="I8" s="281">
        <f>'SO 05  Pol'!BE34</f>
        <v>0</v>
      </c>
    </row>
    <row r="9" spans="1:57" s="6" customFormat="1" ht="13.5" thickBot="1">
      <c r="A9" s="189"/>
      <c r="B9" s="190" t="s">
        <v>71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>
      <c r="A11" s="180" t="s">
        <v>72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/>
    <row r="13" spans="1:57">
      <c r="A13" s="146" t="s">
        <v>73</v>
      </c>
      <c r="B13" s="147"/>
      <c r="C13" s="147"/>
      <c r="D13" s="196"/>
      <c r="E13" s="197" t="s">
        <v>74</v>
      </c>
      <c r="F13" s="198" t="s">
        <v>7</v>
      </c>
      <c r="G13" s="199" t="s">
        <v>75</v>
      </c>
      <c r="H13" s="200"/>
      <c r="I13" s="201" t="s">
        <v>74</v>
      </c>
    </row>
    <row r="14" spans="1:57">
      <c r="A14" s="140" t="s">
        <v>1304</v>
      </c>
      <c r="B14" s="131"/>
      <c r="C14" s="131"/>
      <c r="D14" s="202"/>
      <c r="E14" s="203"/>
      <c r="F14" s="204"/>
      <c r="G14" s="205">
        <v>0</v>
      </c>
      <c r="H14" s="206"/>
      <c r="I14" s="207">
        <f>E14+F14*G14/100</f>
        <v>0</v>
      </c>
      <c r="BA14" s="1">
        <v>1</v>
      </c>
    </row>
    <row r="15" spans="1:57">
      <c r="A15" s="140" t="s">
        <v>1465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2</v>
      </c>
    </row>
    <row r="16" spans="1:57" ht="13.5" thickBot="1">
      <c r="A16" s="208"/>
      <c r="B16" s="209" t="s">
        <v>76</v>
      </c>
      <c r="C16" s="210"/>
      <c r="D16" s="211"/>
      <c r="E16" s="212"/>
      <c r="F16" s="213"/>
      <c r="G16" s="213"/>
      <c r="H16" s="361">
        <f>SUM(I14:I15)</f>
        <v>0</v>
      </c>
      <c r="I16" s="362"/>
    </row>
    <row r="18" spans="2:9">
      <c r="B18" s="6"/>
      <c r="F18" s="214"/>
      <c r="G18" s="215"/>
      <c r="H18" s="215"/>
      <c r="I18" s="34"/>
    </row>
    <row r="19" spans="2:9">
      <c r="F19" s="214"/>
      <c r="G19" s="215"/>
      <c r="H19" s="215"/>
      <c r="I19" s="34"/>
    </row>
    <row r="20" spans="2:9">
      <c r="F20" s="214"/>
      <c r="G20" s="215"/>
      <c r="H20" s="215"/>
      <c r="I20" s="34"/>
    </row>
    <row r="21" spans="2:9">
      <c r="F21" s="214"/>
      <c r="G21" s="215"/>
      <c r="H21" s="215"/>
      <c r="I21" s="34"/>
    </row>
    <row r="22" spans="2:9">
      <c r="F22" s="214"/>
      <c r="G22" s="215"/>
      <c r="H22" s="215"/>
      <c r="I22" s="34"/>
    </row>
    <row r="23" spans="2:9">
      <c r="F23" s="214"/>
      <c r="G23" s="215"/>
      <c r="H23" s="215"/>
      <c r="I23" s="34"/>
    </row>
    <row r="24" spans="2:9">
      <c r="F24" s="214"/>
      <c r="G24" s="215"/>
      <c r="H24" s="215"/>
      <c r="I24" s="34"/>
    </row>
    <row r="25" spans="2:9">
      <c r="F25" s="214"/>
      <c r="G25" s="215"/>
      <c r="H25" s="215"/>
      <c r="I25" s="34"/>
    </row>
    <row r="26" spans="2:9">
      <c r="F26" s="214"/>
      <c r="G26" s="215"/>
      <c r="H26" s="215"/>
      <c r="I26" s="34"/>
    </row>
    <row r="27" spans="2:9">
      <c r="F27" s="214"/>
      <c r="G27" s="215"/>
      <c r="H27" s="215"/>
      <c r="I27" s="34"/>
    </row>
    <row r="28" spans="2:9">
      <c r="F28" s="214"/>
      <c r="G28" s="215"/>
      <c r="H28" s="215"/>
      <c r="I28" s="34"/>
    </row>
    <row r="29" spans="2:9">
      <c r="F29" s="214"/>
      <c r="G29" s="215"/>
      <c r="H29" s="215"/>
      <c r="I29" s="34"/>
    </row>
    <row r="30" spans="2:9">
      <c r="F30" s="214"/>
      <c r="G30" s="215"/>
      <c r="H30" s="215"/>
      <c r="I30" s="34"/>
    </row>
    <row r="31" spans="2:9">
      <c r="F31" s="214"/>
      <c r="G31" s="215"/>
      <c r="H31" s="215"/>
      <c r="I31" s="34"/>
    </row>
    <row r="32" spans="2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</sheetData>
  <mergeCells count="4">
    <mergeCell ref="A1:B1"/>
    <mergeCell ref="A2:B2"/>
    <mergeCell ref="G2:I2"/>
    <mergeCell ref="H16:I1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List13"/>
  <dimension ref="A1:CB107"/>
  <sheetViews>
    <sheetView showGridLines="0" showZeros="0" view="pageBreakPreview" zoomScaleNormal="100" zoomScaleSheetLayoutView="100" workbookViewId="0">
      <selection activeCell="C32" sqref="C32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05  Rek'!H1</f>
        <v/>
      </c>
      <c r="G3" s="223"/>
    </row>
    <row r="4" spans="1:80" ht="13.5" thickBot="1">
      <c r="A4" s="373" t="s">
        <v>68</v>
      </c>
      <c r="B4" s="357"/>
      <c r="C4" s="176" t="s">
        <v>2923</v>
      </c>
      <c r="D4" s="224"/>
      <c r="E4" s="374">
        <f>'SO 05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2877</v>
      </c>
      <c r="C7" s="235" t="s">
        <v>2878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2924</v>
      </c>
      <c r="C8" s="246" t="s">
        <v>2914</v>
      </c>
      <c r="D8" s="247" t="s">
        <v>164</v>
      </c>
      <c r="E8" s="248">
        <v>26</v>
      </c>
      <c r="F8" s="248">
        <v>0</v>
      </c>
      <c r="G8" s="249">
        <f t="shared" ref="G8:G23" si="0">E8*F8</f>
        <v>0</v>
      </c>
      <c r="H8" s="250">
        <v>0</v>
      </c>
      <c r="I8" s="251">
        <f t="shared" ref="I8:I23" si="1">E8*H8</f>
        <v>0</v>
      </c>
      <c r="J8" s="250">
        <v>0</v>
      </c>
      <c r="K8" s="251">
        <f t="shared" ref="K8:K2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23" si="3">IF(AZ8=1,G8,0)</f>
        <v>0</v>
      </c>
      <c r="BB8" s="216">
        <f t="shared" ref="BB8:BB23" si="4">IF(AZ8=2,G8,0)</f>
        <v>0</v>
      </c>
      <c r="BC8" s="216">
        <f t="shared" ref="BC8:BC23" si="5">IF(AZ8=3,G8,0)</f>
        <v>0</v>
      </c>
      <c r="BD8" s="216">
        <f t="shared" ref="BD8:BD23" si="6">IF(AZ8=4,G8,0)</f>
        <v>0</v>
      </c>
      <c r="BE8" s="216">
        <f t="shared" ref="BE8:BE23" si="7">IF(AZ8=5,G8,0)</f>
        <v>0</v>
      </c>
      <c r="CA8" s="243">
        <v>1</v>
      </c>
      <c r="CB8" s="243">
        <v>1</v>
      </c>
    </row>
    <row r="9" spans="1:80">
      <c r="A9" s="244">
        <v>2</v>
      </c>
      <c r="B9" s="245" t="s">
        <v>2925</v>
      </c>
      <c r="C9" s="246" t="s">
        <v>2915</v>
      </c>
      <c r="D9" s="247" t="s">
        <v>164</v>
      </c>
      <c r="E9" s="248">
        <v>62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>
      <c r="A10" s="244">
        <v>3</v>
      </c>
      <c r="B10" s="245" t="s">
        <v>2926</v>
      </c>
      <c r="C10" s="246" t="s">
        <v>2927</v>
      </c>
      <c r="D10" s="247" t="s">
        <v>164</v>
      </c>
      <c r="E10" s="248">
        <v>136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>
      <c r="A11" s="244">
        <v>4</v>
      </c>
      <c r="B11" s="245" t="s">
        <v>2928</v>
      </c>
      <c r="C11" s="246" t="s">
        <v>2916</v>
      </c>
      <c r="D11" s="247" t="s">
        <v>92</v>
      </c>
      <c r="E11" s="248">
        <v>1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>
      <c r="A12" s="244">
        <v>5</v>
      </c>
      <c r="B12" s="245" t="s">
        <v>2929</v>
      </c>
      <c r="C12" s="246" t="s">
        <v>2917</v>
      </c>
      <c r="D12" s="247" t="s">
        <v>92</v>
      </c>
      <c r="E12" s="248">
        <v>4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>
      <c r="A13" s="244">
        <v>6</v>
      </c>
      <c r="B13" s="245" t="s">
        <v>2930</v>
      </c>
      <c r="C13" s="246" t="s">
        <v>2931</v>
      </c>
      <c r="D13" s="247" t="s">
        <v>92</v>
      </c>
      <c r="E13" s="248">
        <v>2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>
      <c r="A14" s="244">
        <v>7</v>
      </c>
      <c r="B14" s="245" t="s">
        <v>2932</v>
      </c>
      <c r="C14" s="246" t="s">
        <v>2933</v>
      </c>
      <c r="D14" s="247" t="s">
        <v>92</v>
      </c>
      <c r="E14" s="248">
        <v>6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>
      <c r="A15" s="244">
        <v>8</v>
      </c>
      <c r="B15" s="245" t="s">
        <v>2934</v>
      </c>
      <c r="C15" s="246" t="s">
        <v>2935</v>
      </c>
      <c r="D15" s="247" t="s">
        <v>92</v>
      </c>
      <c r="E15" s="248">
        <v>9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1</v>
      </c>
    </row>
    <row r="16" spans="1:80">
      <c r="A16" s="244">
        <v>9</v>
      </c>
      <c r="B16" s="245" t="s">
        <v>2936</v>
      </c>
      <c r="C16" s="246" t="s">
        <v>2937</v>
      </c>
      <c r="D16" s="247" t="s">
        <v>92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1</v>
      </c>
    </row>
    <row r="17" spans="1:80">
      <c r="A17" s="244">
        <v>10</v>
      </c>
      <c r="B17" s="245" t="s">
        <v>2938</v>
      </c>
      <c r="C17" s="246" t="s">
        <v>2918</v>
      </c>
      <c r="D17" s="247" t="s">
        <v>92</v>
      </c>
      <c r="E17" s="248">
        <v>6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1</v>
      </c>
    </row>
    <row r="18" spans="1:80">
      <c r="A18" s="244">
        <v>11</v>
      </c>
      <c r="B18" s="245" t="s">
        <v>2939</v>
      </c>
      <c r="C18" s="246" t="s">
        <v>2940</v>
      </c>
      <c r="D18" s="247" t="s">
        <v>92</v>
      </c>
      <c r="E18" s="248">
        <v>6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1</v>
      </c>
    </row>
    <row r="19" spans="1:80">
      <c r="A19" s="244">
        <v>12</v>
      </c>
      <c r="B19" s="245" t="s">
        <v>2941</v>
      </c>
      <c r="C19" s="246" t="s">
        <v>2942</v>
      </c>
      <c r="D19" s="247" t="s">
        <v>92</v>
      </c>
      <c r="E19" s="248">
        <v>48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1</v>
      </c>
    </row>
    <row r="20" spans="1:80">
      <c r="A20" s="244">
        <v>13</v>
      </c>
      <c r="B20" s="245" t="s">
        <v>2943</v>
      </c>
      <c r="C20" s="246" t="s">
        <v>2944</v>
      </c>
      <c r="D20" s="247" t="s">
        <v>92</v>
      </c>
      <c r="E20" s="248">
        <v>78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1</v>
      </c>
    </row>
    <row r="21" spans="1:80">
      <c r="A21" s="244">
        <v>14</v>
      </c>
      <c r="B21" s="245" t="s">
        <v>2945</v>
      </c>
      <c r="C21" s="246" t="s">
        <v>2946</v>
      </c>
      <c r="D21" s="247" t="s">
        <v>92</v>
      </c>
      <c r="E21" s="248">
        <v>6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1</v>
      </c>
    </row>
    <row r="22" spans="1:80">
      <c r="A22" s="244">
        <v>15</v>
      </c>
      <c r="B22" s="245" t="s">
        <v>2947</v>
      </c>
      <c r="C22" s="246" t="s">
        <v>2948</v>
      </c>
      <c r="D22" s="247" t="s">
        <v>92</v>
      </c>
      <c r="E22" s="248">
        <v>78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1</v>
      </c>
    </row>
    <row r="23" spans="1:80">
      <c r="A23" s="244">
        <v>16</v>
      </c>
      <c r="B23" s="245" t="s">
        <v>2949</v>
      </c>
      <c r="C23" s="246" t="s">
        <v>2927</v>
      </c>
      <c r="D23" s="247" t="s">
        <v>164</v>
      </c>
      <c r="E23" s="248">
        <v>160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1</v>
      </c>
      <c r="AC23" s="216">
        <v>1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1</v>
      </c>
    </row>
    <row r="24" spans="1:80">
      <c r="A24" s="252"/>
      <c r="B24" s="253"/>
      <c r="C24" s="368" t="s">
        <v>2950</v>
      </c>
      <c r="D24" s="369"/>
      <c r="E24" s="369"/>
      <c r="F24" s="369"/>
      <c r="G24" s="370"/>
      <c r="I24" s="254"/>
      <c r="K24" s="254"/>
      <c r="L24" s="255"/>
      <c r="O24" s="243">
        <v>3</v>
      </c>
    </row>
    <row r="25" spans="1:80">
      <c r="A25" s="262"/>
      <c r="B25" s="263" t="s">
        <v>93</v>
      </c>
      <c r="C25" s="264" t="s">
        <v>2879</v>
      </c>
      <c r="D25" s="265"/>
      <c r="E25" s="266"/>
      <c r="F25" s="267"/>
      <c r="G25" s="268">
        <f>SUM(G7:G24)</f>
        <v>0</v>
      </c>
      <c r="H25" s="269"/>
      <c r="I25" s="270">
        <f>SUM(I7:I24)</f>
        <v>0</v>
      </c>
      <c r="J25" s="269"/>
      <c r="K25" s="270">
        <f>SUM(K7:K24)</f>
        <v>0</v>
      </c>
      <c r="O25" s="243">
        <v>4</v>
      </c>
      <c r="BA25" s="271">
        <f>SUM(BA7:BA24)</f>
        <v>0</v>
      </c>
      <c r="BB25" s="271">
        <f>SUM(BB7:BB24)</f>
        <v>0</v>
      </c>
      <c r="BC25" s="271">
        <f>SUM(BC7:BC24)</f>
        <v>0</v>
      </c>
      <c r="BD25" s="271">
        <f>SUM(BD7:BD24)</f>
        <v>0</v>
      </c>
      <c r="BE25" s="271">
        <f>SUM(BE7:BE24)</f>
        <v>0</v>
      </c>
    </row>
    <row r="26" spans="1:80">
      <c r="A26" s="233" t="s">
        <v>89</v>
      </c>
      <c r="B26" s="234" t="s">
        <v>90</v>
      </c>
      <c r="C26" s="235" t="s">
        <v>91</v>
      </c>
      <c r="D26" s="236"/>
      <c r="E26" s="237"/>
      <c r="F26" s="237"/>
      <c r="G26" s="238"/>
      <c r="H26" s="239"/>
      <c r="I26" s="240"/>
      <c r="J26" s="241"/>
      <c r="K26" s="242"/>
      <c r="O26" s="243">
        <v>1</v>
      </c>
    </row>
    <row r="27" spans="1:80">
      <c r="A27" s="244">
        <v>17</v>
      </c>
      <c r="B27" s="245" t="s">
        <v>2902</v>
      </c>
      <c r="C27" s="246" t="s">
        <v>2920</v>
      </c>
      <c r="D27" s="247" t="s">
        <v>107</v>
      </c>
      <c r="E27" s="248">
        <v>720</v>
      </c>
      <c r="F27" s="248">
        <v>0</v>
      </c>
      <c r="G27" s="249">
        <f t="shared" ref="G27:G33" si="8">E27*F27</f>
        <v>0</v>
      </c>
      <c r="H27" s="250">
        <v>0</v>
      </c>
      <c r="I27" s="251">
        <f t="shared" ref="I27:I33" si="9">E27*H27</f>
        <v>0</v>
      </c>
      <c r="J27" s="250">
        <v>0</v>
      </c>
      <c r="K27" s="251">
        <f t="shared" ref="K27:K33" si="10">E27*J27</f>
        <v>0</v>
      </c>
      <c r="O27" s="243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 t="shared" ref="BA27:BA33" si="11">IF(AZ27=1,G27,0)</f>
        <v>0</v>
      </c>
      <c r="BB27" s="216">
        <f t="shared" ref="BB27:BB33" si="12">IF(AZ27=2,G27,0)</f>
        <v>0</v>
      </c>
      <c r="BC27" s="216">
        <f t="shared" ref="BC27:BC33" si="13">IF(AZ27=3,G27,0)</f>
        <v>0</v>
      </c>
      <c r="BD27" s="216">
        <f t="shared" ref="BD27:BD33" si="14">IF(AZ27=4,G27,0)</f>
        <v>0</v>
      </c>
      <c r="BE27" s="216">
        <f t="shared" ref="BE27:BE33" si="15">IF(AZ27=5,G27,0)</f>
        <v>0</v>
      </c>
      <c r="CA27" s="243">
        <v>1</v>
      </c>
      <c r="CB27" s="243">
        <v>1</v>
      </c>
    </row>
    <row r="28" spans="1:80">
      <c r="A28" s="244">
        <v>18</v>
      </c>
      <c r="B28" s="245" t="s">
        <v>2904</v>
      </c>
      <c r="C28" s="246" t="s">
        <v>2951</v>
      </c>
      <c r="D28" s="247" t="s">
        <v>107</v>
      </c>
      <c r="E28" s="248">
        <v>630</v>
      </c>
      <c r="F28" s="248">
        <v>0</v>
      </c>
      <c r="G28" s="249">
        <f t="shared" si="8"/>
        <v>0</v>
      </c>
      <c r="H28" s="250">
        <v>0</v>
      </c>
      <c r="I28" s="251">
        <f t="shared" si="9"/>
        <v>0</v>
      </c>
      <c r="J28" s="250">
        <v>0</v>
      </c>
      <c r="K28" s="251">
        <f t="shared" si="10"/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si="11"/>
        <v>0</v>
      </c>
      <c r="BB28" s="216">
        <f t="shared" si="12"/>
        <v>0</v>
      </c>
      <c r="BC28" s="216">
        <f t="shared" si="13"/>
        <v>0</v>
      </c>
      <c r="BD28" s="216">
        <f t="shared" si="14"/>
        <v>0</v>
      </c>
      <c r="BE28" s="216">
        <f t="shared" si="15"/>
        <v>0</v>
      </c>
      <c r="CA28" s="243">
        <v>1</v>
      </c>
      <c r="CB28" s="243">
        <v>1</v>
      </c>
    </row>
    <row r="29" spans="1:80">
      <c r="A29" s="244">
        <v>19</v>
      </c>
      <c r="B29" s="245" t="s">
        <v>2906</v>
      </c>
      <c r="C29" s="246" t="s">
        <v>2905</v>
      </c>
      <c r="D29" s="247" t="s">
        <v>149</v>
      </c>
      <c r="E29" s="248">
        <v>114</v>
      </c>
      <c r="F29" s="248">
        <v>0</v>
      </c>
      <c r="G29" s="249">
        <f t="shared" si="8"/>
        <v>0</v>
      </c>
      <c r="H29" s="250">
        <v>0</v>
      </c>
      <c r="I29" s="251">
        <f t="shared" si="9"/>
        <v>0</v>
      </c>
      <c r="J29" s="250">
        <v>0</v>
      </c>
      <c r="K29" s="251">
        <f t="shared" si="10"/>
        <v>0</v>
      </c>
      <c r="O29" s="243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11"/>
        <v>0</v>
      </c>
      <c r="BB29" s="216">
        <f t="shared" si="12"/>
        <v>0</v>
      </c>
      <c r="BC29" s="216">
        <f t="shared" si="13"/>
        <v>0</v>
      </c>
      <c r="BD29" s="216">
        <f t="shared" si="14"/>
        <v>0</v>
      </c>
      <c r="BE29" s="216">
        <f t="shared" si="15"/>
        <v>0</v>
      </c>
      <c r="CA29" s="243">
        <v>1</v>
      </c>
      <c r="CB29" s="243">
        <v>1</v>
      </c>
    </row>
    <row r="30" spans="1:80">
      <c r="A30" s="244">
        <v>20</v>
      </c>
      <c r="B30" s="245" t="s">
        <v>2908</v>
      </c>
      <c r="C30" s="246" t="s">
        <v>2952</v>
      </c>
      <c r="D30" s="247" t="s">
        <v>107</v>
      </c>
      <c r="E30" s="248">
        <v>11</v>
      </c>
      <c r="F30" s="248">
        <v>0</v>
      </c>
      <c r="G30" s="249">
        <f t="shared" si="8"/>
        <v>0</v>
      </c>
      <c r="H30" s="250">
        <v>0</v>
      </c>
      <c r="I30" s="251">
        <f t="shared" si="9"/>
        <v>0</v>
      </c>
      <c r="J30" s="250">
        <v>0</v>
      </c>
      <c r="K30" s="251">
        <f t="shared" si="10"/>
        <v>0</v>
      </c>
      <c r="O30" s="243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11"/>
        <v>0</v>
      </c>
      <c r="BB30" s="216">
        <f t="shared" si="12"/>
        <v>0</v>
      </c>
      <c r="BC30" s="216">
        <f t="shared" si="13"/>
        <v>0</v>
      </c>
      <c r="BD30" s="216">
        <f t="shared" si="14"/>
        <v>0</v>
      </c>
      <c r="BE30" s="216">
        <f t="shared" si="15"/>
        <v>0</v>
      </c>
      <c r="CA30" s="243">
        <v>1</v>
      </c>
      <c r="CB30" s="243">
        <v>1</v>
      </c>
    </row>
    <row r="31" spans="1:80">
      <c r="A31" s="244">
        <v>21</v>
      </c>
      <c r="B31" s="245" t="s">
        <v>2953</v>
      </c>
      <c r="C31" s="246" t="s">
        <v>2907</v>
      </c>
      <c r="D31" s="247" t="s">
        <v>107</v>
      </c>
      <c r="E31" s="248">
        <v>54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43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</v>
      </c>
      <c r="CB31" s="243">
        <v>1</v>
      </c>
    </row>
    <row r="32" spans="1:80">
      <c r="A32" s="244">
        <v>22</v>
      </c>
      <c r="B32" s="245" t="s">
        <v>2954</v>
      </c>
      <c r="C32" s="246" t="s">
        <v>3139</v>
      </c>
      <c r="D32" s="247" t="s">
        <v>107</v>
      </c>
      <c r="E32" s="248">
        <v>44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43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</v>
      </c>
      <c r="CB32" s="243">
        <v>1</v>
      </c>
    </row>
    <row r="33" spans="1:80">
      <c r="A33" s="244">
        <v>23</v>
      </c>
      <c r="B33" s="245" t="s">
        <v>2955</v>
      </c>
      <c r="C33" s="246" t="s">
        <v>2909</v>
      </c>
      <c r="D33" s="247" t="s">
        <v>107</v>
      </c>
      <c r="E33" s="248">
        <v>217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>
        <v>0</v>
      </c>
      <c r="K33" s="251">
        <f t="shared" si="10"/>
        <v>0</v>
      </c>
      <c r="O33" s="243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</v>
      </c>
      <c r="CB33" s="243">
        <v>1</v>
      </c>
    </row>
    <row r="34" spans="1:80">
      <c r="A34" s="262"/>
      <c r="B34" s="263" t="s">
        <v>93</v>
      </c>
      <c r="C34" s="264" t="s">
        <v>104</v>
      </c>
      <c r="D34" s="265"/>
      <c r="E34" s="266"/>
      <c r="F34" s="267"/>
      <c r="G34" s="268">
        <f>SUM(G26:G33)</f>
        <v>0</v>
      </c>
      <c r="H34" s="269"/>
      <c r="I34" s="270">
        <f>SUM(I26:I33)</f>
        <v>0</v>
      </c>
      <c r="J34" s="269"/>
      <c r="K34" s="270">
        <f>SUM(K26:K33)</f>
        <v>0</v>
      </c>
      <c r="O34" s="243">
        <v>4</v>
      </c>
      <c r="BA34" s="271">
        <f>SUM(BA26:BA33)</f>
        <v>0</v>
      </c>
      <c r="BB34" s="271">
        <f>SUM(BB26:BB33)</f>
        <v>0</v>
      </c>
      <c r="BC34" s="271">
        <f>SUM(BC26:BC33)</f>
        <v>0</v>
      </c>
      <c r="BD34" s="271">
        <f>SUM(BD26:BD33)</f>
        <v>0</v>
      </c>
      <c r="BE34" s="271">
        <f>SUM(BE26:BE33)</f>
        <v>0</v>
      </c>
    </row>
    <row r="35" spans="1:80">
      <c r="E35" s="216"/>
    </row>
    <row r="36" spans="1:80">
      <c r="E36" s="216"/>
    </row>
    <row r="37" spans="1:80">
      <c r="E37" s="216"/>
    </row>
    <row r="38" spans="1:80">
      <c r="E38" s="216"/>
    </row>
    <row r="39" spans="1:80">
      <c r="E39" s="216"/>
    </row>
    <row r="40" spans="1:80">
      <c r="E40" s="216"/>
    </row>
    <row r="41" spans="1:80">
      <c r="E41" s="216"/>
    </row>
    <row r="42" spans="1:80">
      <c r="E42" s="216"/>
    </row>
    <row r="43" spans="1:80">
      <c r="E43" s="216"/>
    </row>
    <row r="44" spans="1:80">
      <c r="E44" s="216"/>
    </row>
    <row r="45" spans="1:80">
      <c r="E45" s="216"/>
    </row>
    <row r="46" spans="1:80">
      <c r="E46" s="216"/>
    </row>
    <row r="47" spans="1:80">
      <c r="E47" s="216"/>
    </row>
    <row r="48" spans="1:80">
      <c r="E48" s="216"/>
    </row>
    <row r="49" spans="1:7">
      <c r="E49" s="216"/>
    </row>
    <row r="50" spans="1:7">
      <c r="E50" s="216"/>
    </row>
    <row r="51" spans="1:7">
      <c r="E51" s="216"/>
    </row>
    <row r="52" spans="1:7">
      <c r="E52" s="216"/>
    </row>
    <row r="53" spans="1:7">
      <c r="E53" s="216"/>
    </row>
    <row r="54" spans="1:7">
      <c r="E54" s="216"/>
    </row>
    <row r="55" spans="1:7">
      <c r="E55" s="216"/>
    </row>
    <row r="56" spans="1:7">
      <c r="E56" s="216"/>
    </row>
    <row r="57" spans="1:7">
      <c r="E57" s="216"/>
    </row>
    <row r="58" spans="1:7">
      <c r="A58" s="261"/>
      <c r="B58" s="261"/>
      <c r="C58" s="261"/>
      <c r="D58" s="261"/>
      <c r="E58" s="261"/>
      <c r="F58" s="261"/>
      <c r="G58" s="261"/>
    </row>
    <row r="59" spans="1:7">
      <c r="A59" s="261"/>
      <c r="B59" s="261"/>
      <c r="C59" s="261"/>
      <c r="D59" s="261"/>
      <c r="E59" s="261"/>
      <c r="F59" s="261"/>
      <c r="G59" s="261"/>
    </row>
    <row r="60" spans="1:7">
      <c r="A60" s="261"/>
      <c r="B60" s="261"/>
      <c r="C60" s="261"/>
      <c r="D60" s="261"/>
      <c r="E60" s="261"/>
      <c r="F60" s="261"/>
      <c r="G60" s="261"/>
    </row>
    <row r="61" spans="1:7">
      <c r="A61" s="261"/>
      <c r="B61" s="261"/>
      <c r="C61" s="261"/>
      <c r="D61" s="261"/>
      <c r="E61" s="261"/>
      <c r="F61" s="261"/>
      <c r="G61" s="261"/>
    </row>
    <row r="62" spans="1:7">
      <c r="E62" s="216"/>
    </row>
    <row r="63" spans="1:7">
      <c r="E63" s="216"/>
    </row>
    <row r="64" spans="1:7">
      <c r="E64" s="216"/>
    </row>
    <row r="65" spans="5:5">
      <c r="E65" s="216"/>
    </row>
    <row r="66" spans="5:5">
      <c r="E66" s="216"/>
    </row>
    <row r="67" spans="5:5">
      <c r="E67" s="216"/>
    </row>
    <row r="68" spans="5:5">
      <c r="E68" s="216"/>
    </row>
    <row r="69" spans="5:5">
      <c r="E69" s="216"/>
    </row>
    <row r="70" spans="5:5">
      <c r="E70" s="216"/>
    </row>
    <row r="71" spans="5:5">
      <c r="E71" s="216"/>
    </row>
    <row r="72" spans="5:5">
      <c r="E72" s="216"/>
    </row>
    <row r="73" spans="5:5">
      <c r="E73" s="216"/>
    </row>
    <row r="74" spans="5:5">
      <c r="E74" s="216"/>
    </row>
    <row r="75" spans="5:5">
      <c r="E75" s="216"/>
    </row>
    <row r="76" spans="5:5">
      <c r="E76" s="216"/>
    </row>
    <row r="77" spans="5:5">
      <c r="E77" s="216"/>
    </row>
    <row r="78" spans="5:5">
      <c r="E78" s="216"/>
    </row>
    <row r="79" spans="5:5">
      <c r="E79" s="216"/>
    </row>
    <row r="80" spans="5:5">
      <c r="E80" s="216"/>
    </row>
    <row r="81" spans="1:7">
      <c r="E81" s="216"/>
    </row>
    <row r="82" spans="1:7">
      <c r="E82" s="216"/>
    </row>
    <row r="83" spans="1:7">
      <c r="E83" s="216"/>
    </row>
    <row r="84" spans="1:7">
      <c r="E84" s="216"/>
    </row>
    <row r="85" spans="1:7">
      <c r="E85" s="216"/>
    </row>
    <row r="86" spans="1:7">
      <c r="E86" s="216"/>
    </row>
    <row r="87" spans="1:7">
      <c r="E87" s="216"/>
    </row>
    <row r="88" spans="1:7">
      <c r="E88" s="216"/>
    </row>
    <row r="89" spans="1:7">
      <c r="E89" s="216"/>
    </row>
    <row r="90" spans="1:7">
      <c r="E90" s="216"/>
    </row>
    <row r="91" spans="1:7">
      <c r="E91" s="216"/>
    </row>
    <row r="92" spans="1:7">
      <c r="E92" s="216"/>
    </row>
    <row r="93" spans="1:7">
      <c r="A93" s="272"/>
      <c r="B93" s="272"/>
    </row>
    <row r="94" spans="1:7">
      <c r="A94" s="261"/>
      <c r="B94" s="261"/>
      <c r="C94" s="273"/>
      <c r="D94" s="273"/>
      <c r="E94" s="274"/>
      <c r="F94" s="273"/>
      <c r="G94" s="275"/>
    </row>
    <row r="95" spans="1:7">
      <c r="A95" s="276"/>
      <c r="B95" s="276"/>
      <c r="C95" s="261"/>
      <c r="D95" s="261"/>
      <c r="E95" s="277"/>
      <c r="F95" s="261"/>
      <c r="G95" s="261"/>
    </row>
    <row r="96" spans="1:7">
      <c r="A96" s="261"/>
      <c r="B96" s="261"/>
      <c r="C96" s="261"/>
      <c r="D96" s="261"/>
      <c r="E96" s="277"/>
      <c r="F96" s="261"/>
      <c r="G96" s="261"/>
    </row>
    <row r="97" spans="1:7">
      <c r="A97" s="261"/>
      <c r="B97" s="261"/>
      <c r="C97" s="261"/>
      <c r="D97" s="261"/>
      <c r="E97" s="277"/>
      <c r="F97" s="261"/>
      <c r="G97" s="261"/>
    </row>
    <row r="98" spans="1:7">
      <c r="A98" s="261"/>
      <c r="B98" s="261"/>
      <c r="C98" s="261"/>
      <c r="D98" s="261"/>
      <c r="E98" s="277"/>
      <c r="F98" s="261"/>
      <c r="G98" s="261"/>
    </row>
    <row r="99" spans="1:7">
      <c r="A99" s="261"/>
      <c r="B99" s="261"/>
      <c r="C99" s="261"/>
      <c r="D99" s="261"/>
      <c r="E99" s="277"/>
      <c r="F99" s="261"/>
      <c r="G99" s="261"/>
    </row>
    <row r="100" spans="1:7">
      <c r="A100" s="261"/>
      <c r="B100" s="261"/>
      <c r="C100" s="261"/>
      <c r="D100" s="261"/>
      <c r="E100" s="277"/>
      <c r="F100" s="261"/>
      <c r="G100" s="261"/>
    </row>
    <row r="101" spans="1:7">
      <c r="A101" s="261"/>
      <c r="B101" s="261"/>
      <c r="C101" s="261"/>
      <c r="D101" s="261"/>
      <c r="E101" s="277"/>
      <c r="F101" s="261"/>
      <c r="G101" s="261"/>
    </row>
    <row r="102" spans="1:7">
      <c r="A102" s="261"/>
      <c r="B102" s="261"/>
      <c r="C102" s="261"/>
      <c r="D102" s="261"/>
      <c r="E102" s="277"/>
      <c r="F102" s="261"/>
      <c r="G102" s="261"/>
    </row>
    <row r="103" spans="1:7">
      <c r="A103" s="261"/>
      <c r="B103" s="261"/>
      <c r="C103" s="261"/>
      <c r="D103" s="261"/>
      <c r="E103" s="277"/>
      <c r="F103" s="261"/>
      <c r="G103" s="261"/>
    </row>
    <row r="104" spans="1:7">
      <c r="A104" s="261"/>
      <c r="B104" s="261"/>
      <c r="C104" s="261"/>
      <c r="D104" s="261"/>
      <c r="E104" s="277"/>
      <c r="F104" s="261"/>
      <c r="G104" s="261"/>
    </row>
    <row r="105" spans="1:7">
      <c r="A105" s="261"/>
      <c r="B105" s="261"/>
      <c r="C105" s="261"/>
      <c r="D105" s="261"/>
      <c r="E105" s="277"/>
      <c r="F105" s="261"/>
      <c r="G105" s="261"/>
    </row>
    <row r="106" spans="1:7">
      <c r="A106" s="261"/>
      <c r="B106" s="261"/>
      <c r="C106" s="261"/>
      <c r="D106" s="261"/>
      <c r="E106" s="277"/>
      <c r="F106" s="261"/>
      <c r="G106" s="261"/>
    </row>
    <row r="107" spans="1:7">
      <c r="A107" s="261"/>
      <c r="B107" s="261"/>
      <c r="C107" s="261"/>
      <c r="D107" s="261"/>
      <c r="E107" s="277"/>
      <c r="F107" s="261"/>
      <c r="G107" s="261"/>
    </row>
  </sheetData>
  <mergeCells count="5">
    <mergeCell ref="A1:G1"/>
    <mergeCell ref="A3:B3"/>
    <mergeCell ref="A4:B4"/>
    <mergeCell ref="E4:G4"/>
    <mergeCell ref="C24:G2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List45"/>
  <dimension ref="A1:BE51"/>
  <sheetViews>
    <sheetView view="pageBreakPreview" topLeftCell="A10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2956</v>
      </c>
      <c r="B5" s="94"/>
      <c r="C5" s="95" t="s">
        <v>2957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06  Rek'!E9</f>
        <v>0</v>
      </c>
      <c r="D15" s="133" t="str">
        <f>'SO 06  Rek'!A14</f>
        <v>Zařízení staveniště</v>
      </c>
      <c r="E15" s="134"/>
      <c r="F15" s="135"/>
      <c r="G15" s="132">
        <f>'SO 06  Rek'!I14</f>
        <v>0</v>
      </c>
    </row>
    <row r="16" spans="1:57" ht="15.95" customHeight="1">
      <c r="A16" s="130" t="s">
        <v>45</v>
      </c>
      <c r="B16" s="131" t="s">
        <v>46</v>
      </c>
      <c r="C16" s="132">
        <f>'SO 06  Rek'!F9</f>
        <v>0</v>
      </c>
      <c r="D16" s="85" t="str">
        <f>'SO 06  Rek'!A15</f>
        <v>Kompletační činnost (IČD)</v>
      </c>
      <c r="E16" s="136"/>
      <c r="F16" s="137"/>
      <c r="G16" s="132">
        <f>'SO 06  Rek'!I15</f>
        <v>0</v>
      </c>
    </row>
    <row r="17" spans="1:7" ht="15.95" customHeight="1">
      <c r="A17" s="130" t="s">
        <v>47</v>
      </c>
      <c r="B17" s="131" t="s">
        <v>48</v>
      </c>
      <c r="C17" s="132">
        <f>'SO 06  Rek'!H9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06  Rek'!G9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06  Rek'!I9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06  Rek'!H16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2910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31"/>
  <dimension ref="A1:BE114"/>
  <sheetViews>
    <sheetView view="pageBreakPreview" topLeftCell="A40" zoomScale="60" zoomScaleNormal="100" workbookViewId="0">
      <selection activeCell="A62" sqref="A62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102</v>
      </c>
      <c r="I1" s="175"/>
    </row>
    <row r="2" spans="1:9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103</v>
      </c>
      <c r="H2" s="359"/>
      <c r="I2" s="360"/>
    </row>
    <row r="3" spans="1:9" ht="13.5" thickTop="1">
      <c r="F3" s="111"/>
    </row>
    <row r="4" spans="1:9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/>
    <row r="6" spans="1:9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>
      <c r="A7" s="278" t="str">
        <f>'SO 01 1  Pol'!B7</f>
        <v>1</v>
      </c>
      <c r="B7" s="50" t="str">
        <f>'SO 01 1  Pol'!C7</f>
        <v>Zemní práce</v>
      </c>
      <c r="D7" s="188"/>
      <c r="E7" s="279">
        <f>'SO 01 1  Pol'!BA39</f>
        <v>0</v>
      </c>
      <c r="F7" s="280">
        <f>'SO 01 1  Pol'!BB39</f>
        <v>0</v>
      </c>
      <c r="G7" s="280">
        <f>'SO 01 1  Pol'!BC39</f>
        <v>0</v>
      </c>
      <c r="H7" s="280">
        <f>'SO 01 1  Pol'!BD39</f>
        <v>0</v>
      </c>
      <c r="I7" s="281">
        <f>'SO 01 1  Pol'!BE39</f>
        <v>0</v>
      </c>
    </row>
    <row r="8" spans="1:9" s="111" customFormat="1">
      <c r="A8" s="278" t="str">
        <f>'SO 01 1  Pol'!B40</f>
        <v>11</v>
      </c>
      <c r="B8" s="50" t="str">
        <f>'SO 01 1  Pol'!C40</f>
        <v>Přípravné a přidružené práce</v>
      </c>
      <c r="D8" s="188"/>
      <c r="E8" s="279">
        <f>'SO 01 1  Pol'!BA47</f>
        <v>0</v>
      </c>
      <c r="F8" s="280">
        <f>'SO 01 1  Pol'!BB47</f>
        <v>0</v>
      </c>
      <c r="G8" s="280">
        <f>'SO 01 1  Pol'!BC47</f>
        <v>0</v>
      </c>
      <c r="H8" s="280">
        <f>'SO 01 1  Pol'!BD47</f>
        <v>0</v>
      </c>
      <c r="I8" s="281">
        <f>'SO 01 1  Pol'!BE47</f>
        <v>0</v>
      </c>
    </row>
    <row r="9" spans="1:9" s="111" customFormat="1">
      <c r="A9" s="278" t="str">
        <f>'SO 01 1  Pol'!B48</f>
        <v>2</v>
      </c>
      <c r="B9" s="50" t="str">
        <f>'SO 01 1  Pol'!C48</f>
        <v>Základy a zvláštní zakládání</v>
      </c>
      <c r="D9" s="188"/>
      <c r="E9" s="279">
        <f>'SO 01 1  Pol'!BA92</f>
        <v>0</v>
      </c>
      <c r="F9" s="280">
        <f>'SO 01 1  Pol'!BB92</f>
        <v>0</v>
      </c>
      <c r="G9" s="280">
        <f>'SO 01 1  Pol'!BC92</f>
        <v>0</v>
      </c>
      <c r="H9" s="280">
        <f>'SO 01 1  Pol'!BD92</f>
        <v>0</v>
      </c>
      <c r="I9" s="281">
        <f>'SO 01 1  Pol'!BE92</f>
        <v>0</v>
      </c>
    </row>
    <row r="10" spans="1:9" s="111" customFormat="1">
      <c r="A10" s="278" t="str">
        <f>'SO 01 1  Pol'!B93</f>
        <v>3</v>
      </c>
      <c r="B10" s="50" t="str">
        <f>'SO 01 1  Pol'!C93</f>
        <v>Svislé a kompletní konstrukce</v>
      </c>
      <c r="D10" s="188"/>
      <c r="E10" s="279">
        <f>'SO 01 1  Pol'!BA116</f>
        <v>0</v>
      </c>
      <c r="F10" s="280">
        <f>'SO 01 1  Pol'!BB116</f>
        <v>0</v>
      </c>
      <c r="G10" s="280">
        <f>'SO 01 1  Pol'!BC116</f>
        <v>0</v>
      </c>
      <c r="H10" s="280">
        <f>'SO 01 1  Pol'!BD116</f>
        <v>0</v>
      </c>
      <c r="I10" s="281">
        <f>'SO 01 1  Pol'!BE116</f>
        <v>0</v>
      </c>
    </row>
    <row r="11" spans="1:9" s="111" customFormat="1">
      <c r="A11" s="278" t="str">
        <f>'SO 01 1  Pol'!B117</f>
        <v>4</v>
      </c>
      <c r="B11" s="50" t="str">
        <f>'SO 01 1  Pol'!C117</f>
        <v>Vodorovné konstrukce</v>
      </c>
      <c r="D11" s="188"/>
      <c r="E11" s="279">
        <f>'SO 01 1  Pol'!BA120</f>
        <v>0</v>
      </c>
      <c r="F11" s="280">
        <f>'SO 01 1  Pol'!BB120</f>
        <v>0</v>
      </c>
      <c r="G11" s="280">
        <f>'SO 01 1  Pol'!BC120</f>
        <v>0</v>
      </c>
      <c r="H11" s="280">
        <f>'SO 01 1  Pol'!BD120</f>
        <v>0</v>
      </c>
      <c r="I11" s="281">
        <f>'SO 01 1  Pol'!BE120</f>
        <v>0</v>
      </c>
    </row>
    <row r="12" spans="1:9" s="111" customFormat="1">
      <c r="A12" s="278" t="str">
        <f>'SO 01 1  Pol'!B121</f>
        <v>9</v>
      </c>
      <c r="B12" s="50" t="str">
        <f>'SO 01 1  Pol'!C121</f>
        <v>Ostatní konstrukce, bourání</v>
      </c>
      <c r="D12" s="188"/>
      <c r="E12" s="279">
        <f>'SO 01 1  Pol'!BA124</f>
        <v>0</v>
      </c>
      <c r="F12" s="280">
        <f>'SO 01 1  Pol'!BB124</f>
        <v>0</v>
      </c>
      <c r="G12" s="280">
        <f>'SO 01 1  Pol'!BC124</f>
        <v>0</v>
      </c>
      <c r="H12" s="280">
        <f>'SO 01 1  Pol'!BD124</f>
        <v>0</v>
      </c>
      <c r="I12" s="281">
        <f>'SO 01 1  Pol'!BE124</f>
        <v>0</v>
      </c>
    </row>
    <row r="13" spans="1:9" s="111" customFormat="1">
      <c r="A13" s="278" t="str">
        <f>'SO 01 1  Pol'!B125</f>
        <v>94</v>
      </c>
      <c r="B13" s="50" t="str">
        <f>'SO 01 1  Pol'!C125</f>
        <v>Lešení a stavební výtahy</v>
      </c>
      <c r="D13" s="188"/>
      <c r="E13" s="279">
        <f>'SO 01 1  Pol'!BA127</f>
        <v>0</v>
      </c>
      <c r="F13" s="280">
        <f>'SO 01 1  Pol'!BB127</f>
        <v>0</v>
      </c>
      <c r="G13" s="280">
        <f>'SO 01 1  Pol'!BC127</f>
        <v>0</v>
      </c>
      <c r="H13" s="280">
        <f>'SO 01 1  Pol'!BD127</f>
        <v>0</v>
      </c>
      <c r="I13" s="281">
        <f>'SO 01 1  Pol'!BE127</f>
        <v>0</v>
      </c>
    </row>
    <row r="14" spans="1:9" s="111" customFormat="1">
      <c r="A14" s="278" t="str">
        <f>'SO 01 1  Pol'!B128</f>
        <v>95</v>
      </c>
      <c r="B14" s="50" t="str">
        <f>'SO 01 1  Pol'!C128</f>
        <v>Dokončovací konstrukce na pozemních stavbách</v>
      </c>
      <c r="D14" s="188"/>
      <c r="E14" s="279">
        <f>'SO 01 1  Pol'!BA151</f>
        <v>0</v>
      </c>
      <c r="F14" s="280">
        <f>'SO 01 1  Pol'!BB151</f>
        <v>0</v>
      </c>
      <c r="G14" s="280">
        <f>'SO 01 1  Pol'!BC151</f>
        <v>0</v>
      </c>
      <c r="H14" s="280">
        <f>'SO 01 1  Pol'!BD151</f>
        <v>0</v>
      </c>
      <c r="I14" s="281">
        <f>'SO 01 1  Pol'!BE151</f>
        <v>0</v>
      </c>
    </row>
    <row r="15" spans="1:9" s="111" customFormat="1">
      <c r="A15" s="278" t="str">
        <f>'SO 01 1  Pol'!B152</f>
        <v>99</v>
      </c>
      <c r="B15" s="50" t="str">
        <f>'SO 01 1  Pol'!C152</f>
        <v>Staveništní přesun hmot</v>
      </c>
      <c r="D15" s="188"/>
      <c r="E15" s="279">
        <f>'SO 01 1  Pol'!BA154</f>
        <v>0</v>
      </c>
      <c r="F15" s="280">
        <f>'SO 01 1  Pol'!BB154</f>
        <v>0</v>
      </c>
      <c r="G15" s="280">
        <f>'SO 01 1  Pol'!BC154</f>
        <v>0</v>
      </c>
      <c r="H15" s="280">
        <f>'SO 01 1  Pol'!BD154</f>
        <v>0</v>
      </c>
      <c r="I15" s="281">
        <f>'SO 01 1  Pol'!BE154</f>
        <v>0</v>
      </c>
    </row>
    <row r="16" spans="1:9" s="111" customFormat="1">
      <c r="A16" s="278" t="str">
        <f>'SO 01 1  Pol'!B155</f>
        <v>711</v>
      </c>
      <c r="B16" s="50" t="str">
        <f>'SO 01 1  Pol'!C155</f>
        <v>Izolace proti vodě</v>
      </c>
      <c r="D16" s="188"/>
      <c r="E16" s="279">
        <f>'SO 01 1  Pol'!BA181</f>
        <v>0</v>
      </c>
      <c r="F16" s="280">
        <f>'SO 01 1  Pol'!BB181</f>
        <v>0</v>
      </c>
      <c r="G16" s="280">
        <f>'SO 01 1  Pol'!BC181</f>
        <v>0</v>
      </c>
      <c r="H16" s="280">
        <f>'SO 01 1  Pol'!BD181</f>
        <v>0</v>
      </c>
      <c r="I16" s="281">
        <f>'SO 01 1  Pol'!BE181</f>
        <v>0</v>
      </c>
    </row>
    <row r="17" spans="1:9" s="111" customFormat="1">
      <c r="A17" s="278" t="str">
        <f>'SO 01 1  Pol'!B182</f>
        <v>713</v>
      </c>
      <c r="B17" s="50" t="str">
        <f>'SO 01 1  Pol'!C182</f>
        <v>Izolace tepelné</v>
      </c>
      <c r="D17" s="188"/>
      <c r="E17" s="279">
        <f>'SO 01 1  Pol'!BA184</f>
        <v>0</v>
      </c>
      <c r="F17" s="280">
        <f>'SO 01 1  Pol'!BB184</f>
        <v>0</v>
      </c>
      <c r="G17" s="280">
        <f>'SO 01 1  Pol'!BC184</f>
        <v>0</v>
      </c>
      <c r="H17" s="280">
        <f>'SO 01 1  Pol'!BD184</f>
        <v>0</v>
      </c>
      <c r="I17" s="281">
        <f>'SO 01 1  Pol'!BE184</f>
        <v>0</v>
      </c>
    </row>
    <row r="18" spans="1:9" s="111" customFormat="1">
      <c r="A18" s="278" t="str">
        <f>'SO 01 1  Pol'!B185</f>
        <v>762</v>
      </c>
      <c r="B18" s="50" t="str">
        <f>'SO 01 1  Pol'!C185</f>
        <v>Konstrukce tesařské</v>
      </c>
      <c r="D18" s="188"/>
      <c r="E18" s="279">
        <f>'SO 01 1  Pol'!BA235</f>
        <v>0</v>
      </c>
      <c r="F18" s="280">
        <f>'SO 01 1  Pol'!BB235</f>
        <v>0</v>
      </c>
      <c r="G18" s="280">
        <f>'SO 01 1  Pol'!BC235</f>
        <v>0</v>
      </c>
      <c r="H18" s="280">
        <f>'SO 01 1  Pol'!BD235</f>
        <v>0</v>
      </c>
      <c r="I18" s="281">
        <f>'SO 01 1  Pol'!BE235</f>
        <v>0</v>
      </c>
    </row>
    <row r="19" spans="1:9" s="111" customFormat="1">
      <c r="A19" s="278" t="str">
        <f>'SO 01 1  Pol'!B236</f>
        <v>764</v>
      </c>
      <c r="B19" s="50" t="str">
        <f>'SO 01 1  Pol'!C236</f>
        <v>Konstrukce klempířské</v>
      </c>
      <c r="D19" s="188"/>
      <c r="E19" s="279">
        <f>'SO 01 1  Pol'!BA256</f>
        <v>0</v>
      </c>
      <c r="F19" s="280">
        <f>'SO 01 1  Pol'!BB256</f>
        <v>0</v>
      </c>
      <c r="G19" s="280">
        <f>'SO 01 1  Pol'!BC256</f>
        <v>0</v>
      </c>
      <c r="H19" s="280">
        <f>'SO 01 1  Pol'!BD256</f>
        <v>0</v>
      </c>
      <c r="I19" s="281">
        <f>'SO 01 1  Pol'!BE256</f>
        <v>0</v>
      </c>
    </row>
    <row r="20" spans="1:9" s="111" customFormat="1">
      <c r="A20" s="278" t="str">
        <f>'SO 01 1  Pol'!B257</f>
        <v>766-1</v>
      </c>
      <c r="B20" s="50" t="str">
        <f>'SO 01 1  Pol'!C257</f>
        <v>Konstukce truhlářské - okna,  Vzduchová neprůzvučnost Rw &gt;32 dB.</v>
      </c>
      <c r="D20" s="188"/>
      <c r="E20" s="279">
        <f>'SO 01 1  Pol'!BA268</f>
        <v>0</v>
      </c>
      <c r="F20" s="280">
        <f>'SO 01 1  Pol'!BB268</f>
        <v>0</v>
      </c>
      <c r="G20" s="280">
        <f>'SO 01 1  Pol'!BC268</f>
        <v>0</v>
      </c>
      <c r="H20" s="280">
        <f>'SO 01 1  Pol'!BD268</f>
        <v>0</v>
      </c>
      <c r="I20" s="281">
        <f>'SO 01 1  Pol'!BE268</f>
        <v>0</v>
      </c>
    </row>
    <row r="21" spans="1:9" s="111" customFormat="1">
      <c r="A21" s="278" t="str">
        <f>'SO 01 1  Pol'!B269</f>
        <v>766-2</v>
      </c>
      <c r="B21" s="50" t="str">
        <f>'SO 01 1  Pol'!C269</f>
        <v>Konstrukce truhlářské - dveře</v>
      </c>
      <c r="D21" s="188"/>
      <c r="E21" s="279">
        <f>'SO 01 1  Pol'!BA324</f>
        <v>0</v>
      </c>
      <c r="F21" s="280">
        <f>'SO 01 1  Pol'!BB324</f>
        <v>0</v>
      </c>
      <c r="G21" s="280">
        <f>'SO 01 1  Pol'!BC324</f>
        <v>0</v>
      </c>
      <c r="H21" s="280">
        <f>'SO 01 1  Pol'!BD324</f>
        <v>0</v>
      </c>
      <c r="I21" s="281">
        <f>'SO 01 1  Pol'!BE324</f>
        <v>0</v>
      </c>
    </row>
    <row r="22" spans="1:9" s="111" customFormat="1">
      <c r="A22" s="278" t="str">
        <f>'SO 01 1  Pol'!B325</f>
        <v>766-6</v>
      </c>
      <c r="B22" s="50" t="str">
        <f>'SO 01 1  Pol'!C325</f>
        <v>Truhlářské prvky</v>
      </c>
      <c r="D22" s="188"/>
      <c r="E22" s="279">
        <f>'SO 01 1  Pol'!BA361</f>
        <v>0</v>
      </c>
      <c r="F22" s="280">
        <f>'SO 01 1  Pol'!BB361</f>
        <v>0</v>
      </c>
      <c r="G22" s="280">
        <f>'SO 01 1  Pol'!BC361</f>
        <v>0</v>
      </c>
      <c r="H22" s="280">
        <f>'SO 01 1  Pol'!BD361</f>
        <v>0</v>
      </c>
      <c r="I22" s="281">
        <f>'SO 01 1  Pol'!BE361</f>
        <v>0</v>
      </c>
    </row>
    <row r="23" spans="1:9" s="111" customFormat="1">
      <c r="A23" s="278" t="str">
        <f>'SO 01 1  Pol'!B362</f>
        <v>767</v>
      </c>
      <c r="B23" s="50" t="str">
        <f>'SO 01 1  Pol'!C362</f>
        <v>Konstrukce zámečnické</v>
      </c>
      <c r="D23" s="188"/>
      <c r="E23" s="279">
        <f>'SO 01 1  Pol'!BA396</f>
        <v>0</v>
      </c>
      <c r="F23" s="280">
        <f>'SO 01 1  Pol'!BB396</f>
        <v>0</v>
      </c>
      <c r="G23" s="280">
        <f>'SO 01 1  Pol'!BC396</f>
        <v>0</v>
      </c>
      <c r="H23" s="280">
        <f>'SO 01 1  Pol'!BD396</f>
        <v>0</v>
      </c>
      <c r="I23" s="281">
        <f>'SO 01 1  Pol'!BE396</f>
        <v>0</v>
      </c>
    </row>
    <row r="24" spans="1:9" s="111" customFormat="1">
      <c r="A24" s="278" t="str">
        <f>'SO 01 1  Pol'!B397</f>
        <v>767-1</v>
      </c>
      <c r="B24" s="50" t="str">
        <f>'SO 01 1  Pol'!C397</f>
        <v>Fasáda - prosklení, Vzduchová neprůzvučnost Rw &gt;32 dB.</v>
      </c>
      <c r="D24" s="188"/>
      <c r="E24" s="279">
        <f>'SO 01 1  Pol'!BA404</f>
        <v>0</v>
      </c>
      <c r="F24" s="280">
        <f>'SO 01 1  Pol'!BB404</f>
        <v>0</v>
      </c>
      <c r="G24" s="280">
        <f>'SO 01 1  Pol'!BC404</f>
        <v>0</v>
      </c>
      <c r="H24" s="280">
        <f>'SO 01 1  Pol'!BD404</f>
        <v>0</v>
      </c>
      <c r="I24" s="281">
        <f>'SO 01 1  Pol'!BE404</f>
        <v>0</v>
      </c>
    </row>
    <row r="25" spans="1:9" s="111" customFormat="1">
      <c r="A25" s="278" t="str">
        <f>'SO 01 1  Pol'!B405</f>
        <v>798</v>
      </c>
      <c r="B25" s="50" t="str">
        <f>'SO 01 1  Pol'!C405</f>
        <v>Informační a orientační systém</v>
      </c>
      <c r="D25" s="188"/>
      <c r="E25" s="279">
        <f>'SO 01 1  Pol'!BA416</f>
        <v>0</v>
      </c>
      <c r="F25" s="280">
        <f>'SO 01 1  Pol'!BB416</f>
        <v>0</v>
      </c>
      <c r="G25" s="280">
        <f>'SO 01 1  Pol'!BC416</f>
        <v>0</v>
      </c>
      <c r="H25" s="280">
        <f>'SO 01 1  Pol'!BD416</f>
        <v>0</v>
      </c>
      <c r="I25" s="281">
        <f>'SO 01 1  Pol'!BE416</f>
        <v>0</v>
      </c>
    </row>
    <row r="26" spans="1:9" s="111" customFormat="1">
      <c r="A26" s="278" t="str">
        <f>'SO 01 1  Pol'!B417</f>
        <v>799</v>
      </c>
      <c r="B26" s="50" t="str">
        <f>'SO 01 1  Pol'!C417</f>
        <v>Ostatní</v>
      </c>
      <c r="D26" s="188"/>
      <c r="E26" s="279">
        <f>'SO 01 1  Pol'!BA498</f>
        <v>0</v>
      </c>
      <c r="F26" s="280">
        <f>'SO 01 1  Pol'!BB498</f>
        <v>0</v>
      </c>
      <c r="G26" s="280">
        <f>'SO 01 1  Pol'!BC498</f>
        <v>0</v>
      </c>
      <c r="H26" s="280">
        <f>'SO 01 1  Pol'!BD498</f>
        <v>0</v>
      </c>
      <c r="I26" s="281">
        <f>'SO 01 1  Pol'!BE498</f>
        <v>0</v>
      </c>
    </row>
    <row r="27" spans="1:9" s="111" customFormat="1">
      <c r="A27" s="278" t="str">
        <f>'SO 01 1  Pol'!B499</f>
        <v>S.00</v>
      </c>
      <c r="B27" s="50" t="str">
        <f>'SO 01 1  Pol'!C499</f>
        <v>Hrubá podlaha na terénu</v>
      </c>
      <c r="D27" s="188"/>
      <c r="E27" s="279">
        <f>'SO 01 1  Pol'!BA508</f>
        <v>0</v>
      </c>
      <c r="F27" s="280">
        <f>'SO 01 1  Pol'!BB508</f>
        <v>0</v>
      </c>
      <c r="G27" s="280">
        <f>'SO 01 1  Pol'!BC508</f>
        <v>0</v>
      </c>
      <c r="H27" s="280">
        <f>'SO 01 1  Pol'!BD508</f>
        <v>0</v>
      </c>
      <c r="I27" s="281">
        <f>'SO 01 1  Pol'!BE508</f>
        <v>0</v>
      </c>
    </row>
    <row r="28" spans="1:9" s="111" customFormat="1">
      <c r="A28" s="278" t="str">
        <f>'SO 01 1  Pol'!B509</f>
        <v>S.01</v>
      </c>
      <c r="B28" s="50" t="str">
        <f>'SO 01 1  Pol'!C509</f>
        <v>Obvodová stěna nad terénem - rovná - PO: EW 15 DP3, Vzduchová neprůzvučnost skladby Rw &gt;47dB</v>
      </c>
      <c r="D28" s="188"/>
      <c r="E28" s="279">
        <f>'SO 01 1  Pol'!BA532</f>
        <v>0</v>
      </c>
      <c r="F28" s="280">
        <f>'SO 01 1  Pol'!BB532</f>
        <v>0</v>
      </c>
      <c r="G28" s="280">
        <f>'SO 01 1  Pol'!BC532</f>
        <v>0</v>
      </c>
      <c r="H28" s="280">
        <f>'SO 01 1  Pol'!BD532</f>
        <v>0</v>
      </c>
      <c r="I28" s="281">
        <f>'SO 01 1  Pol'!BE532</f>
        <v>0</v>
      </c>
    </row>
    <row r="29" spans="1:9" s="111" customFormat="1">
      <c r="A29" s="278" t="str">
        <f>'SO 01 1  Pol'!B533</f>
        <v>S.02</v>
      </c>
      <c r="B29" s="50" t="str">
        <f>'SO 01 1  Pol'!C533</f>
        <v>Obvodová stěna nad terénem - oblá - PO: EW 15 DP3, Vzduchová neprůzvučnost skladby Rw &gt;47dB</v>
      </c>
      <c r="D29" s="188"/>
      <c r="E29" s="279">
        <f>'SO 01 1  Pol'!BA556</f>
        <v>0</v>
      </c>
      <c r="F29" s="280">
        <f>'SO 01 1  Pol'!BB556</f>
        <v>0</v>
      </c>
      <c r="G29" s="280">
        <f>'SO 01 1  Pol'!BC556</f>
        <v>0</v>
      </c>
      <c r="H29" s="280">
        <f>'SO 01 1  Pol'!BD556</f>
        <v>0</v>
      </c>
      <c r="I29" s="281">
        <f>'SO 01 1  Pol'!BE556</f>
        <v>0</v>
      </c>
    </row>
    <row r="30" spans="1:9" s="111" customFormat="1">
      <c r="A30" s="278" t="str">
        <f>'SO 01 1  Pol'!B557</f>
        <v>S.03</v>
      </c>
      <c r="B30" s="50" t="str">
        <f>'SO 01 1  Pol'!C557</f>
        <v>Obvodová stěna pod terénem - rovná - PO: EW 15 DP3, Vzduchová neprůzvučnost skladby Rw &gt;47dB</v>
      </c>
      <c r="D30" s="188"/>
      <c r="E30" s="279">
        <f>'SO 01 1  Pol'!BA579</f>
        <v>0</v>
      </c>
      <c r="F30" s="280">
        <f>'SO 01 1  Pol'!BB579</f>
        <v>0</v>
      </c>
      <c r="G30" s="280">
        <f>'SO 01 1  Pol'!BC579</f>
        <v>0</v>
      </c>
      <c r="H30" s="280">
        <f>'SO 01 1  Pol'!BD579</f>
        <v>0</v>
      </c>
      <c r="I30" s="281">
        <f>'SO 01 1  Pol'!BE579</f>
        <v>0</v>
      </c>
    </row>
    <row r="31" spans="1:9" s="111" customFormat="1">
      <c r="A31" s="278" t="str">
        <f>'SO 01 1  Pol'!B580</f>
        <v>S.04</v>
      </c>
      <c r="B31" s="50" t="str">
        <f>'SO 01 1  Pol'!C580</f>
        <v>Obvodová stěna pod terénem - oblá - PO: EW 15 DP3, Vzduchová neprůzvučnost skladby Rw &gt;47dB</v>
      </c>
      <c r="D31" s="188"/>
      <c r="E31" s="279">
        <f>'SO 01 1  Pol'!BA603</f>
        <v>0</v>
      </c>
      <c r="F31" s="280">
        <f>'SO 01 1  Pol'!BB603</f>
        <v>0</v>
      </c>
      <c r="G31" s="280">
        <f>'SO 01 1  Pol'!BC603</f>
        <v>0</v>
      </c>
      <c r="H31" s="280">
        <f>'SO 01 1  Pol'!BD603</f>
        <v>0</v>
      </c>
      <c r="I31" s="281">
        <f>'SO 01 1  Pol'!BE603</f>
        <v>0</v>
      </c>
    </row>
    <row r="32" spans="1:9" s="111" customFormat="1">
      <c r="A32" s="278" t="str">
        <f>'SO 01 1  Pol'!B604</f>
        <v>S.08</v>
      </c>
      <c r="B32" s="50" t="str">
        <f>'SO 01 1  Pol'!C604</f>
        <v>Spotrovní podlaha v tělocvičně</v>
      </c>
      <c r="D32" s="188"/>
      <c r="E32" s="279">
        <f>'SO 01 1  Pol'!BA622</f>
        <v>0</v>
      </c>
      <c r="F32" s="280">
        <f>'SO 01 1  Pol'!BB622</f>
        <v>0</v>
      </c>
      <c r="G32" s="280">
        <f>'SO 01 1  Pol'!BC622</f>
        <v>0</v>
      </c>
      <c r="H32" s="280">
        <f>'SO 01 1  Pol'!BD622</f>
        <v>0</v>
      </c>
      <c r="I32" s="281">
        <f>'SO 01 1  Pol'!BE622</f>
        <v>0</v>
      </c>
    </row>
    <row r="33" spans="1:9" s="111" customFormat="1">
      <c r="A33" s="278" t="str">
        <f>'SO 01 1  Pol'!B623</f>
        <v>S.09</v>
      </c>
      <c r="B33" s="50" t="str">
        <f>'SO 01 1  Pol'!C623</f>
        <v>Betonová podlaha na terénu</v>
      </c>
      <c r="D33" s="188"/>
      <c r="E33" s="279">
        <f>'SO 01 1  Pol'!BA642</f>
        <v>0</v>
      </c>
      <c r="F33" s="280">
        <f>'SO 01 1  Pol'!BB642</f>
        <v>0</v>
      </c>
      <c r="G33" s="280">
        <f>'SO 01 1  Pol'!BC642</f>
        <v>0</v>
      </c>
      <c r="H33" s="280">
        <f>'SO 01 1  Pol'!BD642</f>
        <v>0</v>
      </c>
      <c r="I33" s="281">
        <f>'SO 01 1  Pol'!BE642</f>
        <v>0</v>
      </c>
    </row>
    <row r="34" spans="1:9" s="111" customFormat="1">
      <c r="A34" s="278" t="str">
        <f>'SO 01 1  Pol'!B643</f>
        <v>S.10</v>
      </c>
      <c r="B34" s="50" t="str">
        <f>'SO 01 1  Pol'!C643</f>
        <v>Skladba - čistící zóna</v>
      </c>
      <c r="D34" s="188"/>
      <c r="E34" s="279">
        <f>'SO 01 1  Pol'!BA654</f>
        <v>0</v>
      </c>
      <c r="F34" s="280">
        <f>'SO 01 1  Pol'!BB654</f>
        <v>0</v>
      </c>
      <c r="G34" s="280">
        <f>'SO 01 1  Pol'!BC654</f>
        <v>0</v>
      </c>
      <c r="H34" s="280">
        <f>'SO 01 1  Pol'!BD654</f>
        <v>0</v>
      </c>
      <c r="I34" s="281">
        <f>'SO 01 1  Pol'!BE654</f>
        <v>0</v>
      </c>
    </row>
    <row r="35" spans="1:9" s="111" customFormat="1">
      <c r="A35" s="278" t="str">
        <f>'SO 01 1  Pol'!B655</f>
        <v>S.11</v>
      </c>
      <c r="B35" s="50" t="str">
        <f>'SO 01 1  Pol'!C655</f>
        <v>Keramická podlaha na terénu</v>
      </c>
      <c r="D35" s="188"/>
      <c r="E35" s="279">
        <f>'SO 01 1  Pol'!BA674</f>
        <v>0</v>
      </c>
      <c r="F35" s="280">
        <f>'SO 01 1  Pol'!BB674</f>
        <v>0</v>
      </c>
      <c r="G35" s="280">
        <f>'SO 01 1  Pol'!BC674</f>
        <v>0</v>
      </c>
      <c r="H35" s="280">
        <f>'SO 01 1  Pol'!BD674</f>
        <v>0</v>
      </c>
      <c r="I35" s="281">
        <f>'SO 01 1  Pol'!BE674</f>
        <v>0</v>
      </c>
    </row>
    <row r="36" spans="1:9" s="111" customFormat="1">
      <c r="A36" s="278" t="str">
        <f>'SO 01 1  Pol'!B675</f>
        <v>S.12</v>
      </c>
      <c r="B36" s="50" t="str">
        <f>'SO 01 1  Pol'!C675</f>
        <v>Strop nad 1.NP - dřevěná paluba - PO REI 30 DP3, Vzduchová neprůzvučnost skladby Rw &gt;52 dB, kročejová neprůzvučnost Lw&gt;63dB.</v>
      </c>
      <c r="D36" s="188"/>
      <c r="E36" s="279">
        <f>'SO 01 1  Pol'!BA692</f>
        <v>0</v>
      </c>
      <c r="F36" s="280">
        <f>'SO 01 1  Pol'!BB692</f>
        <v>0</v>
      </c>
      <c r="G36" s="280">
        <f>'SO 01 1  Pol'!BC692</f>
        <v>0</v>
      </c>
      <c r="H36" s="280">
        <f>'SO 01 1  Pol'!BD692</f>
        <v>0</v>
      </c>
      <c r="I36" s="281">
        <f>'SO 01 1  Pol'!BE692</f>
        <v>0</v>
      </c>
    </row>
    <row r="37" spans="1:9" s="111" customFormat="1">
      <c r="A37" s="278" t="str">
        <f>'SO 01 1  Pol'!B693</f>
        <v>S.13</v>
      </c>
      <c r="B37" s="50" t="str">
        <f>'SO 01 1  Pol'!C693</f>
        <v>Strop nad 1.NP - keramická dlažba - PO REI 30 PD3</v>
      </c>
      <c r="D37" s="188"/>
      <c r="E37" s="279">
        <f>'SO 01 1  Pol'!BA709</f>
        <v>0</v>
      </c>
      <c r="F37" s="280">
        <f>'SO 01 1  Pol'!BB709</f>
        <v>0</v>
      </c>
      <c r="G37" s="280">
        <f>'SO 01 1  Pol'!BC709</f>
        <v>0</v>
      </c>
      <c r="H37" s="280">
        <f>'SO 01 1  Pol'!BD709</f>
        <v>0</v>
      </c>
      <c r="I37" s="281">
        <f>'SO 01 1  Pol'!BE709</f>
        <v>0</v>
      </c>
    </row>
    <row r="38" spans="1:9" s="111" customFormat="1">
      <c r="A38" s="278" t="str">
        <f>'SO 01 1  Pol'!B710</f>
        <v>S.14</v>
      </c>
      <c r="B38" s="50" t="str">
        <f>'SO 01 1  Pol'!C710</f>
        <v>Strop nad 1.NP - čistící zóna - PO: dle PBŘ REI 30 DP3</v>
      </c>
      <c r="D38" s="188"/>
      <c r="E38" s="279">
        <f>'SO 01 1  Pol'!BA723</f>
        <v>0</v>
      </c>
      <c r="F38" s="280">
        <f>'SO 01 1  Pol'!BB723</f>
        <v>0</v>
      </c>
      <c r="G38" s="280">
        <f>'SO 01 1  Pol'!BC723</f>
        <v>0</v>
      </c>
      <c r="H38" s="280">
        <f>'SO 01 1  Pol'!BD723</f>
        <v>0</v>
      </c>
      <c r="I38" s="281">
        <f>'SO 01 1  Pol'!BE723</f>
        <v>0</v>
      </c>
    </row>
    <row r="39" spans="1:9" s="111" customFormat="1">
      <c r="A39" s="278" t="str">
        <f>'SO 01 1  Pol'!B724</f>
        <v>S.15</v>
      </c>
      <c r="B39" s="50" t="str">
        <f>'SO 01 1  Pol'!C724</f>
        <v>Střecha objektu  tělocvičny - PO R15DP3</v>
      </c>
      <c r="D39" s="188"/>
      <c r="E39" s="279">
        <f>'SO 01 1  Pol'!BA738</f>
        <v>0</v>
      </c>
      <c r="F39" s="280">
        <f>'SO 01 1  Pol'!BB738</f>
        <v>0</v>
      </c>
      <c r="G39" s="280">
        <f>'SO 01 1  Pol'!BC738</f>
        <v>0</v>
      </c>
      <c r="H39" s="280">
        <f>'SO 01 1  Pol'!BD738</f>
        <v>0</v>
      </c>
      <c r="I39" s="281">
        <f>'SO 01 1  Pol'!BE738</f>
        <v>0</v>
      </c>
    </row>
    <row r="40" spans="1:9" s="111" customFormat="1">
      <c r="A40" s="278" t="str">
        <f>'SO 01 1  Pol'!B739</f>
        <v>S.17A</v>
      </c>
      <c r="B40" s="50" t="str">
        <f>'SO 01 1  Pol'!C739</f>
        <v>SDK příčka standard - PO : dle PBŘ, část.D.2</v>
      </c>
      <c r="D40" s="188"/>
      <c r="E40" s="279">
        <f>'SO 01 1  Pol'!BA818</f>
        <v>0</v>
      </c>
      <c r="F40" s="280">
        <f>'SO 01 1  Pol'!BB818</f>
        <v>0</v>
      </c>
      <c r="G40" s="280">
        <f>'SO 01 1  Pol'!BC818</f>
        <v>0</v>
      </c>
      <c r="H40" s="280">
        <f>'SO 01 1  Pol'!BD818</f>
        <v>0</v>
      </c>
      <c r="I40" s="281">
        <f>'SO 01 1  Pol'!BE818</f>
        <v>0</v>
      </c>
    </row>
    <row r="41" spans="1:9" s="111" customFormat="1">
      <c r="A41" s="278" t="str">
        <f>'SO 01 1  Pol'!B819</f>
        <v>S.17B</v>
      </c>
      <c r="B41" s="50" t="str">
        <f>'SO 01 1  Pol'!C819</f>
        <v>SDK příčka akustická  - PO dle PBŘ, část D.2, Vzduchová neprůzvučnost skladby Rw &gt;47dB.</v>
      </c>
      <c r="D41" s="188"/>
      <c r="E41" s="279">
        <f>'SO 01 1  Pol'!BA865</f>
        <v>0</v>
      </c>
      <c r="F41" s="280">
        <f>'SO 01 1  Pol'!BB865</f>
        <v>0</v>
      </c>
      <c r="G41" s="280">
        <f>'SO 01 1  Pol'!BC865</f>
        <v>0</v>
      </c>
      <c r="H41" s="280">
        <f>'SO 01 1  Pol'!BD865</f>
        <v>0</v>
      </c>
      <c r="I41" s="281">
        <f>'SO 01 1  Pol'!BE865</f>
        <v>0</v>
      </c>
    </row>
    <row r="42" spans="1:9" s="111" customFormat="1">
      <c r="A42" s="278" t="str">
        <f>'SO 01 1  Pol'!B866</f>
        <v>S.17C</v>
      </c>
      <c r="B42" s="50" t="str">
        <f>'SO 01 1  Pol'!C866</f>
        <v>SDK příčka vandaluvzdorná PO dle PBŘ, část D.2</v>
      </c>
      <c r="D42" s="188"/>
      <c r="E42" s="279">
        <f>'SO 01 1  Pol'!BA893</f>
        <v>0</v>
      </c>
      <c r="F42" s="280">
        <f>'SO 01 1  Pol'!BB893</f>
        <v>0</v>
      </c>
      <c r="G42" s="280">
        <f>'SO 01 1  Pol'!BC893</f>
        <v>0</v>
      </c>
      <c r="H42" s="280">
        <f>'SO 01 1  Pol'!BD893</f>
        <v>0</v>
      </c>
      <c r="I42" s="281">
        <f>'SO 01 1  Pol'!BE893</f>
        <v>0</v>
      </c>
    </row>
    <row r="43" spans="1:9" s="111" customFormat="1">
      <c r="A43" s="278" t="str">
        <f>'SO 01 1  Pol'!B894</f>
        <v>S.18</v>
      </c>
      <c r="B43" s="50" t="str">
        <f>'SO 01 1  Pol'!C894</f>
        <v>SDK příčka instalační - PO dle PBŘ, část D.2</v>
      </c>
      <c r="D43" s="188"/>
      <c r="E43" s="279">
        <f>'SO 01 1  Pol'!BA942</f>
        <v>0</v>
      </c>
      <c r="F43" s="280">
        <f>'SO 01 1  Pol'!BB942</f>
        <v>0</v>
      </c>
      <c r="G43" s="280">
        <f>'SO 01 1  Pol'!BC942</f>
        <v>0</v>
      </c>
      <c r="H43" s="280">
        <f>'SO 01 1  Pol'!BD942</f>
        <v>0</v>
      </c>
      <c r="I43" s="281">
        <f>'SO 01 1  Pol'!BE942</f>
        <v>0</v>
      </c>
    </row>
    <row r="44" spans="1:9" s="111" customFormat="1">
      <c r="A44" s="278" t="str">
        <f>'SO 01 1  Pol'!B943</f>
        <v>S.20</v>
      </c>
      <c r="B44" s="50" t="str">
        <f>'SO 01 1  Pol'!C943</f>
        <v>Akustický obklad stropu</v>
      </c>
      <c r="D44" s="188"/>
      <c r="E44" s="279">
        <f>'SO 01 1  Pol'!BA966</f>
        <v>0</v>
      </c>
      <c r="F44" s="280">
        <f>'SO 01 1  Pol'!BB966</f>
        <v>0</v>
      </c>
      <c r="G44" s="280">
        <f>'SO 01 1  Pol'!BC966</f>
        <v>0</v>
      </c>
      <c r="H44" s="280">
        <f>'SO 01 1  Pol'!BD966</f>
        <v>0</v>
      </c>
      <c r="I44" s="281">
        <f>'SO 01 1  Pol'!BE966</f>
        <v>0</v>
      </c>
    </row>
    <row r="45" spans="1:9" s="111" customFormat="1">
      <c r="A45" s="278" t="str">
        <f>'SO 01 1  Pol'!B967</f>
        <v>S.21A</v>
      </c>
      <c r="B45" s="50" t="str">
        <f>'SO 01 1  Pol'!C967</f>
        <v>Akustický obklad stěny - pohltivý</v>
      </c>
      <c r="D45" s="188"/>
      <c r="E45" s="279">
        <f>'SO 01 1  Pol'!BA987</f>
        <v>0</v>
      </c>
      <c r="F45" s="280">
        <f>'SO 01 1  Pol'!BB987</f>
        <v>0</v>
      </c>
      <c r="G45" s="280">
        <f>'SO 01 1  Pol'!BC987</f>
        <v>0</v>
      </c>
      <c r="H45" s="280">
        <f>'SO 01 1  Pol'!BD987</f>
        <v>0</v>
      </c>
      <c r="I45" s="281">
        <f>'SO 01 1  Pol'!BE987</f>
        <v>0</v>
      </c>
    </row>
    <row r="46" spans="1:9" s="111" customFormat="1">
      <c r="A46" s="278" t="str">
        <f>'SO 01 1  Pol'!B988</f>
        <v>S.21B</v>
      </c>
      <c r="B46" s="50" t="str">
        <f>'SO 01 1  Pol'!C988</f>
        <v>Akustický obklad stěny - odrazivý</v>
      </c>
      <c r="D46" s="188"/>
      <c r="E46" s="279">
        <f>'SO 01 1  Pol'!BA1005</f>
        <v>0</v>
      </c>
      <c r="F46" s="280">
        <f>'SO 01 1  Pol'!BB1005</f>
        <v>0</v>
      </c>
      <c r="G46" s="280">
        <f>'SO 01 1  Pol'!BC1005</f>
        <v>0</v>
      </c>
      <c r="H46" s="280">
        <f>'SO 01 1  Pol'!BD1005</f>
        <v>0</v>
      </c>
      <c r="I46" s="281">
        <f>'SO 01 1  Pol'!BE1005</f>
        <v>0</v>
      </c>
    </row>
    <row r="47" spans="1:9" s="111" customFormat="1">
      <c r="A47" s="278" t="str">
        <f>'SO 01 1  Pol'!B1006</f>
        <v>S.21C</v>
      </c>
      <c r="B47" s="50" t="str">
        <f>'SO 01 1  Pol'!C1006</f>
        <v>Obklad stěny - rovný</v>
      </c>
      <c r="D47" s="188"/>
      <c r="E47" s="279">
        <f>'SO 01 1  Pol'!BA1019</f>
        <v>0</v>
      </c>
      <c r="F47" s="280">
        <f>'SO 01 1  Pol'!BB1019</f>
        <v>0</v>
      </c>
      <c r="G47" s="280">
        <f>'SO 01 1  Pol'!BC1019</f>
        <v>0</v>
      </c>
      <c r="H47" s="280">
        <f>'SO 01 1  Pol'!BD1019</f>
        <v>0</v>
      </c>
      <c r="I47" s="281">
        <f>'SO 01 1  Pol'!BE1019</f>
        <v>0</v>
      </c>
    </row>
    <row r="48" spans="1:9" s="111" customFormat="1">
      <c r="A48" s="278" t="str">
        <f>'SO 01 1  Pol'!B1020</f>
        <v>S.21D</v>
      </c>
      <c r="B48" s="50" t="str">
        <f>'SO 01 1  Pol'!C1020</f>
        <v>Obklad stěny - oblý</v>
      </c>
      <c r="D48" s="188"/>
      <c r="E48" s="279">
        <f>'SO 01 1  Pol'!BA1033</f>
        <v>0</v>
      </c>
      <c r="F48" s="280">
        <f>'SO 01 1  Pol'!BB1033</f>
        <v>0</v>
      </c>
      <c r="G48" s="280">
        <f>'SO 01 1  Pol'!BC1033</f>
        <v>0</v>
      </c>
      <c r="H48" s="280">
        <f>'SO 01 1  Pol'!BD1033</f>
        <v>0</v>
      </c>
      <c r="I48" s="281">
        <f>'SO 01 1  Pol'!BE1033</f>
        <v>0</v>
      </c>
    </row>
    <row r="49" spans="1:57" s="111" customFormat="1">
      <c r="A49" s="278" t="str">
        <f>'SO 01 1  Pol'!B1034</f>
        <v>S.22</v>
      </c>
      <c r="B49" s="50" t="str">
        <f>'SO 01 1  Pol'!C1034</f>
        <v xml:space="preserve"> Obklad stěny tělocvičny do výšky 2,2m</v>
      </c>
      <c r="D49" s="188"/>
      <c r="E49" s="279">
        <f>'SO 01 1  Pol'!BA1047</f>
        <v>0</v>
      </c>
      <c r="F49" s="280">
        <f>'SO 01 1  Pol'!BB1047</f>
        <v>0</v>
      </c>
      <c r="G49" s="280">
        <f>'SO 01 1  Pol'!BC1047</f>
        <v>0</v>
      </c>
      <c r="H49" s="280">
        <f>'SO 01 1  Pol'!BD1047</f>
        <v>0</v>
      </c>
      <c r="I49" s="281">
        <f>'SO 01 1  Pol'!BE1047</f>
        <v>0</v>
      </c>
    </row>
    <row r="50" spans="1:57" s="111" customFormat="1">
      <c r="A50" s="278" t="str">
        <f>'SO 01 1  Pol'!B1048</f>
        <v>S.23</v>
      </c>
      <c r="B50" s="50" t="str">
        <f>'SO 01 1  Pol'!C1048</f>
        <v>Obklad stěny keramický do výšky 2,2m</v>
      </c>
      <c r="D50" s="188"/>
      <c r="E50" s="279">
        <f>'SO 01 1  Pol'!BA1057</f>
        <v>0</v>
      </c>
      <c r="F50" s="280">
        <f>'SO 01 1  Pol'!BB1057</f>
        <v>0</v>
      </c>
      <c r="G50" s="280">
        <f>'SO 01 1  Pol'!BC1057</f>
        <v>0</v>
      </c>
      <c r="H50" s="280">
        <f>'SO 01 1  Pol'!BD1057</f>
        <v>0</v>
      </c>
      <c r="I50" s="281">
        <f>'SO 01 1  Pol'!BE1057</f>
        <v>0</v>
      </c>
    </row>
    <row r="51" spans="1:57" s="111" customFormat="1">
      <c r="A51" s="278" t="str">
        <f>'SO 01 1  Pol'!B1058</f>
        <v>S.24</v>
      </c>
      <c r="B51" s="50" t="str">
        <f>'SO 01 1  Pol'!C1058</f>
        <v>SDK zavěšený podhled - PO dle PBŘ, část D.2</v>
      </c>
      <c r="D51" s="188"/>
      <c r="E51" s="279">
        <f>'SO 01 1  Pol'!BA1076</f>
        <v>0</v>
      </c>
      <c r="F51" s="280">
        <f>'SO 01 1  Pol'!BB1076</f>
        <v>0</v>
      </c>
      <c r="G51" s="280">
        <f>'SO 01 1  Pol'!BC1076</f>
        <v>0</v>
      </c>
      <c r="H51" s="280">
        <f>'SO 01 1  Pol'!BD1076</f>
        <v>0</v>
      </c>
      <c r="I51" s="281">
        <f>'SO 01 1  Pol'!BE1076</f>
        <v>0</v>
      </c>
    </row>
    <row r="52" spans="1:57" s="111" customFormat="1">
      <c r="A52" s="278" t="str">
        <f>'SO 01 1  Pol'!B1077</f>
        <v>S.25</v>
      </c>
      <c r="B52" s="50" t="str">
        <f>'SO 01 1  Pol'!C1077</f>
        <v>Příčka na balkonech v tělocvičně</v>
      </c>
      <c r="D52" s="188"/>
      <c r="E52" s="279">
        <f>'SO 01 1  Pol'!BA1092</f>
        <v>0</v>
      </c>
      <c r="F52" s="280">
        <f>'SO 01 1  Pol'!BB1092</f>
        <v>0</v>
      </c>
      <c r="G52" s="280">
        <f>'SO 01 1  Pol'!BC1092</f>
        <v>0</v>
      </c>
      <c r="H52" s="280">
        <f>'SO 01 1  Pol'!BD1092</f>
        <v>0</v>
      </c>
      <c r="I52" s="281">
        <f>'SO 01 1  Pol'!BE1092</f>
        <v>0</v>
      </c>
    </row>
    <row r="53" spans="1:57" s="111" customFormat="1">
      <c r="A53" s="278" t="str">
        <f>'SO 01 1  Pol'!B1093</f>
        <v>S.28</v>
      </c>
      <c r="B53" s="50" t="str">
        <f>'SO 01 1  Pol'!C1093</f>
        <v>Skladba okapového chodníčku šíře 500mm</v>
      </c>
      <c r="D53" s="188"/>
      <c r="E53" s="279">
        <f>'SO 01 1  Pol'!BA1097</f>
        <v>0</v>
      </c>
      <c r="F53" s="280">
        <f>'SO 01 1  Pol'!BB1097</f>
        <v>0</v>
      </c>
      <c r="G53" s="280">
        <f>'SO 01 1  Pol'!BC1097</f>
        <v>0</v>
      </c>
      <c r="H53" s="280">
        <f>'SO 01 1  Pol'!BD1097</f>
        <v>0</v>
      </c>
      <c r="I53" s="281">
        <f>'SO 01 1  Pol'!BE1097</f>
        <v>0</v>
      </c>
    </row>
    <row r="54" spans="1:57" s="111" customFormat="1">
      <c r="A54" s="278" t="str">
        <f>'SO 01 1  Pol'!B1098</f>
        <v>S.30</v>
      </c>
      <c r="B54" s="50" t="str">
        <f>'SO 01 1  Pol'!C1098</f>
        <v>Požárně dělící konstr.prostupující střechou</v>
      </c>
      <c r="D54" s="188"/>
      <c r="E54" s="279">
        <f>'SO 01 1  Pol'!BA1105</f>
        <v>0</v>
      </c>
      <c r="F54" s="280">
        <f>'SO 01 1  Pol'!BB1105</f>
        <v>0</v>
      </c>
      <c r="G54" s="280">
        <f>'SO 01 1  Pol'!BC1105</f>
        <v>0</v>
      </c>
      <c r="H54" s="280">
        <f>'SO 01 1  Pol'!BD1105</f>
        <v>0</v>
      </c>
      <c r="I54" s="281">
        <f>'SO 01 1  Pol'!BE1105</f>
        <v>0</v>
      </c>
    </row>
    <row r="55" spans="1:57" s="111" customFormat="1" ht="13.5" thickBot="1">
      <c r="A55" s="278" t="str">
        <f>'SO 01 1  Pol'!B1106</f>
        <v>D96</v>
      </c>
      <c r="B55" s="50" t="str">
        <f>'SO 01 1  Pol'!C1106</f>
        <v>Přesuny suti a vybouraných hmot</v>
      </c>
      <c r="D55" s="188"/>
      <c r="E55" s="279">
        <f>'SO 01 1  Pol'!BA1113</f>
        <v>0</v>
      </c>
      <c r="F55" s="280">
        <f>'SO 01 1  Pol'!BB1113</f>
        <v>0</v>
      </c>
      <c r="G55" s="280">
        <f>'SO 01 1  Pol'!BC1113</f>
        <v>0</v>
      </c>
      <c r="H55" s="280">
        <f>'SO 01 1  Pol'!BD1113</f>
        <v>0</v>
      </c>
      <c r="I55" s="281">
        <f>'SO 01 1  Pol'!BE1113</f>
        <v>0</v>
      </c>
    </row>
    <row r="56" spans="1:57" s="6" customFormat="1" ht="13.5" thickBot="1">
      <c r="A56" s="189"/>
      <c r="B56" s="190" t="s">
        <v>71</v>
      </c>
      <c r="C56" s="190"/>
      <c r="D56" s="191"/>
      <c r="E56" s="192">
        <f>SUM(E7:E55)</f>
        <v>0</v>
      </c>
      <c r="F56" s="193">
        <f>SUM(F7:F55)</f>
        <v>0</v>
      </c>
      <c r="G56" s="193">
        <f>SUM(G7:G55)</f>
        <v>0</v>
      </c>
      <c r="H56" s="193">
        <f>SUM(H7:H55)</f>
        <v>0</v>
      </c>
      <c r="I56" s="194">
        <f>SUM(I7:I55)</f>
        <v>0</v>
      </c>
    </row>
    <row r="57" spans="1:57">
      <c r="A57" s="111"/>
      <c r="B57" s="111"/>
      <c r="C57" s="111"/>
      <c r="D57" s="111"/>
      <c r="E57" s="111"/>
      <c r="F57" s="111"/>
      <c r="G57" s="111"/>
      <c r="H57" s="111"/>
      <c r="I57" s="111"/>
    </row>
    <row r="58" spans="1:57" ht="19.5" customHeight="1">
      <c r="A58" s="180" t="s">
        <v>72</v>
      </c>
      <c r="B58" s="180"/>
      <c r="C58" s="180"/>
      <c r="D58" s="180"/>
      <c r="E58" s="180"/>
      <c r="F58" s="180"/>
      <c r="G58" s="195"/>
      <c r="H58" s="180"/>
      <c r="I58" s="180"/>
      <c r="BA58" s="117"/>
      <c r="BB58" s="117"/>
      <c r="BC58" s="117"/>
      <c r="BD58" s="117"/>
      <c r="BE58" s="117"/>
    </row>
    <row r="59" spans="1:57" ht="13.5" thickBot="1"/>
    <row r="60" spans="1:57">
      <c r="A60" s="146" t="s">
        <v>73</v>
      </c>
      <c r="B60" s="147"/>
      <c r="C60" s="147"/>
      <c r="D60" s="196"/>
      <c r="E60" s="197" t="s">
        <v>74</v>
      </c>
      <c r="F60" s="198" t="s">
        <v>7</v>
      </c>
      <c r="G60" s="199" t="s">
        <v>75</v>
      </c>
      <c r="H60" s="200"/>
      <c r="I60" s="201" t="s">
        <v>74</v>
      </c>
    </row>
    <row r="61" spans="1:57">
      <c r="A61" s="140" t="s">
        <v>1304</v>
      </c>
      <c r="B61" s="131"/>
      <c r="C61" s="131"/>
      <c r="D61" s="202"/>
      <c r="E61" s="203"/>
      <c r="F61" s="204"/>
      <c r="G61" s="205">
        <v>0</v>
      </c>
      <c r="H61" s="206"/>
      <c r="I61" s="207">
        <f>E61+F61*G61/100</f>
        <v>0</v>
      </c>
      <c r="BA61" s="1">
        <v>1</v>
      </c>
    </row>
    <row r="62" spans="1:57">
      <c r="A62" s="140" t="s">
        <v>3137</v>
      </c>
      <c r="B62" s="131"/>
      <c r="C62" s="131"/>
      <c r="D62" s="202"/>
      <c r="E62" s="203"/>
      <c r="F62" s="204"/>
      <c r="G62" s="205"/>
      <c r="H62" s="206"/>
      <c r="I62" s="207"/>
      <c r="BA62" s="1">
        <v>2</v>
      </c>
    </row>
    <row r="63" spans="1:57" ht="13.5" thickBot="1">
      <c r="A63" s="208"/>
      <c r="B63" s="209" t="s">
        <v>76</v>
      </c>
      <c r="C63" s="210"/>
      <c r="D63" s="211"/>
      <c r="E63" s="212"/>
      <c r="F63" s="213"/>
      <c r="G63" s="213"/>
      <c r="H63" s="361">
        <f>SUM(I61:I62)</f>
        <v>0</v>
      </c>
      <c r="I63" s="362"/>
    </row>
    <row r="65" spans="2:9">
      <c r="B65" s="6"/>
      <c r="F65" s="214"/>
      <c r="G65" s="215"/>
      <c r="H65" s="215"/>
      <c r="I65" s="34"/>
    </row>
    <row r="66" spans="2:9">
      <c r="F66" s="214"/>
      <c r="G66" s="215"/>
      <c r="H66" s="215"/>
      <c r="I66" s="34"/>
    </row>
    <row r="67" spans="2:9">
      <c r="F67" s="214"/>
      <c r="G67" s="215"/>
      <c r="H67" s="215"/>
      <c r="I67" s="34"/>
    </row>
    <row r="68" spans="2:9">
      <c r="F68" s="214"/>
      <c r="G68" s="215"/>
      <c r="H68" s="215"/>
      <c r="I68" s="34"/>
    </row>
    <row r="69" spans="2:9">
      <c r="F69" s="214"/>
      <c r="G69" s="215"/>
      <c r="H69" s="215"/>
      <c r="I69" s="34"/>
    </row>
    <row r="70" spans="2:9">
      <c r="F70" s="214"/>
      <c r="G70" s="215"/>
      <c r="H70" s="215"/>
      <c r="I70" s="34"/>
    </row>
    <row r="71" spans="2:9">
      <c r="F71" s="214"/>
      <c r="G71" s="215"/>
      <c r="H71" s="215"/>
      <c r="I71" s="34"/>
    </row>
    <row r="72" spans="2:9">
      <c r="F72" s="214"/>
      <c r="G72" s="215"/>
      <c r="H72" s="215"/>
      <c r="I72" s="34"/>
    </row>
    <row r="73" spans="2:9">
      <c r="F73" s="214"/>
      <c r="G73" s="215"/>
      <c r="H73" s="215"/>
      <c r="I73" s="34"/>
    </row>
    <row r="74" spans="2:9">
      <c r="F74" s="214"/>
      <c r="G74" s="215"/>
      <c r="H74" s="215"/>
      <c r="I74" s="34"/>
    </row>
    <row r="75" spans="2:9">
      <c r="F75" s="214"/>
      <c r="G75" s="215"/>
      <c r="H75" s="215"/>
      <c r="I75" s="34"/>
    </row>
    <row r="76" spans="2:9">
      <c r="F76" s="214"/>
      <c r="G76" s="215"/>
      <c r="H76" s="215"/>
      <c r="I76" s="34"/>
    </row>
    <row r="77" spans="2:9">
      <c r="F77" s="214"/>
      <c r="G77" s="215"/>
      <c r="H77" s="215"/>
      <c r="I77" s="34"/>
    </row>
    <row r="78" spans="2:9">
      <c r="F78" s="214"/>
      <c r="G78" s="215"/>
      <c r="H78" s="215"/>
      <c r="I78" s="34"/>
    </row>
    <row r="79" spans="2:9">
      <c r="F79" s="214"/>
      <c r="G79" s="215"/>
      <c r="H79" s="215"/>
      <c r="I79" s="34"/>
    </row>
    <row r="80" spans="2:9">
      <c r="F80" s="214"/>
      <c r="G80" s="215"/>
      <c r="H80" s="215"/>
      <c r="I80" s="34"/>
    </row>
    <row r="81" spans="6:9">
      <c r="F81" s="214"/>
      <c r="G81" s="215"/>
      <c r="H81" s="215"/>
      <c r="I81" s="34"/>
    </row>
    <row r="82" spans="6:9">
      <c r="F82" s="214"/>
      <c r="G82" s="215"/>
      <c r="H82" s="215"/>
      <c r="I82" s="34"/>
    </row>
    <row r="83" spans="6:9">
      <c r="F83" s="214"/>
      <c r="G83" s="215"/>
      <c r="H83" s="215"/>
      <c r="I83" s="34"/>
    </row>
    <row r="84" spans="6:9">
      <c r="F84" s="214"/>
      <c r="G84" s="215"/>
      <c r="H84" s="215"/>
      <c r="I84" s="34"/>
    </row>
    <row r="85" spans="6:9">
      <c r="F85" s="214"/>
      <c r="G85" s="215"/>
      <c r="H85" s="215"/>
      <c r="I85" s="34"/>
    </row>
    <row r="86" spans="6:9">
      <c r="F86" s="214"/>
      <c r="G86" s="215"/>
      <c r="H86" s="215"/>
      <c r="I86" s="34"/>
    </row>
    <row r="87" spans="6:9">
      <c r="F87" s="214"/>
      <c r="G87" s="215"/>
      <c r="H87" s="215"/>
      <c r="I87" s="34"/>
    </row>
    <row r="88" spans="6:9">
      <c r="F88" s="214"/>
      <c r="G88" s="215"/>
      <c r="H88" s="215"/>
      <c r="I88" s="34"/>
    </row>
    <row r="89" spans="6:9">
      <c r="F89" s="214"/>
      <c r="G89" s="215"/>
      <c r="H89" s="215"/>
      <c r="I89" s="34"/>
    </row>
    <row r="90" spans="6:9">
      <c r="F90" s="214"/>
      <c r="G90" s="215"/>
      <c r="H90" s="215"/>
      <c r="I90" s="34"/>
    </row>
    <row r="91" spans="6:9">
      <c r="F91" s="214"/>
      <c r="G91" s="215"/>
      <c r="H91" s="215"/>
      <c r="I91" s="34"/>
    </row>
    <row r="92" spans="6:9">
      <c r="F92" s="214"/>
      <c r="G92" s="215"/>
      <c r="H92" s="215"/>
      <c r="I92" s="34"/>
    </row>
    <row r="93" spans="6:9">
      <c r="F93" s="214"/>
      <c r="G93" s="215"/>
      <c r="H93" s="215"/>
      <c r="I93" s="34"/>
    </row>
    <row r="94" spans="6:9">
      <c r="F94" s="214"/>
      <c r="G94" s="215"/>
      <c r="H94" s="215"/>
      <c r="I94" s="34"/>
    </row>
    <row r="95" spans="6:9">
      <c r="F95" s="214"/>
      <c r="G95" s="215"/>
      <c r="H95" s="215"/>
      <c r="I95" s="34"/>
    </row>
    <row r="96" spans="6:9">
      <c r="F96" s="214"/>
      <c r="G96" s="215"/>
      <c r="H96" s="215"/>
      <c r="I96" s="34"/>
    </row>
    <row r="97" spans="6:9">
      <c r="F97" s="214"/>
      <c r="G97" s="215"/>
      <c r="H97" s="215"/>
      <c r="I97" s="34"/>
    </row>
    <row r="98" spans="6:9">
      <c r="F98" s="214"/>
      <c r="G98" s="215"/>
      <c r="H98" s="215"/>
      <c r="I98" s="34"/>
    </row>
    <row r="99" spans="6:9">
      <c r="F99" s="214"/>
      <c r="G99" s="215"/>
      <c r="H99" s="215"/>
      <c r="I99" s="34"/>
    </row>
    <row r="100" spans="6:9">
      <c r="F100" s="214"/>
      <c r="G100" s="215"/>
      <c r="H100" s="215"/>
      <c r="I100" s="34"/>
    </row>
    <row r="101" spans="6:9">
      <c r="F101" s="214"/>
      <c r="G101" s="215"/>
      <c r="H101" s="215"/>
      <c r="I101" s="34"/>
    </row>
    <row r="102" spans="6:9">
      <c r="F102" s="214"/>
      <c r="G102" s="215"/>
      <c r="H102" s="215"/>
      <c r="I102" s="34"/>
    </row>
    <row r="103" spans="6:9">
      <c r="F103" s="214"/>
      <c r="G103" s="215"/>
      <c r="H103" s="215"/>
      <c r="I103" s="34"/>
    </row>
    <row r="104" spans="6:9">
      <c r="F104" s="214"/>
      <c r="G104" s="215"/>
      <c r="H104" s="215"/>
      <c r="I104" s="34"/>
    </row>
    <row r="105" spans="6:9">
      <c r="F105" s="214"/>
      <c r="G105" s="215"/>
      <c r="H105" s="215"/>
      <c r="I105" s="34"/>
    </row>
    <row r="106" spans="6:9">
      <c r="F106" s="214"/>
      <c r="G106" s="215"/>
      <c r="H106" s="215"/>
      <c r="I106" s="34"/>
    </row>
    <row r="107" spans="6:9">
      <c r="F107" s="214"/>
      <c r="G107" s="215"/>
      <c r="H107" s="215"/>
      <c r="I107" s="34"/>
    </row>
    <row r="108" spans="6:9">
      <c r="F108" s="214"/>
      <c r="G108" s="215"/>
      <c r="H108" s="215"/>
      <c r="I108" s="34"/>
    </row>
    <row r="109" spans="6:9">
      <c r="F109" s="214"/>
      <c r="G109" s="215"/>
      <c r="H109" s="215"/>
      <c r="I109" s="34"/>
    </row>
    <row r="110" spans="6:9">
      <c r="F110" s="214"/>
      <c r="G110" s="215"/>
      <c r="H110" s="215"/>
      <c r="I110" s="34"/>
    </row>
    <row r="111" spans="6:9">
      <c r="F111" s="214"/>
      <c r="G111" s="215"/>
      <c r="H111" s="215"/>
      <c r="I111" s="34"/>
    </row>
    <row r="112" spans="6:9">
      <c r="F112" s="214"/>
      <c r="G112" s="215"/>
      <c r="H112" s="215"/>
      <c r="I112" s="34"/>
    </row>
    <row r="113" spans="6:9">
      <c r="F113" s="214"/>
      <c r="G113" s="215"/>
      <c r="H113" s="215"/>
      <c r="I113" s="34"/>
    </row>
    <row r="114" spans="6:9">
      <c r="F114" s="214"/>
      <c r="G114" s="215"/>
      <c r="H114" s="215"/>
      <c r="I114" s="34"/>
    </row>
  </sheetData>
  <mergeCells count="4">
    <mergeCell ref="A1:B1"/>
    <mergeCell ref="A2:B2"/>
    <mergeCell ref="G2:I2"/>
    <mergeCell ref="H63:I6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List46"/>
  <dimension ref="A1:BE67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2958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06  Pol'!B7</f>
        <v>84</v>
      </c>
      <c r="B7" s="50" t="str">
        <f>'SO 06  Pol'!C7</f>
        <v>Přípojka plyn</v>
      </c>
      <c r="D7" s="188"/>
      <c r="E7" s="279">
        <f>'SO 06  Pol'!BA15</f>
        <v>0</v>
      </c>
      <c r="F7" s="280">
        <f>'SO 06  Pol'!BB15</f>
        <v>0</v>
      </c>
      <c r="G7" s="280">
        <f>'SO 06  Pol'!BC15</f>
        <v>0</v>
      </c>
      <c r="H7" s="280">
        <f>'SO 06  Pol'!BD15</f>
        <v>0</v>
      </c>
      <c r="I7" s="281">
        <f>'SO 06  Pol'!BE15</f>
        <v>0</v>
      </c>
    </row>
    <row r="8" spans="1:57" s="111" customFormat="1" ht="13.5" thickBot="1">
      <c r="A8" s="278" t="str">
        <f>'SO 06  Pol'!B16</f>
        <v>1</v>
      </c>
      <c r="B8" s="50" t="str">
        <f>'SO 06  Pol'!C16</f>
        <v>Zemní práce</v>
      </c>
      <c r="D8" s="188"/>
      <c r="E8" s="279">
        <f>'SO 06  Pol'!BA22</f>
        <v>0</v>
      </c>
      <c r="F8" s="280">
        <f>'SO 06  Pol'!BB22</f>
        <v>0</v>
      </c>
      <c r="G8" s="280">
        <f>'SO 06  Pol'!BC22</f>
        <v>0</v>
      </c>
      <c r="H8" s="280">
        <f>'SO 06  Pol'!BD22</f>
        <v>0</v>
      </c>
      <c r="I8" s="281">
        <f>'SO 06  Pol'!BE22</f>
        <v>0</v>
      </c>
    </row>
    <row r="9" spans="1:57" s="6" customFormat="1" ht="13.5" thickBot="1">
      <c r="A9" s="189"/>
      <c r="B9" s="190" t="s">
        <v>71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>
      <c r="A11" s="180" t="s">
        <v>72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/>
    <row r="13" spans="1:57">
      <c r="A13" s="146" t="s">
        <v>73</v>
      </c>
      <c r="B13" s="147"/>
      <c r="C13" s="147"/>
      <c r="D13" s="196"/>
      <c r="E13" s="197" t="s">
        <v>74</v>
      </c>
      <c r="F13" s="198" t="s">
        <v>7</v>
      </c>
      <c r="G13" s="199" t="s">
        <v>75</v>
      </c>
      <c r="H13" s="200"/>
      <c r="I13" s="201" t="s">
        <v>74</v>
      </c>
    </row>
    <row r="14" spans="1:57">
      <c r="A14" s="140" t="s">
        <v>1304</v>
      </c>
      <c r="B14" s="131"/>
      <c r="C14" s="131"/>
      <c r="D14" s="202"/>
      <c r="E14" s="203"/>
      <c r="F14" s="204"/>
      <c r="G14" s="205">
        <v>0</v>
      </c>
      <c r="H14" s="206"/>
      <c r="I14" s="207">
        <f>E14+F14*G14/100</f>
        <v>0</v>
      </c>
      <c r="BA14" s="1">
        <v>1</v>
      </c>
    </row>
    <row r="15" spans="1:57">
      <c r="A15" s="140" t="s">
        <v>1465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2</v>
      </c>
    </row>
    <row r="16" spans="1:57" ht="13.5" thickBot="1">
      <c r="A16" s="208"/>
      <c r="B16" s="209" t="s">
        <v>76</v>
      </c>
      <c r="C16" s="210"/>
      <c r="D16" s="211"/>
      <c r="E16" s="212"/>
      <c r="F16" s="213"/>
      <c r="G16" s="213"/>
      <c r="H16" s="361">
        <f>SUM(I14:I15)</f>
        <v>0</v>
      </c>
      <c r="I16" s="362"/>
    </row>
    <row r="18" spans="2:9">
      <c r="B18" s="6"/>
      <c r="F18" s="214"/>
      <c r="G18" s="215"/>
      <c r="H18" s="215"/>
      <c r="I18" s="34"/>
    </row>
    <row r="19" spans="2:9">
      <c r="F19" s="214"/>
      <c r="G19" s="215"/>
      <c r="H19" s="215"/>
      <c r="I19" s="34"/>
    </row>
    <row r="20" spans="2:9">
      <c r="F20" s="214"/>
      <c r="G20" s="215"/>
      <c r="H20" s="215"/>
      <c r="I20" s="34"/>
    </row>
    <row r="21" spans="2:9">
      <c r="F21" s="214"/>
      <c r="G21" s="215"/>
      <c r="H21" s="215"/>
      <c r="I21" s="34"/>
    </row>
    <row r="22" spans="2:9">
      <c r="F22" s="214"/>
      <c r="G22" s="215"/>
      <c r="H22" s="215"/>
      <c r="I22" s="34"/>
    </row>
    <row r="23" spans="2:9">
      <c r="F23" s="214"/>
      <c r="G23" s="215"/>
      <c r="H23" s="215"/>
      <c r="I23" s="34"/>
    </row>
    <row r="24" spans="2:9">
      <c r="F24" s="214"/>
      <c r="G24" s="215"/>
      <c r="H24" s="215"/>
      <c r="I24" s="34"/>
    </row>
    <row r="25" spans="2:9">
      <c r="F25" s="214"/>
      <c r="G25" s="215"/>
      <c r="H25" s="215"/>
      <c r="I25" s="34"/>
    </row>
    <row r="26" spans="2:9">
      <c r="F26" s="214"/>
      <c r="G26" s="215"/>
      <c r="H26" s="215"/>
      <c r="I26" s="34"/>
    </row>
    <row r="27" spans="2:9">
      <c r="F27" s="214"/>
      <c r="G27" s="215"/>
      <c r="H27" s="215"/>
      <c r="I27" s="34"/>
    </row>
    <row r="28" spans="2:9">
      <c r="F28" s="214"/>
      <c r="G28" s="215"/>
      <c r="H28" s="215"/>
      <c r="I28" s="34"/>
    </row>
    <row r="29" spans="2:9">
      <c r="F29" s="214"/>
      <c r="G29" s="215"/>
      <c r="H29" s="215"/>
      <c r="I29" s="34"/>
    </row>
    <row r="30" spans="2:9">
      <c r="F30" s="214"/>
      <c r="G30" s="215"/>
      <c r="H30" s="215"/>
      <c r="I30" s="34"/>
    </row>
    <row r="31" spans="2:9">
      <c r="F31" s="214"/>
      <c r="G31" s="215"/>
      <c r="H31" s="215"/>
      <c r="I31" s="34"/>
    </row>
    <row r="32" spans="2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</sheetData>
  <mergeCells count="4">
    <mergeCell ref="A1:B1"/>
    <mergeCell ref="A2:B2"/>
    <mergeCell ref="G2:I2"/>
    <mergeCell ref="H16:I1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codeName="List14"/>
  <dimension ref="A1:CB95"/>
  <sheetViews>
    <sheetView showGridLines="0" showZeros="0" view="pageBreakPreview" zoomScaleNormal="100" zoomScaleSheetLayoutView="100" workbookViewId="0">
      <selection activeCell="F31" sqref="F31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06  Rek'!H1</f>
        <v/>
      </c>
      <c r="G3" s="223"/>
    </row>
    <row r="4" spans="1:80" ht="13.5" thickBot="1">
      <c r="A4" s="373" t="s">
        <v>68</v>
      </c>
      <c r="B4" s="357"/>
      <c r="C4" s="176" t="s">
        <v>2958</v>
      </c>
      <c r="D4" s="224"/>
      <c r="E4" s="374">
        <f>'SO 06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29" t="s">
        <v>80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2959</v>
      </c>
      <c r="C7" s="235" t="s">
        <v>2960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2962</v>
      </c>
      <c r="C8" s="246" t="s">
        <v>2963</v>
      </c>
      <c r="D8" s="247" t="s">
        <v>164</v>
      </c>
      <c r="E8" s="248">
        <v>36</v>
      </c>
      <c r="F8" s="248">
        <v>0</v>
      </c>
      <c r="G8" s="249">
        <f t="shared" ref="G8:G14" si="0">E8*F8</f>
        <v>0</v>
      </c>
      <c r="H8" s="250">
        <v>0</v>
      </c>
      <c r="I8" s="251">
        <f t="shared" ref="I8:I14" si="1">E8*H8</f>
        <v>0</v>
      </c>
      <c r="J8" s="250">
        <v>0</v>
      </c>
      <c r="K8" s="251">
        <f t="shared" ref="K8:K14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4" si="3">IF(AZ8=1,G8,0)</f>
        <v>0</v>
      </c>
      <c r="BB8" s="216">
        <f t="shared" ref="BB8:BB14" si="4">IF(AZ8=2,G8,0)</f>
        <v>0</v>
      </c>
      <c r="BC8" s="216">
        <f t="shared" ref="BC8:BC14" si="5">IF(AZ8=3,G8,0)</f>
        <v>0</v>
      </c>
      <c r="BD8" s="216">
        <f t="shared" ref="BD8:BD14" si="6">IF(AZ8=4,G8,0)</f>
        <v>0</v>
      </c>
      <c r="BE8" s="216">
        <f t="shared" ref="BE8:BE14" si="7">IF(AZ8=5,G8,0)</f>
        <v>0</v>
      </c>
      <c r="CA8" s="243">
        <v>1</v>
      </c>
      <c r="CB8" s="243">
        <v>1</v>
      </c>
    </row>
    <row r="9" spans="1:80">
      <c r="A9" s="244">
        <v>2</v>
      </c>
      <c r="B9" s="245" t="s">
        <v>2964</v>
      </c>
      <c r="C9" s="246" t="s">
        <v>2965</v>
      </c>
      <c r="D9" s="247" t="s">
        <v>92</v>
      </c>
      <c r="E9" s="248">
        <v>1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>
      <c r="A10" s="244">
        <v>3</v>
      </c>
      <c r="B10" s="245" t="s">
        <v>2966</v>
      </c>
      <c r="C10" s="246" t="s">
        <v>2967</v>
      </c>
      <c r="D10" s="247" t="s">
        <v>92</v>
      </c>
      <c r="E10" s="248">
        <v>1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>
      <c r="A11" s="244">
        <v>4</v>
      </c>
      <c r="B11" s="245" t="s">
        <v>2968</v>
      </c>
      <c r="C11" s="246" t="s">
        <v>2969</v>
      </c>
      <c r="D11" s="247" t="s">
        <v>92</v>
      </c>
      <c r="E11" s="248">
        <v>1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>
      <c r="A12" s="244">
        <v>5</v>
      </c>
      <c r="B12" s="245" t="s">
        <v>2970</v>
      </c>
      <c r="C12" s="246" t="s">
        <v>2971</v>
      </c>
      <c r="D12" s="247" t="s">
        <v>251</v>
      </c>
      <c r="E12" s="248">
        <v>1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>
      <c r="A13" s="244">
        <v>6</v>
      </c>
      <c r="B13" s="245" t="s">
        <v>2972</v>
      </c>
      <c r="C13" s="246" t="s">
        <v>2973</v>
      </c>
      <c r="D13" s="247" t="s">
        <v>2974</v>
      </c>
      <c r="E13" s="248">
        <v>1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>
      <c r="A14" s="244">
        <v>7</v>
      </c>
      <c r="B14" s="245" t="s">
        <v>2975</v>
      </c>
      <c r="C14" s="246" t="s">
        <v>2976</v>
      </c>
      <c r="D14" s="247" t="s">
        <v>92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>
      <c r="A15" s="262"/>
      <c r="B15" s="263" t="s">
        <v>93</v>
      </c>
      <c r="C15" s="264" t="s">
        <v>2961</v>
      </c>
      <c r="D15" s="265"/>
      <c r="E15" s="266"/>
      <c r="F15" s="267"/>
      <c r="G15" s="268">
        <f>SUM(G7:G14)</f>
        <v>0</v>
      </c>
      <c r="H15" s="269"/>
      <c r="I15" s="270">
        <f>SUM(I7:I14)</f>
        <v>0</v>
      </c>
      <c r="J15" s="269"/>
      <c r="K15" s="270">
        <f>SUM(K7:K14)</f>
        <v>0</v>
      </c>
      <c r="O15" s="243">
        <v>4</v>
      </c>
      <c r="BA15" s="271">
        <f>SUM(BA7:BA14)</f>
        <v>0</v>
      </c>
      <c r="BB15" s="271">
        <f>SUM(BB7:BB14)</f>
        <v>0</v>
      </c>
      <c r="BC15" s="271">
        <f>SUM(BC7:BC14)</f>
        <v>0</v>
      </c>
      <c r="BD15" s="271">
        <f>SUM(BD7:BD14)</f>
        <v>0</v>
      </c>
      <c r="BE15" s="271">
        <f>SUM(BE7:BE14)</f>
        <v>0</v>
      </c>
    </row>
    <row r="16" spans="1:80">
      <c r="A16" s="233" t="s">
        <v>89</v>
      </c>
      <c r="B16" s="234" t="s">
        <v>90</v>
      </c>
      <c r="C16" s="235" t="s">
        <v>91</v>
      </c>
      <c r="D16" s="236"/>
      <c r="E16" s="237"/>
      <c r="F16" s="237"/>
      <c r="G16" s="238"/>
      <c r="H16" s="239"/>
      <c r="I16" s="240"/>
      <c r="J16" s="241"/>
      <c r="K16" s="242"/>
      <c r="O16" s="243">
        <v>1</v>
      </c>
    </row>
    <row r="17" spans="1:80">
      <c r="A17" s="244">
        <v>8</v>
      </c>
      <c r="B17" s="245" t="s">
        <v>2902</v>
      </c>
      <c r="C17" s="246" t="s">
        <v>2903</v>
      </c>
      <c r="D17" s="247" t="s">
        <v>107</v>
      </c>
      <c r="E17" s="248">
        <v>21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>
      <c r="A18" s="244">
        <v>9</v>
      </c>
      <c r="B18" s="245" t="s">
        <v>2904</v>
      </c>
      <c r="C18" s="246" t="s">
        <v>2905</v>
      </c>
      <c r="D18" s="247" t="s">
        <v>149</v>
      </c>
      <c r="E18" s="248">
        <v>12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>
      <c r="A19" s="244">
        <v>10</v>
      </c>
      <c r="B19" s="245" t="s">
        <v>2906</v>
      </c>
      <c r="C19" s="246" t="s">
        <v>2907</v>
      </c>
      <c r="D19" s="247" t="s">
        <v>107</v>
      </c>
      <c r="E19" s="248">
        <v>6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>
      <c r="A20" s="244">
        <v>11</v>
      </c>
      <c r="B20" s="245" t="s">
        <v>2908</v>
      </c>
      <c r="C20" s="246" t="s">
        <v>2909</v>
      </c>
      <c r="D20" s="247" t="s">
        <v>107</v>
      </c>
      <c r="E20" s="248">
        <v>15</v>
      </c>
      <c r="F20" s="248">
        <v>0</v>
      </c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>
      <c r="A21" s="244">
        <v>12</v>
      </c>
      <c r="B21" s="245" t="s">
        <v>2953</v>
      </c>
      <c r="C21" s="246" t="s">
        <v>2977</v>
      </c>
      <c r="D21" s="247" t="s">
        <v>149</v>
      </c>
      <c r="E21" s="248">
        <v>24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>
      <c r="A22" s="262"/>
      <c r="B22" s="263" t="s">
        <v>93</v>
      </c>
      <c r="C22" s="264" t="s">
        <v>104</v>
      </c>
      <c r="D22" s="265"/>
      <c r="E22" s="266"/>
      <c r="F22" s="267"/>
      <c r="G22" s="268">
        <f>SUM(G16:G21)</f>
        <v>0</v>
      </c>
      <c r="H22" s="269"/>
      <c r="I22" s="270">
        <f>SUM(I16:I21)</f>
        <v>0</v>
      </c>
      <c r="J22" s="269"/>
      <c r="K22" s="270">
        <f>SUM(K16:K21)</f>
        <v>0</v>
      </c>
      <c r="O22" s="243">
        <v>4</v>
      </c>
      <c r="BA22" s="271">
        <f>SUM(BA16:BA21)</f>
        <v>0</v>
      </c>
      <c r="BB22" s="271">
        <f>SUM(BB16:BB21)</f>
        <v>0</v>
      </c>
      <c r="BC22" s="271">
        <f>SUM(BC16:BC21)</f>
        <v>0</v>
      </c>
      <c r="BD22" s="271">
        <f>SUM(BD16:BD21)</f>
        <v>0</v>
      </c>
      <c r="BE22" s="271">
        <f>SUM(BE16:BE21)</f>
        <v>0</v>
      </c>
    </row>
    <row r="23" spans="1:80">
      <c r="E23" s="216"/>
    </row>
    <row r="24" spans="1:80">
      <c r="E24" s="216"/>
    </row>
    <row r="25" spans="1:80">
      <c r="E25" s="216"/>
    </row>
    <row r="26" spans="1:80">
      <c r="E26" s="216"/>
    </row>
    <row r="27" spans="1:80">
      <c r="E27" s="216"/>
    </row>
    <row r="28" spans="1:80">
      <c r="E28" s="216"/>
    </row>
    <row r="29" spans="1:80">
      <c r="E29" s="216"/>
    </row>
    <row r="30" spans="1:80">
      <c r="E30" s="216"/>
    </row>
    <row r="31" spans="1:80">
      <c r="E31" s="216"/>
    </row>
    <row r="32" spans="1:80">
      <c r="E32" s="216"/>
    </row>
    <row r="33" spans="1:7">
      <c r="E33" s="216"/>
    </row>
    <row r="34" spans="1:7">
      <c r="E34" s="216"/>
    </row>
    <row r="35" spans="1:7">
      <c r="E35" s="216"/>
    </row>
    <row r="36" spans="1:7">
      <c r="E36" s="216"/>
    </row>
    <row r="37" spans="1:7">
      <c r="E37" s="216"/>
    </row>
    <row r="38" spans="1:7">
      <c r="E38" s="216"/>
    </row>
    <row r="39" spans="1:7">
      <c r="E39" s="216"/>
    </row>
    <row r="40" spans="1:7">
      <c r="E40" s="216"/>
    </row>
    <row r="41" spans="1:7">
      <c r="E41" s="216"/>
    </row>
    <row r="42" spans="1:7">
      <c r="E42" s="216"/>
    </row>
    <row r="43" spans="1:7">
      <c r="E43" s="216"/>
    </row>
    <row r="44" spans="1:7">
      <c r="E44" s="216"/>
    </row>
    <row r="45" spans="1:7">
      <c r="E45" s="216"/>
    </row>
    <row r="46" spans="1:7">
      <c r="A46" s="261"/>
      <c r="B46" s="261"/>
      <c r="C46" s="261"/>
      <c r="D46" s="261"/>
      <c r="E46" s="261"/>
      <c r="F46" s="261"/>
      <c r="G46" s="261"/>
    </row>
    <row r="47" spans="1:7">
      <c r="A47" s="261"/>
      <c r="B47" s="261"/>
      <c r="C47" s="261"/>
      <c r="D47" s="261"/>
      <c r="E47" s="261"/>
      <c r="F47" s="261"/>
      <c r="G47" s="261"/>
    </row>
    <row r="48" spans="1:7">
      <c r="A48" s="261"/>
      <c r="B48" s="261"/>
      <c r="C48" s="261"/>
      <c r="D48" s="261"/>
      <c r="E48" s="261"/>
      <c r="F48" s="261"/>
      <c r="G48" s="261"/>
    </row>
    <row r="49" spans="1:7">
      <c r="A49" s="261"/>
      <c r="B49" s="261"/>
      <c r="C49" s="261"/>
      <c r="D49" s="261"/>
      <c r="E49" s="261"/>
      <c r="F49" s="261"/>
      <c r="G49" s="261"/>
    </row>
    <row r="50" spans="1:7">
      <c r="E50" s="216"/>
    </row>
    <row r="51" spans="1:7">
      <c r="E51" s="216"/>
    </row>
    <row r="52" spans="1:7">
      <c r="E52" s="216"/>
    </row>
    <row r="53" spans="1:7">
      <c r="E53" s="216"/>
    </row>
    <row r="54" spans="1:7">
      <c r="E54" s="216"/>
    </row>
    <row r="55" spans="1:7">
      <c r="E55" s="216"/>
    </row>
    <row r="56" spans="1:7">
      <c r="E56" s="216"/>
    </row>
    <row r="57" spans="1:7">
      <c r="E57" s="216"/>
    </row>
    <row r="58" spans="1:7">
      <c r="E58" s="216"/>
    </row>
    <row r="59" spans="1:7">
      <c r="E59" s="216"/>
    </row>
    <row r="60" spans="1:7">
      <c r="E60" s="216"/>
    </row>
    <row r="61" spans="1:7">
      <c r="E61" s="216"/>
    </row>
    <row r="62" spans="1:7">
      <c r="E62" s="216"/>
    </row>
    <row r="63" spans="1:7">
      <c r="E63" s="216"/>
    </row>
    <row r="64" spans="1:7">
      <c r="E64" s="216"/>
    </row>
    <row r="65" spans="5:5">
      <c r="E65" s="216"/>
    </row>
    <row r="66" spans="5:5">
      <c r="E66" s="216"/>
    </row>
    <row r="67" spans="5:5">
      <c r="E67" s="216"/>
    </row>
    <row r="68" spans="5:5">
      <c r="E68" s="216"/>
    </row>
    <row r="69" spans="5:5">
      <c r="E69" s="216"/>
    </row>
    <row r="70" spans="5:5">
      <c r="E70" s="216"/>
    </row>
    <row r="71" spans="5:5">
      <c r="E71" s="216"/>
    </row>
    <row r="72" spans="5:5">
      <c r="E72" s="216"/>
    </row>
    <row r="73" spans="5:5">
      <c r="E73" s="216"/>
    </row>
    <row r="74" spans="5:5">
      <c r="E74" s="216"/>
    </row>
    <row r="75" spans="5:5">
      <c r="E75" s="216"/>
    </row>
    <row r="76" spans="5:5">
      <c r="E76" s="216"/>
    </row>
    <row r="77" spans="5:5">
      <c r="E77" s="216"/>
    </row>
    <row r="78" spans="5:5">
      <c r="E78" s="216"/>
    </row>
    <row r="79" spans="5:5">
      <c r="E79" s="216"/>
    </row>
    <row r="80" spans="5:5">
      <c r="E80" s="216"/>
    </row>
    <row r="81" spans="1:7">
      <c r="A81" s="272"/>
      <c r="B81" s="272"/>
    </row>
    <row r="82" spans="1:7">
      <c r="A82" s="261"/>
      <c r="B82" s="261"/>
      <c r="C82" s="273"/>
      <c r="D82" s="273"/>
      <c r="E82" s="274"/>
      <c r="F82" s="273"/>
      <c r="G82" s="275"/>
    </row>
    <row r="83" spans="1:7">
      <c r="A83" s="276"/>
      <c r="B83" s="276"/>
      <c r="C83" s="261"/>
      <c r="D83" s="261"/>
      <c r="E83" s="277"/>
      <c r="F83" s="261"/>
      <c r="G83" s="261"/>
    </row>
    <row r="84" spans="1:7">
      <c r="A84" s="261"/>
      <c r="B84" s="261"/>
      <c r="C84" s="261"/>
      <c r="D84" s="261"/>
      <c r="E84" s="277"/>
      <c r="F84" s="261"/>
      <c r="G84" s="261"/>
    </row>
    <row r="85" spans="1:7">
      <c r="A85" s="261"/>
      <c r="B85" s="261"/>
      <c r="C85" s="261"/>
      <c r="D85" s="261"/>
      <c r="E85" s="277"/>
      <c r="F85" s="261"/>
      <c r="G85" s="261"/>
    </row>
    <row r="86" spans="1:7">
      <c r="A86" s="261"/>
      <c r="B86" s="261"/>
      <c r="C86" s="261"/>
      <c r="D86" s="261"/>
      <c r="E86" s="277"/>
      <c r="F86" s="261"/>
      <c r="G86" s="261"/>
    </row>
    <row r="87" spans="1:7">
      <c r="A87" s="261"/>
      <c r="B87" s="261"/>
      <c r="C87" s="261"/>
      <c r="D87" s="261"/>
      <c r="E87" s="277"/>
      <c r="F87" s="261"/>
      <c r="G87" s="261"/>
    </row>
    <row r="88" spans="1:7">
      <c r="A88" s="261"/>
      <c r="B88" s="261"/>
      <c r="C88" s="261"/>
      <c r="D88" s="261"/>
      <c r="E88" s="277"/>
      <c r="F88" s="261"/>
      <c r="G88" s="261"/>
    </row>
    <row r="89" spans="1:7">
      <c r="A89" s="261"/>
      <c r="B89" s="261"/>
      <c r="C89" s="261"/>
      <c r="D89" s="261"/>
      <c r="E89" s="277"/>
      <c r="F89" s="261"/>
      <c r="G89" s="261"/>
    </row>
    <row r="90" spans="1:7">
      <c r="A90" s="261"/>
      <c r="B90" s="261"/>
      <c r="C90" s="261"/>
      <c r="D90" s="261"/>
      <c r="E90" s="277"/>
      <c r="F90" s="261"/>
      <c r="G90" s="261"/>
    </row>
    <row r="91" spans="1:7">
      <c r="A91" s="261"/>
      <c r="B91" s="261"/>
      <c r="C91" s="261"/>
      <c r="D91" s="261"/>
      <c r="E91" s="277"/>
      <c r="F91" s="261"/>
      <c r="G91" s="261"/>
    </row>
    <row r="92" spans="1:7">
      <c r="A92" s="261"/>
      <c r="B92" s="261"/>
      <c r="C92" s="261"/>
      <c r="D92" s="261"/>
      <c r="E92" s="277"/>
      <c r="F92" s="261"/>
      <c r="G92" s="261"/>
    </row>
    <row r="93" spans="1:7">
      <c r="A93" s="261"/>
      <c r="B93" s="261"/>
      <c r="C93" s="261"/>
      <c r="D93" s="261"/>
      <c r="E93" s="277"/>
      <c r="F93" s="261"/>
      <c r="G93" s="261"/>
    </row>
    <row r="94" spans="1:7">
      <c r="A94" s="261"/>
      <c r="B94" s="261"/>
      <c r="C94" s="261"/>
      <c r="D94" s="261"/>
      <c r="E94" s="277"/>
      <c r="F94" s="261"/>
      <c r="G94" s="261"/>
    </row>
    <row r="95" spans="1:7">
      <c r="A95" s="261"/>
      <c r="B95" s="261"/>
      <c r="C95" s="261"/>
      <c r="D95" s="261"/>
      <c r="E95" s="277"/>
      <c r="F95" s="261"/>
      <c r="G95" s="261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List47"/>
  <dimension ref="A1:BE51"/>
  <sheetViews>
    <sheetView view="pageBreakPreview" topLeftCell="A10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2978</v>
      </c>
      <c r="B5" s="94"/>
      <c r="C5" s="95" t="s">
        <v>2979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09  Rek'!E14</f>
        <v>0</v>
      </c>
      <c r="D15" s="133" t="str">
        <f>'SO 09  Rek'!A19</f>
        <v>Zařízení staveniště</v>
      </c>
      <c r="E15" s="134"/>
      <c r="F15" s="135"/>
      <c r="G15" s="132">
        <f>'SO 09  Rek'!I19</f>
        <v>0</v>
      </c>
    </row>
    <row r="16" spans="1:57" ht="15.95" customHeight="1">
      <c r="A16" s="130" t="s">
        <v>45</v>
      </c>
      <c r="B16" s="131" t="s">
        <v>46</v>
      </c>
      <c r="C16" s="132">
        <f>'SO 09  Rek'!F14</f>
        <v>0</v>
      </c>
      <c r="D16" s="85" t="str">
        <f>'SO 09  Rek'!A20</f>
        <v>Kompletační činnost (IČD)</v>
      </c>
      <c r="E16" s="136"/>
      <c r="F16" s="137"/>
      <c r="G16" s="132">
        <f>'SO 09  Rek'!I20</f>
        <v>0</v>
      </c>
    </row>
    <row r="17" spans="1:7" ht="15.95" customHeight="1">
      <c r="A17" s="130" t="s">
        <v>47</v>
      </c>
      <c r="B17" s="131" t="s">
        <v>48</v>
      </c>
      <c r="C17" s="132">
        <f>'SO 09  Rek'!H14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09  Rek'!G14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09  Rek'!I14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09  Rek'!H21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List48"/>
  <dimension ref="A1:BE72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2980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09  Pol'!B7</f>
        <v>1</v>
      </c>
      <c r="B7" s="50" t="str">
        <f>'SO 09  Pol'!C7</f>
        <v>Zemní práce</v>
      </c>
      <c r="D7" s="188"/>
      <c r="E7" s="279">
        <f>'SO 09  Pol'!BA25</f>
        <v>0</v>
      </c>
      <c r="F7" s="280">
        <f>'SO 09  Pol'!BB25</f>
        <v>0</v>
      </c>
      <c r="G7" s="280">
        <f>'SO 09  Pol'!BC25</f>
        <v>0</v>
      </c>
      <c r="H7" s="280">
        <f>'SO 09  Pol'!BD25</f>
        <v>0</v>
      </c>
      <c r="I7" s="281">
        <f>'SO 09  Pol'!BE25</f>
        <v>0</v>
      </c>
    </row>
    <row r="8" spans="1:57" s="111" customFormat="1">
      <c r="A8" s="278" t="str">
        <f>'SO 09  Pol'!B26</f>
        <v>2</v>
      </c>
      <c r="B8" s="50" t="str">
        <f>'SO 09  Pol'!C26</f>
        <v>Základy a zvláštní zakládání</v>
      </c>
      <c r="D8" s="188"/>
      <c r="E8" s="279">
        <f>'SO 09  Pol'!BA53</f>
        <v>0</v>
      </c>
      <c r="F8" s="280">
        <f>'SO 09  Pol'!BB53</f>
        <v>0</v>
      </c>
      <c r="G8" s="280">
        <f>'SO 09  Pol'!BC53</f>
        <v>0</v>
      </c>
      <c r="H8" s="280">
        <f>'SO 09  Pol'!BD53</f>
        <v>0</v>
      </c>
      <c r="I8" s="281">
        <f>'SO 09  Pol'!BE53</f>
        <v>0</v>
      </c>
    </row>
    <row r="9" spans="1:57" s="111" customFormat="1">
      <c r="A9" s="278" t="str">
        <f>'SO 09  Pol'!B54</f>
        <v>4</v>
      </c>
      <c r="B9" s="50" t="str">
        <f>'SO 09  Pol'!C54</f>
        <v>Vodorovné konstrukce</v>
      </c>
      <c r="D9" s="188"/>
      <c r="E9" s="279">
        <f>'SO 09  Pol'!BA72</f>
        <v>0</v>
      </c>
      <c r="F9" s="280">
        <f>'SO 09  Pol'!BB72</f>
        <v>0</v>
      </c>
      <c r="G9" s="280">
        <f>'SO 09  Pol'!BC72</f>
        <v>0</v>
      </c>
      <c r="H9" s="280">
        <f>'SO 09  Pol'!BD72</f>
        <v>0</v>
      </c>
      <c r="I9" s="281">
        <f>'SO 09  Pol'!BE72</f>
        <v>0</v>
      </c>
    </row>
    <row r="10" spans="1:57" s="111" customFormat="1">
      <c r="A10" s="278" t="str">
        <f>'SO 09  Pol'!B73</f>
        <v>5</v>
      </c>
      <c r="B10" s="50" t="str">
        <f>'SO 09  Pol'!C73</f>
        <v>Komunikace</v>
      </c>
      <c r="D10" s="188"/>
      <c r="E10" s="279">
        <f>'SO 09  Pol'!BA103</f>
        <v>0</v>
      </c>
      <c r="F10" s="280">
        <f>'SO 09  Pol'!BB103</f>
        <v>0</v>
      </c>
      <c r="G10" s="280">
        <f>'SO 09  Pol'!BC103</f>
        <v>0</v>
      </c>
      <c r="H10" s="280">
        <f>'SO 09  Pol'!BD103</f>
        <v>0</v>
      </c>
      <c r="I10" s="281">
        <f>'SO 09  Pol'!BE103</f>
        <v>0</v>
      </c>
    </row>
    <row r="11" spans="1:57" s="111" customFormat="1">
      <c r="A11" s="278" t="str">
        <f>'SO 09  Pol'!B104</f>
        <v>91</v>
      </c>
      <c r="B11" s="50" t="str">
        <f>'SO 09  Pol'!C104</f>
        <v>Doplňující práce na komunikaci</v>
      </c>
      <c r="D11" s="188"/>
      <c r="E11" s="279">
        <f>'SO 09  Pol'!BA119</f>
        <v>0</v>
      </c>
      <c r="F11" s="280">
        <f>'SO 09  Pol'!BB119</f>
        <v>0</v>
      </c>
      <c r="G11" s="280">
        <f>'SO 09  Pol'!BC119</f>
        <v>0</v>
      </c>
      <c r="H11" s="280">
        <f>'SO 09  Pol'!BD119</f>
        <v>0</v>
      </c>
      <c r="I11" s="281">
        <f>'SO 09  Pol'!BE119</f>
        <v>0</v>
      </c>
    </row>
    <row r="12" spans="1:57" s="111" customFormat="1">
      <c r="A12" s="278" t="str">
        <f>'SO 09  Pol'!B120</f>
        <v>99</v>
      </c>
      <c r="B12" s="50" t="str">
        <f>'SO 09  Pol'!C120</f>
        <v>Staveništní přesun hmot</v>
      </c>
      <c r="D12" s="188"/>
      <c r="E12" s="279">
        <f>'SO 09  Pol'!BA122</f>
        <v>0</v>
      </c>
      <c r="F12" s="280">
        <f>'SO 09  Pol'!BB122</f>
        <v>0</v>
      </c>
      <c r="G12" s="280">
        <f>'SO 09  Pol'!BC122</f>
        <v>0</v>
      </c>
      <c r="H12" s="280">
        <f>'SO 09  Pol'!BD122</f>
        <v>0</v>
      </c>
      <c r="I12" s="281">
        <f>'SO 09  Pol'!BE122</f>
        <v>0</v>
      </c>
    </row>
    <row r="13" spans="1:57" s="111" customFormat="1" ht="13.5" thickBot="1">
      <c r="A13" s="278" t="str">
        <f>'SO 09  Pol'!B123</f>
        <v>767</v>
      </c>
      <c r="B13" s="50" t="str">
        <f>'SO 09  Pol'!C123</f>
        <v>Konstrukce zámečnické</v>
      </c>
      <c r="D13" s="188"/>
      <c r="E13" s="279">
        <f>'SO 09  Pol'!BA125</f>
        <v>0</v>
      </c>
      <c r="F13" s="280">
        <f>'SO 09  Pol'!BB125</f>
        <v>0</v>
      </c>
      <c r="G13" s="280">
        <f>'SO 09  Pol'!BC125</f>
        <v>0</v>
      </c>
      <c r="H13" s="280">
        <f>'SO 09  Pol'!BD125</f>
        <v>0</v>
      </c>
      <c r="I13" s="281">
        <f>'SO 09  Pol'!BE125</f>
        <v>0</v>
      </c>
    </row>
    <row r="14" spans="1:57" s="6" customFormat="1" ht="13.5" thickBot="1">
      <c r="A14" s="189"/>
      <c r="B14" s="190" t="s">
        <v>71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>
      <c r="A16" s="180" t="s">
        <v>72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/>
    <row r="18" spans="1:53">
      <c r="A18" s="146" t="s">
        <v>73</v>
      </c>
      <c r="B18" s="147"/>
      <c r="C18" s="147"/>
      <c r="D18" s="196"/>
      <c r="E18" s="197" t="s">
        <v>74</v>
      </c>
      <c r="F18" s="198" t="s">
        <v>7</v>
      </c>
      <c r="G18" s="199" t="s">
        <v>75</v>
      </c>
      <c r="H18" s="200"/>
      <c r="I18" s="201" t="s">
        <v>74</v>
      </c>
    </row>
    <row r="19" spans="1:53">
      <c r="A19" s="140" t="s">
        <v>1304</v>
      </c>
      <c r="B19" s="131"/>
      <c r="C19" s="131"/>
      <c r="D19" s="202"/>
      <c r="E19" s="203"/>
      <c r="F19" s="204"/>
      <c r="G19" s="205">
        <v>0</v>
      </c>
      <c r="H19" s="206"/>
      <c r="I19" s="207">
        <f>E19+F19*G19/100</f>
        <v>0</v>
      </c>
      <c r="BA19" s="1">
        <v>1</v>
      </c>
    </row>
    <row r="20" spans="1:53">
      <c r="A20" s="140" t="s">
        <v>1465</v>
      </c>
      <c r="B20" s="131"/>
      <c r="C20" s="131"/>
      <c r="D20" s="202"/>
      <c r="E20" s="203"/>
      <c r="F20" s="204"/>
      <c r="G20" s="205">
        <v>0</v>
      </c>
      <c r="H20" s="206"/>
      <c r="I20" s="207">
        <f>E20+F20*G20/100</f>
        <v>0</v>
      </c>
      <c r="BA20" s="1">
        <v>2</v>
      </c>
    </row>
    <row r="21" spans="1:53" ht="13.5" thickBot="1">
      <c r="A21" s="208"/>
      <c r="B21" s="209" t="s">
        <v>76</v>
      </c>
      <c r="C21" s="210"/>
      <c r="D21" s="211"/>
      <c r="E21" s="212"/>
      <c r="F21" s="213"/>
      <c r="G21" s="213"/>
      <c r="H21" s="361">
        <f>SUM(I19:I20)</f>
        <v>0</v>
      </c>
      <c r="I21" s="362"/>
    </row>
    <row r="23" spans="1:53">
      <c r="B23" s="6"/>
      <c r="F23" s="214"/>
      <c r="G23" s="215"/>
      <c r="H23" s="215"/>
      <c r="I23" s="34"/>
    </row>
    <row r="24" spans="1:53">
      <c r="F24" s="214"/>
      <c r="G24" s="215"/>
      <c r="H24" s="215"/>
      <c r="I24" s="34"/>
    </row>
    <row r="25" spans="1:53">
      <c r="F25" s="214"/>
      <c r="G25" s="215"/>
      <c r="H25" s="215"/>
      <c r="I25" s="34"/>
    </row>
    <row r="26" spans="1:53">
      <c r="F26" s="214"/>
      <c r="G26" s="215"/>
      <c r="H26" s="215"/>
      <c r="I26" s="34"/>
    </row>
    <row r="27" spans="1:53">
      <c r="F27" s="214"/>
      <c r="G27" s="215"/>
      <c r="H27" s="215"/>
      <c r="I27" s="34"/>
    </row>
    <row r="28" spans="1:53">
      <c r="F28" s="214"/>
      <c r="G28" s="215"/>
      <c r="H28" s="215"/>
      <c r="I28" s="34"/>
    </row>
    <row r="29" spans="1:53">
      <c r="F29" s="214"/>
      <c r="G29" s="215"/>
      <c r="H29" s="215"/>
      <c r="I29" s="34"/>
    </row>
    <row r="30" spans="1:53">
      <c r="F30" s="214"/>
      <c r="G30" s="215"/>
      <c r="H30" s="215"/>
      <c r="I30" s="34"/>
    </row>
    <row r="31" spans="1:53">
      <c r="F31" s="214"/>
      <c r="G31" s="215"/>
      <c r="H31" s="215"/>
      <c r="I31" s="34"/>
    </row>
    <row r="32" spans="1:53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  <row r="70" spans="6:9">
      <c r="F70" s="214"/>
      <c r="G70" s="215"/>
      <c r="H70" s="215"/>
      <c r="I70" s="34"/>
    </row>
    <row r="71" spans="6:9">
      <c r="F71" s="214"/>
      <c r="G71" s="215"/>
      <c r="H71" s="215"/>
      <c r="I71" s="34"/>
    </row>
    <row r="72" spans="6:9">
      <c r="F72" s="214"/>
      <c r="G72" s="215"/>
      <c r="H72" s="215"/>
      <c r="I72" s="34"/>
    </row>
  </sheetData>
  <mergeCells count="4">
    <mergeCell ref="A1:B1"/>
    <mergeCell ref="A2:B2"/>
    <mergeCell ref="G2:I2"/>
    <mergeCell ref="H21:I2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List15"/>
  <dimension ref="A1:CB198"/>
  <sheetViews>
    <sheetView showGridLines="0" showZeros="0" view="pageBreakPreview" zoomScaleNormal="100" zoomScaleSheetLayoutView="100" workbookViewId="0">
      <selection activeCell="C6" sqref="C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09  Rek'!H1</f>
        <v/>
      </c>
      <c r="G3" s="223"/>
    </row>
    <row r="4" spans="1:80" ht="13.5" thickBot="1">
      <c r="A4" s="373" t="s">
        <v>68</v>
      </c>
      <c r="B4" s="357"/>
      <c r="C4" s="176" t="s">
        <v>2980</v>
      </c>
      <c r="D4" s="224"/>
      <c r="E4" s="374">
        <f>'SO 09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90</v>
      </c>
      <c r="C7" s="235" t="s">
        <v>91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>
      <c r="A8" s="244">
        <v>1</v>
      </c>
      <c r="B8" s="245" t="s">
        <v>2981</v>
      </c>
      <c r="C8" s="246" t="s">
        <v>2982</v>
      </c>
      <c r="D8" s="247" t="s">
        <v>107</v>
      </c>
      <c r="E8" s="248">
        <v>0.49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>
      <c r="A9" s="252"/>
      <c r="B9" s="256"/>
      <c r="C9" s="366" t="s">
        <v>2983</v>
      </c>
      <c r="D9" s="367"/>
      <c r="E9" s="257">
        <v>0.49</v>
      </c>
      <c r="F9" s="258"/>
      <c r="G9" s="259"/>
      <c r="H9" s="260"/>
      <c r="I9" s="254"/>
      <c r="J9" s="261"/>
      <c r="K9" s="254"/>
      <c r="M9" s="255" t="s">
        <v>2983</v>
      </c>
      <c r="O9" s="243"/>
    </row>
    <row r="10" spans="1:80" ht="22.5">
      <c r="A10" s="244">
        <v>2</v>
      </c>
      <c r="B10" s="245" t="s">
        <v>2674</v>
      </c>
      <c r="C10" s="246" t="s">
        <v>2675</v>
      </c>
      <c r="D10" s="247" t="s">
        <v>107</v>
      </c>
      <c r="E10" s="248">
        <v>517.94910000000004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>
      <c r="A11" s="252"/>
      <c r="B11" s="253"/>
      <c r="C11" s="368"/>
      <c r="D11" s="369"/>
      <c r="E11" s="369"/>
      <c r="F11" s="369"/>
      <c r="G11" s="370"/>
      <c r="I11" s="254"/>
      <c r="K11" s="254"/>
      <c r="L11" s="255"/>
      <c r="O11" s="243">
        <v>3</v>
      </c>
    </row>
    <row r="12" spans="1:80">
      <c r="A12" s="252"/>
      <c r="B12" s="256"/>
      <c r="C12" s="366" t="s">
        <v>2984</v>
      </c>
      <c r="D12" s="367"/>
      <c r="E12" s="257">
        <v>0.49</v>
      </c>
      <c r="F12" s="258"/>
      <c r="G12" s="259"/>
      <c r="H12" s="260"/>
      <c r="I12" s="254"/>
      <c r="J12" s="261"/>
      <c r="K12" s="254"/>
      <c r="M12" s="255" t="s">
        <v>2984</v>
      </c>
      <c r="O12" s="243"/>
    </row>
    <row r="13" spans="1:80">
      <c r="A13" s="252"/>
      <c r="B13" s="256"/>
      <c r="C13" s="366" t="s">
        <v>2985</v>
      </c>
      <c r="D13" s="367"/>
      <c r="E13" s="257">
        <v>517.45910000000003</v>
      </c>
      <c r="F13" s="258"/>
      <c r="G13" s="259"/>
      <c r="H13" s="260"/>
      <c r="I13" s="254"/>
      <c r="J13" s="261"/>
      <c r="K13" s="254"/>
      <c r="M13" s="255" t="s">
        <v>2985</v>
      </c>
      <c r="O13" s="243"/>
    </row>
    <row r="14" spans="1:80">
      <c r="A14" s="244">
        <v>3</v>
      </c>
      <c r="B14" s="245" t="s">
        <v>2986</v>
      </c>
      <c r="C14" s="246" t="s">
        <v>2987</v>
      </c>
      <c r="D14" s="247" t="s">
        <v>107</v>
      </c>
      <c r="E14" s="248">
        <v>517.45910000000003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43">
        <v>1</v>
      </c>
      <c r="CB14" s="243">
        <v>1</v>
      </c>
    </row>
    <row r="15" spans="1:80">
      <c r="A15" s="252"/>
      <c r="B15" s="256"/>
      <c r="C15" s="366" t="s">
        <v>2988</v>
      </c>
      <c r="D15" s="367"/>
      <c r="E15" s="257">
        <v>6.0812999999999997</v>
      </c>
      <c r="F15" s="258"/>
      <c r="G15" s="259"/>
      <c r="H15" s="260"/>
      <c r="I15" s="254"/>
      <c r="J15" s="261"/>
      <c r="K15" s="254"/>
      <c r="M15" s="255" t="s">
        <v>2988</v>
      </c>
      <c r="O15" s="243"/>
    </row>
    <row r="16" spans="1:80">
      <c r="A16" s="252"/>
      <c r="B16" s="256"/>
      <c r="C16" s="366" t="s">
        <v>2989</v>
      </c>
      <c r="D16" s="367"/>
      <c r="E16" s="257">
        <v>2.5649999999999999</v>
      </c>
      <c r="F16" s="258"/>
      <c r="G16" s="259"/>
      <c r="H16" s="260"/>
      <c r="I16" s="254"/>
      <c r="J16" s="261"/>
      <c r="K16" s="254"/>
      <c r="M16" s="255" t="s">
        <v>2989</v>
      </c>
      <c r="O16" s="243"/>
    </row>
    <row r="17" spans="1:80">
      <c r="A17" s="252"/>
      <c r="B17" s="256"/>
      <c r="C17" s="366" t="s">
        <v>2990</v>
      </c>
      <c r="D17" s="367"/>
      <c r="E17" s="257">
        <v>26.085000000000001</v>
      </c>
      <c r="F17" s="258"/>
      <c r="G17" s="259"/>
      <c r="H17" s="260"/>
      <c r="I17" s="254"/>
      <c r="J17" s="261"/>
      <c r="K17" s="254"/>
      <c r="M17" s="255" t="s">
        <v>2990</v>
      </c>
      <c r="O17" s="243"/>
    </row>
    <row r="18" spans="1:80">
      <c r="A18" s="252"/>
      <c r="B18" s="256"/>
      <c r="C18" s="366" t="s">
        <v>2991</v>
      </c>
      <c r="D18" s="367"/>
      <c r="E18" s="257">
        <v>8.3528000000000002</v>
      </c>
      <c r="F18" s="258"/>
      <c r="G18" s="259"/>
      <c r="H18" s="260"/>
      <c r="I18" s="254"/>
      <c r="J18" s="261"/>
      <c r="K18" s="254"/>
      <c r="M18" s="255" t="s">
        <v>2991</v>
      </c>
      <c r="O18" s="243"/>
    </row>
    <row r="19" spans="1:80">
      <c r="A19" s="252"/>
      <c r="B19" s="256"/>
      <c r="C19" s="366" t="s">
        <v>2992</v>
      </c>
      <c r="D19" s="367"/>
      <c r="E19" s="257">
        <v>0</v>
      </c>
      <c r="F19" s="258"/>
      <c r="G19" s="259"/>
      <c r="H19" s="260"/>
      <c r="I19" s="254"/>
      <c r="J19" s="261"/>
      <c r="K19" s="254"/>
      <c r="M19" s="255" t="s">
        <v>2992</v>
      </c>
      <c r="O19" s="243"/>
    </row>
    <row r="20" spans="1:80">
      <c r="A20" s="252"/>
      <c r="B20" s="256"/>
      <c r="C20" s="371" t="s">
        <v>111</v>
      </c>
      <c r="D20" s="367"/>
      <c r="E20" s="282">
        <v>0</v>
      </c>
      <c r="F20" s="258"/>
      <c r="G20" s="259"/>
      <c r="H20" s="260"/>
      <c r="I20" s="254"/>
      <c r="J20" s="261"/>
      <c r="K20" s="254"/>
      <c r="M20" s="255" t="s">
        <v>111</v>
      </c>
      <c r="O20" s="243"/>
    </row>
    <row r="21" spans="1:80">
      <c r="A21" s="252"/>
      <c r="B21" s="256"/>
      <c r="C21" s="371" t="s">
        <v>2993</v>
      </c>
      <c r="D21" s="367"/>
      <c r="E21" s="282">
        <v>815</v>
      </c>
      <c r="F21" s="258"/>
      <c r="G21" s="259"/>
      <c r="H21" s="260"/>
      <c r="I21" s="254"/>
      <c r="J21" s="261"/>
      <c r="K21" s="254"/>
      <c r="M21" s="255" t="s">
        <v>2993</v>
      </c>
      <c r="O21" s="243"/>
    </row>
    <row r="22" spans="1:80">
      <c r="A22" s="252"/>
      <c r="B22" s="256"/>
      <c r="C22" s="371" t="s">
        <v>2994</v>
      </c>
      <c r="D22" s="367"/>
      <c r="E22" s="282">
        <v>450</v>
      </c>
      <c r="F22" s="258"/>
      <c r="G22" s="259"/>
      <c r="H22" s="260"/>
      <c r="I22" s="254"/>
      <c r="J22" s="261"/>
      <c r="K22" s="254"/>
      <c r="M22" s="255" t="s">
        <v>2994</v>
      </c>
      <c r="O22" s="243"/>
    </row>
    <row r="23" spans="1:80">
      <c r="A23" s="252"/>
      <c r="B23" s="256"/>
      <c r="C23" s="371" t="s">
        <v>115</v>
      </c>
      <c r="D23" s="367"/>
      <c r="E23" s="282">
        <v>1265</v>
      </c>
      <c r="F23" s="258"/>
      <c r="G23" s="259"/>
      <c r="H23" s="260"/>
      <c r="I23" s="254"/>
      <c r="J23" s="261"/>
      <c r="K23" s="254"/>
      <c r="M23" s="255" t="s">
        <v>115</v>
      </c>
      <c r="O23" s="243"/>
    </row>
    <row r="24" spans="1:80">
      <c r="A24" s="252"/>
      <c r="B24" s="256"/>
      <c r="C24" s="366" t="s">
        <v>2995</v>
      </c>
      <c r="D24" s="367"/>
      <c r="E24" s="257">
        <v>474.375</v>
      </c>
      <c r="F24" s="258"/>
      <c r="G24" s="259"/>
      <c r="H24" s="260"/>
      <c r="I24" s="254"/>
      <c r="J24" s="261"/>
      <c r="K24" s="254"/>
      <c r="M24" s="255" t="s">
        <v>2995</v>
      </c>
      <c r="O24" s="243"/>
    </row>
    <row r="25" spans="1:80">
      <c r="A25" s="262"/>
      <c r="B25" s="263" t="s">
        <v>93</v>
      </c>
      <c r="C25" s="264" t="s">
        <v>104</v>
      </c>
      <c r="D25" s="265"/>
      <c r="E25" s="266"/>
      <c r="F25" s="267"/>
      <c r="G25" s="268">
        <f>SUM(G7:G24)</f>
        <v>0</v>
      </c>
      <c r="H25" s="269"/>
      <c r="I25" s="270">
        <f>SUM(I7:I24)</f>
        <v>0</v>
      </c>
      <c r="J25" s="269"/>
      <c r="K25" s="270">
        <f>SUM(K7:K24)</f>
        <v>0</v>
      </c>
      <c r="O25" s="243">
        <v>4</v>
      </c>
      <c r="BA25" s="271">
        <f>SUM(BA7:BA24)</f>
        <v>0</v>
      </c>
      <c r="BB25" s="271">
        <f>SUM(BB7:BB24)</f>
        <v>0</v>
      </c>
      <c r="BC25" s="271">
        <f>SUM(BC7:BC24)</f>
        <v>0</v>
      </c>
      <c r="BD25" s="271">
        <f>SUM(BD7:BD24)</f>
        <v>0</v>
      </c>
      <c r="BE25" s="271">
        <f>SUM(BE7:BE24)</f>
        <v>0</v>
      </c>
    </row>
    <row r="26" spans="1:80">
      <c r="A26" s="233" t="s">
        <v>89</v>
      </c>
      <c r="B26" s="234" t="s">
        <v>159</v>
      </c>
      <c r="C26" s="235" t="s">
        <v>160</v>
      </c>
      <c r="D26" s="236"/>
      <c r="E26" s="237"/>
      <c r="F26" s="237"/>
      <c r="G26" s="238"/>
      <c r="H26" s="239"/>
      <c r="I26" s="240"/>
      <c r="J26" s="241"/>
      <c r="K26" s="242"/>
      <c r="O26" s="243">
        <v>1</v>
      </c>
    </row>
    <row r="27" spans="1:80">
      <c r="A27" s="244">
        <v>4</v>
      </c>
      <c r="B27" s="245" t="s">
        <v>2996</v>
      </c>
      <c r="C27" s="246" t="s">
        <v>2997</v>
      </c>
      <c r="D27" s="247" t="s">
        <v>149</v>
      </c>
      <c r="E27" s="248">
        <v>1265</v>
      </c>
      <c r="F27" s="248">
        <v>0</v>
      </c>
      <c r="G27" s="249">
        <f>E27*F27</f>
        <v>0</v>
      </c>
      <c r="H27" s="250">
        <v>4.0000000000000003E-5</v>
      </c>
      <c r="I27" s="251">
        <f>E27*H27</f>
        <v>5.0600000000000006E-2</v>
      </c>
      <c r="J27" s="250">
        <v>0</v>
      </c>
      <c r="K27" s="251">
        <f>E27*J27</f>
        <v>0</v>
      </c>
      <c r="O27" s="243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>IF(AZ27=1,G27,0)</f>
        <v>0</v>
      </c>
      <c r="BB27" s="216">
        <f>IF(AZ27=2,G27,0)</f>
        <v>0</v>
      </c>
      <c r="BC27" s="216">
        <f>IF(AZ27=3,G27,0)</f>
        <v>0</v>
      </c>
      <c r="BD27" s="216">
        <f>IF(AZ27=4,G27,0)</f>
        <v>0</v>
      </c>
      <c r="BE27" s="216">
        <f>IF(AZ27=5,G27,0)</f>
        <v>0</v>
      </c>
      <c r="CA27" s="243">
        <v>1</v>
      </c>
      <c r="CB27" s="243">
        <v>1</v>
      </c>
    </row>
    <row r="28" spans="1:80">
      <c r="A28" s="252"/>
      <c r="B28" s="256"/>
      <c r="C28" s="366" t="s">
        <v>2993</v>
      </c>
      <c r="D28" s="367"/>
      <c r="E28" s="257">
        <v>815</v>
      </c>
      <c r="F28" s="258"/>
      <c r="G28" s="259"/>
      <c r="H28" s="260"/>
      <c r="I28" s="254"/>
      <c r="J28" s="261"/>
      <c r="K28" s="254"/>
      <c r="M28" s="255" t="s">
        <v>2993</v>
      </c>
      <c r="O28" s="243"/>
    </row>
    <row r="29" spans="1:80">
      <c r="A29" s="252"/>
      <c r="B29" s="256"/>
      <c r="C29" s="366" t="s">
        <v>2994</v>
      </c>
      <c r="D29" s="367"/>
      <c r="E29" s="257">
        <v>450</v>
      </c>
      <c r="F29" s="258"/>
      <c r="G29" s="259"/>
      <c r="H29" s="260"/>
      <c r="I29" s="254"/>
      <c r="J29" s="261"/>
      <c r="K29" s="254"/>
      <c r="M29" s="255" t="s">
        <v>2994</v>
      </c>
      <c r="O29" s="243"/>
    </row>
    <row r="30" spans="1:80">
      <c r="A30" s="244">
        <v>5</v>
      </c>
      <c r="B30" s="245" t="s">
        <v>2998</v>
      </c>
      <c r="C30" s="246" t="s">
        <v>2999</v>
      </c>
      <c r="D30" s="247" t="s">
        <v>149</v>
      </c>
      <c r="E30" s="248">
        <v>1295</v>
      </c>
      <c r="F30" s="248">
        <v>0</v>
      </c>
      <c r="G30" s="249">
        <f>E30*F30</f>
        <v>0</v>
      </c>
      <c r="H30" s="250">
        <v>0</v>
      </c>
      <c r="I30" s="251">
        <f>E30*H30</f>
        <v>0</v>
      </c>
      <c r="J30" s="250">
        <v>0</v>
      </c>
      <c r="K30" s="251">
        <f>E30*J30</f>
        <v>0</v>
      </c>
      <c r="O30" s="243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>IF(AZ30=1,G30,0)</f>
        <v>0</v>
      </c>
      <c r="BB30" s="216">
        <f>IF(AZ30=2,G30,0)</f>
        <v>0</v>
      </c>
      <c r="BC30" s="216">
        <f>IF(AZ30=3,G30,0)</f>
        <v>0</v>
      </c>
      <c r="BD30" s="216">
        <f>IF(AZ30=4,G30,0)</f>
        <v>0</v>
      </c>
      <c r="BE30" s="216">
        <f>IF(AZ30=5,G30,0)</f>
        <v>0</v>
      </c>
      <c r="CA30" s="243">
        <v>1</v>
      </c>
      <c r="CB30" s="243">
        <v>1</v>
      </c>
    </row>
    <row r="31" spans="1:80">
      <c r="A31" s="252"/>
      <c r="B31" s="256"/>
      <c r="C31" s="366" t="s">
        <v>2993</v>
      </c>
      <c r="D31" s="367"/>
      <c r="E31" s="257">
        <v>815</v>
      </c>
      <c r="F31" s="258"/>
      <c r="G31" s="259"/>
      <c r="H31" s="260"/>
      <c r="I31" s="254"/>
      <c r="J31" s="261"/>
      <c r="K31" s="254"/>
      <c r="M31" s="255" t="s">
        <v>2993</v>
      </c>
      <c r="O31" s="243"/>
    </row>
    <row r="32" spans="1:80">
      <c r="A32" s="252"/>
      <c r="B32" s="256"/>
      <c r="C32" s="366" t="s">
        <v>2994</v>
      </c>
      <c r="D32" s="367"/>
      <c r="E32" s="257">
        <v>450</v>
      </c>
      <c r="F32" s="258"/>
      <c r="G32" s="259"/>
      <c r="H32" s="260"/>
      <c r="I32" s="254"/>
      <c r="J32" s="261"/>
      <c r="K32" s="254"/>
      <c r="M32" s="255" t="s">
        <v>2994</v>
      </c>
      <c r="O32" s="243"/>
    </row>
    <row r="33" spans="1:80">
      <c r="A33" s="252"/>
      <c r="B33" s="256"/>
      <c r="C33" s="366" t="s">
        <v>3000</v>
      </c>
      <c r="D33" s="367"/>
      <c r="E33" s="257">
        <v>30</v>
      </c>
      <c r="F33" s="258"/>
      <c r="G33" s="259"/>
      <c r="H33" s="260"/>
      <c r="I33" s="254"/>
      <c r="J33" s="261"/>
      <c r="K33" s="254"/>
      <c r="M33" s="255" t="s">
        <v>3000</v>
      </c>
      <c r="O33" s="243"/>
    </row>
    <row r="34" spans="1:80" ht="22.5">
      <c r="A34" s="244">
        <v>6</v>
      </c>
      <c r="B34" s="245" t="s">
        <v>3001</v>
      </c>
      <c r="C34" s="246" t="s">
        <v>3002</v>
      </c>
      <c r="D34" s="247" t="s">
        <v>107</v>
      </c>
      <c r="E34" s="248">
        <v>7.0620000000000003</v>
      </c>
      <c r="F34" s="248">
        <v>0</v>
      </c>
      <c r="G34" s="249">
        <f>E34*F34</f>
        <v>0</v>
      </c>
      <c r="H34" s="250">
        <v>1.7816399999999999</v>
      </c>
      <c r="I34" s="251">
        <f>E34*H34</f>
        <v>12.58194168</v>
      </c>
      <c r="J34" s="250">
        <v>0</v>
      </c>
      <c r="K34" s="251">
        <f>E34*J34</f>
        <v>0</v>
      </c>
      <c r="O34" s="243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>IF(AZ34=1,G34,0)</f>
        <v>0</v>
      </c>
      <c r="BB34" s="216">
        <f>IF(AZ34=2,G34,0)</f>
        <v>0</v>
      </c>
      <c r="BC34" s="216">
        <f>IF(AZ34=3,G34,0)</f>
        <v>0</v>
      </c>
      <c r="BD34" s="216">
        <f>IF(AZ34=4,G34,0)</f>
        <v>0</v>
      </c>
      <c r="BE34" s="216">
        <f>IF(AZ34=5,G34,0)</f>
        <v>0</v>
      </c>
      <c r="CA34" s="243">
        <v>1</v>
      </c>
      <c r="CB34" s="243">
        <v>1</v>
      </c>
    </row>
    <row r="35" spans="1:80">
      <c r="A35" s="252"/>
      <c r="B35" s="256"/>
      <c r="C35" s="366" t="s">
        <v>3003</v>
      </c>
      <c r="D35" s="367"/>
      <c r="E35" s="257">
        <v>9</v>
      </c>
      <c r="F35" s="258"/>
      <c r="G35" s="259"/>
      <c r="H35" s="260"/>
      <c r="I35" s="254"/>
      <c r="J35" s="261"/>
      <c r="K35" s="254"/>
      <c r="M35" s="255" t="s">
        <v>3003</v>
      </c>
      <c r="O35" s="243"/>
    </row>
    <row r="36" spans="1:80">
      <c r="A36" s="252"/>
      <c r="B36" s="256"/>
      <c r="C36" s="371" t="s">
        <v>111</v>
      </c>
      <c r="D36" s="367"/>
      <c r="E36" s="282">
        <v>0</v>
      </c>
      <c r="F36" s="258"/>
      <c r="G36" s="259"/>
      <c r="H36" s="260"/>
      <c r="I36" s="254"/>
      <c r="J36" s="261"/>
      <c r="K36" s="254"/>
      <c r="M36" s="255" t="s">
        <v>111</v>
      </c>
      <c r="O36" s="243"/>
    </row>
    <row r="37" spans="1:80">
      <c r="A37" s="252"/>
      <c r="B37" s="256"/>
      <c r="C37" s="371" t="s">
        <v>3004</v>
      </c>
      <c r="D37" s="367"/>
      <c r="E37" s="282">
        <v>1.4</v>
      </c>
      <c r="F37" s="258"/>
      <c r="G37" s="259"/>
      <c r="H37" s="260"/>
      <c r="I37" s="254"/>
      <c r="J37" s="261"/>
      <c r="K37" s="254"/>
      <c r="M37" s="255" t="s">
        <v>3004</v>
      </c>
      <c r="O37" s="243"/>
    </row>
    <row r="38" spans="1:80">
      <c r="A38" s="252"/>
      <c r="B38" s="256"/>
      <c r="C38" s="371" t="s">
        <v>3005</v>
      </c>
      <c r="D38" s="367"/>
      <c r="E38" s="282">
        <v>1.94</v>
      </c>
      <c r="F38" s="258"/>
      <c r="G38" s="259"/>
      <c r="H38" s="260"/>
      <c r="I38" s="254"/>
      <c r="J38" s="261"/>
      <c r="K38" s="254"/>
      <c r="M38" s="255" t="s">
        <v>3005</v>
      </c>
      <c r="O38" s="243"/>
    </row>
    <row r="39" spans="1:80">
      <c r="A39" s="252"/>
      <c r="B39" s="256"/>
      <c r="C39" s="371" t="s">
        <v>3006</v>
      </c>
      <c r="D39" s="367"/>
      <c r="E39" s="282">
        <v>3.12</v>
      </c>
      <c r="F39" s="258"/>
      <c r="G39" s="259"/>
      <c r="H39" s="260"/>
      <c r="I39" s="254"/>
      <c r="J39" s="261"/>
      <c r="K39" s="254"/>
      <c r="M39" s="255" t="s">
        <v>3006</v>
      </c>
      <c r="O39" s="243"/>
    </row>
    <row r="40" spans="1:80">
      <c r="A40" s="252"/>
      <c r="B40" s="256"/>
      <c r="C40" s="371" t="s">
        <v>115</v>
      </c>
      <c r="D40" s="367"/>
      <c r="E40" s="282">
        <v>6.46</v>
      </c>
      <c r="F40" s="258"/>
      <c r="G40" s="259"/>
      <c r="H40" s="260"/>
      <c r="I40" s="254"/>
      <c r="J40" s="261"/>
      <c r="K40" s="254"/>
      <c r="M40" s="255" t="s">
        <v>115</v>
      </c>
      <c r="O40" s="243"/>
    </row>
    <row r="41" spans="1:80">
      <c r="A41" s="252"/>
      <c r="B41" s="256"/>
      <c r="C41" s="366" t="s">
        <v>3007</v>
      </c>
      <c r="D41" s="367"/>
      <c r="E41" s="257">
        <v>-1.9379999999999999</v>
      </c>
      <c r="F41" s="258"/>
      <c r="G41" s="259"/>
      <c r="H41" s="260"/>
      <c r="I41" s="254"/>
      <c r="J41" s="261"/>
      <c r="K41" s="254"/>
      <c r="M41" s="255" t="s">
        <v>3007</v>
      </c>
      <c r="O41" s="243"/>
    </row>
    <row r="42" spans="1:80" ht="22.5">
      <c r="A42" s="244">
        <v>7</v>
      </c>
      <c r="B42" s="245" t="s">
        <v>2683</v>
      </c>
      <c r="C42" s="246" t="s">
        <v>2684</v>
      </c>
      <c r="D42" s="247" t="s">
        <v>107</v>
      </c>
      <c r="E42" s="248">
        <v>0.64600000000000002</v>
      </c>
      <c r="F42" s="248">
        <v>0</v>
      </c>
      <c r="G42" s="249">
        <f>E42*F42</f>
        <v>0</v>
      </c>
      <c r="H42" s="250">
        <v>1.7816399999999999</v>
      </c>
      <c r="I42" s="251">
        <f>E42*H42</f>
        <v>1.1509394399999999</v>
      </c>
      <c r="J42" s="250">
        <v>0</v>
      </c>
      <c r="K42" s="251">
        <f>E42*J42</f>
        <v>0</v>
      </c>
      <c r="O42" s="243">
        <v>2</v>
      </c>
      <c r="AA42" s="216">
        <v>1</v>
      </c>
      <c r="AB42" s="216">
        <v>1</v>
      </c>
      <c r="AC42" s="216">
        <v>1</v>
      </c>
      <c r="AZ42" s="216">
        <v>1</v>
      </c>
      <c r="BA42" s="216">
        <f>IF(AZ42=1,G42,0)</f>
        <v>0</v>
      </c>
      <c r="BB42" s="216">
        <f>IF(AZ42=2,G42,0)</f>
        <v>0</v>
      </c>
      <c r="BC42" s="216">
        <f>IF(AZ42=3,G42,0)</f>
        <v>0</v>
      </c>
      <c r="BD42" s="216">
        <f>IF(AZ42=4,G42,0)</f>
        <v>0</v>
      </c>
      <c r="BE42" s="216">
        <f>IF(AZ42=5,G42,0)</f>
        <v>0</v>
      </c>
      <c r="CA42" s="243">
        <v>1</v>
      </c>
      <c r="CB42" s="243">
        <v>1</v>
      </c>
    </row>
    <row r="43" spans="1:80">
      <c r="A43" s="252"/>
      <c r="B43" s="256"/>
      <c r="C43" s="371" t="s">
        <v>111</v>
      </c>
      <c r="D43" s="367"/>
      <c r="E43" s="282">
        <v>0</v>
      </c>
      <c r="F43" s="258"/>
      <c r="G43" s="259"/>
      <c r="H43" s="260"/>
      <c r="I43" s="254"/>
      <c r="J43" s="261"/>
      <c r="K43" s="254"/>
      <c r="M43" s="255" t="s">
        <v>111</v>
      </c>
      <c r="O43" s="243"/>
    </row>
    <row r="44" spans="1:80">
      <c r="A44" s="252"/>
      <c r="B44" s="256"/>
      <c r="C44" s="371" t="s">
        <v>3008</v>
      </c>
      <c r="D44" s="367"/>
      <c r="E44" s="282">
        <v>1.4</v>
      </c>
      <c r="F44" s="258"/>
      <c r="G44" s="259"/>
      <c r="H44" s="260"/>
      <c r="I44" s="254"/>
      <c r="J44" s="261"/>
      <c r="K44" s="254"/>
      <c r="M44" s="255" t="s">
        <v>3008</v>
      </c>
      <c r="O44" s="243"/>
    </row>
    <row r="45" spans="1:80">
      <c r="A45" s="252"/>
      <c r="B45" s="256"/>
      <c r="C45" s="371" t="s">
        <v>3005</v>
      </c>
      <c r="D45" s="367"/>
      <c r="E45" s="282">
        <v>1.94</v>
      </c>
      <c r="F45" s="258"/>
      <c r="G45" s="259"/>
      <c r="H45" s="260"/>
      <c r="I45" s="254"/>
      <c r="J45" s="261"/>
      <c r="K45" s="254"/>
      <c r="M45" s="255" t="s">
        <v>3005</v>
      </c>
      <c r="O45" s="243"/>
    </row>
    <row r="46" spans="1:80">
      <c r="A46" s="252"/>
      <c r="B46" s="256"/>
      <c r="C46" s="371" t="s">
        <v>3006</v>
      </c>
      <c r="D46" s="367"/>
      <c r="E46" s="282">
        <v>3.12</v>
      </c>
      <c r="F46" s="258"/>
      <c r="G46" s="259"/>
      <c r="H46" s="260"/>
      <c r="I46" s="254"/>
      <c r="J46" s="261"/>
      <c r="K46" s="254"/>
      <c r="M46" s="255" t="s">
        <v>3006</v>
      </c>
      <c r="O46" s="243"/>
    </row>
    <row r="47" spans="1:80">
      <c r="A47" s="252"/>
      <c r="B47" s="256"/>
      <c r="C47" s="371" t="s">
        <v>115</v>
      </c>
      <c r="D47" s="367"/>
      <c r="E47" s="282">
        <v>6.46</v>
      </c>
      <c r="F47" s="258"/>
      <c r="G47" s="259"/>
      <c r="H47" s="260"/>
      <c r="I47" s="254"/>
      <c r="J47" s="261"/>
      <c r="K47" s="254"/>
      <c r="M47" s="255" t="s">
        <v>115</v>
      </c>
      <c r="O47" s="243"/>
    </row>
    <row r="48" spans="1:80">
      <c r="A48" s="252"/>
      <c r="B48" s="256"/>
      <c r="C48" s="366" t="s">
        <v>3009</v>
      </c>
      <c r="D48" s="367"/>
      <c r="E48" s="257">
        <v>0.64600000000000002</v>
      </c>
      <c r="F48" s="258"/>
      <c r="G48" s="259"/>
      <c r="H48" s="260"/>
      <c r="I48" s="254"/>
      <c r="J48" s="261"/>
      <c r="K48" s="254"/>
      <c r="M48" s="255" t="s">
        <v>3009</v>
      </c>
      <c r="O48" s="243"/>
    </row>
    <row r="49" spans="1:80">
      <c r="A49" s="244">
        <v>8</v>
      </c>
      <c r="B49" s="245" t="s">
        <v>3010</v>
      </c>
      <c r="C49" s="246" t="s">
        <v>3011</v>
      </c>
      <c r="D49" s="247" t="s">
        <v>107</v>
      </c>
      <c r="E49" s="248">
        <v>3.2879</v>
      </c>
      <c r="F49" s="248">
        <v>0</v>
      </c>
      <c r="G49" s="249">
        <f>E49*F49</f>
        <v>0</v>
      </c>
      <c r="H49" s="250">
        <v>2.5249999999999999</v>
      </c>
      <c r="I49" s="251">
        <f>E49*H49</f>
        <v>8.3019475000000007</v>
      </c>
      <c r="J49" s="250">
        <v>0</v>
      </c>
      <c r="K49" s="251">
        <f>E49*J49</f>
        <v>0</v>
      </c>
      <c r="O49" s="243">
        <v>2</v>
      </c>
      <c r="AA49" s="216">
        <v>1</v>
      </c>
      <c r="AB49" s="216">
        <v>1</v>
      </c>
      <c r="AC49" s="216">
        <v>1</v>
      </c>
      <c r="AZ49" s="216">
        <v>1</v>
      </c>
      <c r="BA49" s="216">
        <f>IF(AZ49=1,G49,0)</f>
        <v>0</v>
      </c>
      <c r="BB49" s="216">
        <f>IF(AZ49=2,G49,0)</f>
        <v>0</v>
      </c>
      <c r="BC49" s="216">
        <f>IF(AZ49=3,G49,0)</f>
        <v>0</v>
      </c>
      <c r="BD49" s="216">
        <f>IF(AZ49=4,G49,0)</f>
        <v>0</v>
      </c>
      <c r="BE49" s="216">
        <f>IF(AZ49=5,G49,0)</f>
        <v>0</v>
      </c>
      <c r="CA49" s="243">
        <v>1</v>
      </c>
      <c r="CB49" s="243">
        <v>1</v>
      </c>
    </row>
    <row r="50" spans="1:80">
      <c r="A50" s="252"/>
      <c r="B50" s="256"/>
      <c r="C50" s="366" t="s">
        <v>3012</v>
      </c>
      <c r="D50" s="367"/>
      <c r="E50" s="257">
        <v>0.63</v>
      </c>
      <c r="F50" s="258"/>
      <c r="G50" s="259"/>
      <c r="H50" s="260"/>
      <c r="I50" s="254"/>
      <c r="J50" s="261"/>
      <c r="K50" s="254"/>
      <c r="M50" s="255" t="s">
        <v>3012</v>
      </c>
      <c r="O50" s="243"/>
    </row>
    <row r="51" spans="1:80">
      <c r="A51" s="252"/>
      <c r="B51" s="256"/>
      <c r="C51" s="366" t="s">
        <v>3013</v>
      </c>
      <c r="D51" s="367"/>
      <c r="E51" s="257">
        <v>0.97</v>
      </c>
      <c r="F51" s="258"/>
      <c r="G51" s="259"/>
      <c r="H51" s="260"/>
      <c r="I51" s="254"/>
      <c r="J51" s="261"/>
      <c r="K51" s="254"/>
      <c r="M51" s="255" t="s">
        <v>3013</v>
      </c>
      <c r="O51" s="243"/>
    </row>
    <row r="52" spans="1:80">
      <c r="A52" s="252"/>
      <c r="B52" s="256"/>
      <c r="C52" s="366" t="s">
        <v>3014</v>
      </c>
      <c r="D52" s="367"/>
      <c r="E52" s="257">
        <v>1.6879</v>
      </c>
      <c r="F52" s="258"/>
      <c r="G52" s="259"/>
      <c r="H52" s="260"/>
      <c r="I52" s="254"/>
      <c r="J52" s="261"/>
      <c r="K52" s="254"/>
      <c r="M52" s="255" t="s">
        <v>3014</v>
      </c>
      <c r="O52" s="243"/>
    </row>
    <row r="53" spans="1:80">
      <c r="A53" s="262"/>
      <c r="B53" s="263" t="s">
        <v>93</v>
      </c>
      <c r="C53" s="264" t="s">
        <v>161</v>
      </c>
      <c r="D53" s="265"/>
      <c r="E53" s="266"/>
      <c r="F53" s="267"/>
      <c r="G53" s="268">
        <f>SUM(G26:G52)</f>
        <v>0</v>
      </c>
      <c r="H53" s="269"/>
      <c r="I53" s="270">
        <f>SUM(I26:I52)</f>
        <v>22.085428620000002</v>
      </c>
      <c r="J53" s="269"/>
      <c r="K53" s="270">
        <f>SUM(K26:K52)</f>
        <v>0</v>
      </c>
      <c r="O53" s="243">
        <v>4</v>
      </c>
      <c r="BA53" s="271">
        <f>SUM(BA26:BA52)</f>
        <v>0</v>
      </c>
      <c r="BB53" s="271">
        <f>SUM(BB26:BB52)</f>
        <v>0</v>
      </c>
      <c r="BC53" s="271">
        <f>SUM(BC26:BC52)</f>
        <v>0</v>
      </c>
      <c r="BD53" s="271">
        <f>SUM(BD26:BD52)</f>
        <v>0</v>
      </c>
      <c r="BE53" s="271">
        <f>SUM(BE26:BE52)</f>
        <v>0</v>
      </c>
    </row>
    <row r="54" spans="1:80">
      <c r="A54" s="233" t="s">
        <v>89</v>
      </c>
      <c r="B54" s="234" t="s">
        <v>240</v>
      </c>
      <c r="C54" s="235" t="s">
        <v>241</v>
      </c>
      <c r="D54" s="236"/>
      <c r="E54" s="237"/>
      <c r="F54" s="237"/>
      <c r="G54" s="238"/>
      <c r="H54" s="239"/>
      <c r="I54" s="240"/>
      <c r="J54" s="241"/>
      <c r="K54" s="242"/>
      <c r="O54" s="243">
        <v>1</v>
      </c>
    </row>
    <row r="55" spans="1:80">
      <c r="A55" s="244">
        <v>9</v>
      </c>
      <c r="B55" s="245" t="s">
        <v>3015</v>
      </c>
      <c r="C55" s="246" t="s">
        <v>3016</v>
      </c>
      <c r="D55" s="247" t="s">
        <v>107</v>
      </c>
      <c r="E55" s="248">
        <v>7.9349999999999996</v>
      </c>
      <c r="F55" s="248">
        <v>0</v>
      </c>
      <c r="G55" s="249">
        <f>E55*F55</f>
        <v>0</v>
      </c>
      <c r="H55" s="250">
        <v>2.52508</v>
      </c>
      <c r="I55" s="251">
        <f>E55*H55</f>
        <v>20.036509799999997</v>
      </c>
      <c r="J55" s="250">
        <v>0</v>
      </c>
      <c r="K55" s="251">
        <f>E55*J55</f>
        <v>0</v>
      </c>
      <c r="O55" s="243">
        <v>2</v>
      </c>
      <c r="AA55" s="216">
        <v>1</v>
      </c>
      <c r="AB55" s="216">
        <v>1</v>
      </c>
      <c r="AC55" s="216">
        <v>1</v>
      </c>
      <c r="AZ55" s="216">
        <v>1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43">
        <v>1</v>
      </c>
      <c r="CB55" s="243">
        <v>1</v>
      </c>
    </row>
    <row r="56" spans="1:80">
      <c r="A56" s="252"/>
      <c r="B56" s="256"/>
      <c r="C56" s="366" t="s">
        <v>3017</v>
      </c>
      <c r="D56" s="367"/>
      <c r="E56" s="257">
        <v>6</v>
      </c>
      <c r="F56" s="258"/>
      <c r="G56" s="259"/>
      <c r="H56" s="260"/>
      <c r="I56" s="254"/>
      <c r="J56" s="261"/>
      <c r="K56" s="254"/>
      <c r="M56" s="255" t="s">
        <v>3017</v>
      </c>
      <c r="O56" s="243"/>
    </row>
    <row r="57" spans="1:80">
      <c r="A57" s="252"/>
      <c r="B57" s="256"/>
      <c r="C57" s="366" t="s">
        <v>3018</v>
      </c>
      <c r="D57" s="367"/>
      <c r="E57" s="257">
        <v>1.9350000000000001</v>
      </c>
      <c r="F57" s="258"/>
      <c r="G57" s="259"/>
      <c r="H57" s="260"/>
      <c r="I57" s="254"/>
      <c r="J57" s="261"/>
      <c r="K57" s="254"/>
      <c r="M57" s="255" t="s">
        <v>3018</v>
      </c>
      <c r="O57" s="243"/>
    </row>
    <row r="58" spans="1:80" ht="22.5">
      <c r="A58" s="244">
        <v>10</v>
      </c>
      <c r="B58" s="245" t="s">
        <v>3019</v>
      </c>
      <c r="C58" s="246" t="s">
        <v>3020</v>
      </c>
      <c r="D58" s="247" t="s">
        <v>208</v>
      </c>
      <c r="E58" s="248">
        <v>0.1046</v>
      </c>
      <c r="F58" s="248">
        <v>0</v>
      </c>
      <c r="G58" s="249">
        <f>E58*F58</f>
        <v>0</v>
      </c>
      <c r="H58" s="250">
        <v>1.05844</v>
      </c>
      <c r="I58" s="251">
        <f>E58*H58</f>
        <v>0.110712824</v>
      </c>
      <c r="J58" s="250">
        <v>0</v>
      </c>
      <c r="K58" s="251">
        <f>E58*J58</f>
        <v>0</v>
      </c>
      <c r="O58" s="243">
        <v>2</v>
      </c>
      <c r="AA58" s="216">
        <v>1</v>
      </c>
      <c r="AB58" s="216">
        <v>1</v>
      </c>
      <c r="AC58" s="216">
        <v>1</v>
      </c>
      <c r="AZ58" s="216">
        <v>1</v>
      </c>
      <c r="BA58" s="216">
        <f>IF(AZ58=1,G58,0)</f>
        <v>0</v>
      </c>
      <c r="BB58" s="216">
        <f>IF(AZ58=2,G58,0)</f>
        <v>0</v>
      </c>
      <c r="BC58" s="216">
        <f>IF(AZ58=3,G58,0)</f>
        <v>0</v>
      </c>
      <c r="BD58" s="216">
        <f>IF(AZ58=4,G58,0)</f>
        <v>0</v>
      </c>
      <c r="BE58" s="216">
        <f>IF(AZ58=5,G58,0)</f>
        <v>0</v>
      </c>
      <c r="CA58" s="243">
        <v>1</v>
      </c>
      <c r="CB58" s="243">
        <v>1</v>
      </c>
    </row>
    <row r="59" spans="1:80">
      <c r="A59" s="252"/>
      <c r="B59" s="256"/>
      <c r="C59" s="366" t="s">
        <v>3021</v>
      </c>
      <c r="D59" s="367"/>
      <c r="E59" s="257">
        <v>0.1046</v>
      </c>
      <c r="F59" s="258"/>
      <c r="G59" s="259"/>
      <c r="H59" s="260"/>
      <c r="I59" s="254"/>
      <c r="J59" s="261"/>
      <c r="K59" s="254"/>
      <c r="M59" s="255" t="s">
        <v>3021</v>
      </c>
      <c r="O59" s="243"/>
    </row>
    <row r="60" spans="1:80">
      <c r="A60" s="244">
        <v>11</v>
      </c>
      <c r="B60" s="245" t="s">
        <v>3022</v>
      </c>
      <c r="C60" s="246" t="s">
        <v>3023</v>
      </c>
      <c r="D60" s="247" t="s">
        <v>149</v>
      </c>
      <c r="E60" s="248">
        <v>2.8250000000000002</v>
      </c>
      <c r="F60" s="248">
        <v>0</v>
      </c>
      <c r="G60" s="249">
        <f>E60*F60</f>
        <v>0</v>
      </c>
      <c r="H60" s="250">
        <v>4.5969999999999997E-2</v>
      </c>
      <c r="I60" s="251">
        <f>E60*H60</f>
        <v>0.12986524999999999</v>
      </c>
      <c r="J60" s="250">
        <v>0</v>
      </c>
      <c r="K60" s="251">
        <f>E60*J60</f>
        <v>0</v>
      </c>
      <c r="O60" s="243">
        <v>2</v>
      </c>
      <c r="AA60" s="216">
        <v>1</v>
      </c>
      <c r="AB60" s="216">
        <v>1</v>
      </c>
      <c r="AC60" s="216">
        <v>1</v>
      </c>
      <c r="AZ60" s="216">
        <v>1</v>
      </c>
      <c r="BA60" s="216">
        <f>IF(AZ60=1,G60,0)</f>
        <v>0</v>
      </c>
      <c r="BB60" s="216">
        <f>IF(AZ60=2,G60,0)</f>
        <v>0</v>
      </c>
      <c r="BC60" s="216">
        <f>IF(AZ60=3,G60,0)</f>
        <v>0</v>
      </c>
      <c r="BD60" s="216">
        <f>IF(AZ60=4,G60,0)</f>
        <v>0</v>
      </c>
      <c r="BE60" s="216">
        <f>IF(AZ60=5,G60,0)</f>
        <v>0</v>
      </c>
      <c r="CA60" s="243">
        <v>1</v>
      </c>
      <c r="CB60" s="243">
        <v>1</v>
      </c>
    </row>
    <row r="61" spans="1:80">
      <c r="A61" s="252"/>
      <c r="B61" s="256"/>
      <c r="C61" s="366" t="s">
        <v>3024</v>
      </c>
      <c r="D61" s="367"/>
      <c r="E61" s="257">
        <v>2.8250000000000002</v>
      </c>
      <c r="F61" s="258"/>
      <c r="G61" s="259"/>
      <c r="H61" s="260"/>
      <c r="I61" s="254"/>
      <c r="J61" s="261"/>
      <c r="K61" s="254"/>
      <c r="M61" s="255" t="s">
        <v>3024</v>
      </c>
      <c r="O61" s="243"/>
    </row>
    <row r="62" spans="1:80">
      <c r="A62" s="244">
        <v>12</v>
      </c>
      <c r="B62" s="245" t="s">
        <v>3025</v>
      </c>
      <c r="C62" s="246" t="s">
        <v>3026</v>
      </c>
      <c r="D62" s="247" t="s">
        <v>149</v>
      </c>
      <c r="E62" s="248">
        <v>2.8250000000000002</v>
      </c>
      <c r="F62" s="248">
        <v>0</v>
      </c>
      <c r="G62" s="249">
        <f>E62*F62</f>
        <v>0</v>
      </c>
      <c r="H62" s="250">
        <v>0</v>
      </c>
      <c r="I62" s="251">
        <f>E62*H62</f>
        <v>0</v>
      </c>
      <c r="J62" s="250">
        <v>0</v>
      </c>
      <c r="K62" s="251">
        <f>E62*J62</f>
        <v>0</v>
      </c>
      <c r="O62" s="243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>IF(AZ62=1,G62,0)</f>
        <v>0</v>
      </c>
      <c r="BB62" s="216">
        <f>IF(AZ62=2,G62,0)</f>
        <v>0</v>
      </c>
      <c r="BC62" s="216">
        <f>IF(AZ62=3,G62,0)</f>
        <v>0</v>
      </c>
      <c r="BD62" s="216">
        <f>IF(AZ62=4,G62,0)</f>
        <v>0</v>
      </c>
      <c r="BE62" s="216">
        <f>IF(AZ62=5,G62,0)</f>
        <v>0</v>
      </c>
      <c r="CA62" s="243">
        <v>1</v>
      </c>
      <c r="CB62" s="243">
        <v>1</v>
      </c>
    </row>
    <row r="63" spans="1:80">
      <c r="A63" s="244">
        <v>13</v>
      </c>
      <c r="B63" s="245" t="s">
        <v>3027</v>
      </c>
      <c r="C63" s="246" t="s">
        <v>3028</v>
      </c>
      <c r="D63" s="247" t="s">
        <v>164</v>
      </c>
      <c r="E63" s="248">
        <v>94.275000000000006</v>
      </c>
      <c r="F63" s="248">
        <v>0</v>
      </c>
      <c r="G63" s="249">
        <f>E63*F63</f>
        <v>0</v>
      </c>
      <c r="H63" s="250">
        <v>3.4619999999999998E-2</v>
      </c>
      <c r="I63" s="251">
        <f>E63*H63</f>
        <v>3.2638004999999999</v>
      </c>
      <c r="J63" s="250">
        <v>0</v>
      </c>
      <c r="K63" s="251">
        <f>E63*J63</f>
        <v>0</v>
      </c>
      <c r="O63" s="243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43">
        <v>1</v>
      </c>
      <c r="CB63" s="243">
        <v>1</v>
      </c>
    </row>
    <row r="64" spans="1:80">
      <c r="A64" s="252"/>
      <c r="B64" s="256"/>
      <c r="C64" s="366" t="s">
        <v>3029</v>
      </c>
      <c r="D64" s="367"/>
      <c r="E64" s="257">
        <v>38.924999999999997</v>
      </c>
      <c r="F64" s="258"/>
      <c r="G64" s="259"/>
      <c r="H64" s="260"/>
      <c r="I64" s="254"/>
      <c r="J64" s="261"/>
      <c r="K64" s="254"/>
      <c r="M64" s="255" t="s">
        <v>3029</v>
      </c>
      <c r="O64" s="243"/>
    </row>
    <row r="65" spans="1:80">
      <c r="A65" s="252"/>
      <c r="B65" s="256"/>
      <c r="C65" s="366" t="s">
        <v>3030</v>
      </c>
      <c r="D65" s="367"/>
      <c r="E65" s="257">
        <v>55.35</v>
      </c>
      <c r="F65" s="258"/>
      <c r="G65" s="259"/>
      <c r="H65" s="260"/>
      <c r="I65" s="254"/>
      <c r="J65" s="261"/>
      <c r="K65" s="254"/>
      <c r="M65" s="255" t="s">
        <v>3030</v>
      </c>
      <c r="O65" s="243"/>
    </row>
    <row r="66" spans="1:80">
      <c r="A66" s="244">
        <v>14</v>
      </c>
      <c r="B66" s="245" t="s">
        <v>3031</v>
      </c>
      <c r="C66" s="246" t="s">
        <v>3032</v>
      </c>
      <c r="D66" s="247" t="s">
        <v>164</v>
      </c>
      <c r="E66" s="248">
        <v>95.217799999999997</v>
      </c>
      <c r="F66" s="248">
        <v>0</v>
      </c>
      <c r="G66" s="249">
        <f>E66*F66</f>
        <v>0</v>
      </c>
      <c r="H66" s="250">
        <v>0.05</v>
      </c>
      <c r="I66" s="251">
        <f>E66*H66</f>
        <v>4.7608899999999998</v>
      </c>
      <c r="J66" s="250"/>
      <c r="K66" s="251">
        <f>E66*J66</f>
        <v>0</v>
      </c>
      <c r="O66" s="243">
        <v>2</v>
      </c>
      <c r="AA66" s="216">
        <v>3</v>
      </c>
      <c r="AB66" s="216">
        <v>1</v>
      </c>
      <c r="AC66" s="216">
        <v>59373746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43">
        <v>3</v>
      </c>
      <c r="CB66" s="243">
        <v>1</v>
      </c>
    </row>
    <row r="67" spans="1:80">
      <c r="A67" s="252"/>
      <c r="B67" s="256"/>
      <c r="C67" s="371" t="s">
        <v>111</v>
      </c>
      <c r="D67" s="367"/>
      <c r="E67" s="282">
        <v>0</v>
      </c>
      <c r="F67" s="258"/>
      <c r="G67" s="259"/>
      <c r="H67" s="260"/>
      <c r="I67" s="254"/>
      <c r="J67" s="261"/>
      <c r="K67" s="254"/>
      <c r="M67" s="255" t="s">
        <v>111</v>
      </c>
      <c r="O67" s="243"/>
    </row>
    <row r="68" spans="1:80">
      <c r="A68" s="252"/>
      <c r="B68" s="256"/>
      <c r="C68" s="371" t="s">
        <v>3029</v>
      </c>
      <c r="D68" s="367"/>
      <c r="E68" s="282">
        <v>38.924999999999997</v>
      </c>
      <c r="F68" s="258"/>
      <c r="G68" s="259"/>
      <c r="H68" s="260"/>
      <c r="I68" s="254"/>
      <c r="J68" s="261"/>
      <c r="K68" s="254"/>
      <c r="M68" s="255" t="s">
        <v>3029</v>
      </c>
      <c r="O68" s="243"/>
    </row>
    <row r="69" spans="1:80">
      <c r="A69" s="252"/>
      <c r="B69" s="256"/>
      <c r="C69" s="371" t="s">
        <v>3030</v>
      </c>
      <c r="D69" s="367"/>
      <c r="E69" s="282">
        <v>55.35</v>
      </c>
      <c r="F69" s="258"/>
      <c r="G69" s="259"/>
      <c r="H69" s="260"/>
      <c r="I69" s="254"/>
      <c r="J69" s="261"/>
      <c r="K69" s="254"/>
      <c r="M69" s="255" t="s">
        <v>3030</v>
      </c>
      <c r="O69" s="243"/>
    </row>
    <row r="70" spans="1:80">
      <c r="A70" s="252"/>
      <c r="B70" s="256"/>
      <c r="C70" s="371" t="s">
        <v>115</v>
      </c>
      <c r="D70" s="367"/>
      <c r="E70" s="282">
        <v>94.275000000000006</v>
      </c>
      <c r="F70" s="258"/>
      <c r="G70" s="259"/>
      <c r="H70" s="260"/>
      <c r="I70" s="254"/>
      <c r="J70" s="261"/>
      <c r="K70" s="254"/>
      <c r="M70" s="255" t="s">
        <v>115</v>
      </c>
      <c r="O70" s="243"/>
    </row>
    <row r="71" spans="1:80">
      <c r="A71" s="252"/>
      <c r="B71" s="256"/>
      <c r="C71" s="366" t="s">
        <v>3033</v>
      </c>
      <c r="D71" s="367"/>
      <c r="E71" s="257">
        <v>95.217799999999997</v>
      </c>
      <c r="F71" s="258"/>
      <c r="G71" s="259"/>
      <c r="H71" s="260"/>
      <c r="I71" s="254"/>
      <c r="J71" s="261"/>
      <c r="K71" s="254"/>
      <c r="M71" s="255" t="s">
        <v>3033</v>
      </c>
      <c r="O71" s="243"/>
    </row>
    <row r="72" spans="1:80">
      <c r="A72" s="262"/>
      <c r="B72" s="263" t="s">
        <v>93</v>
      </c>
      <c r="C72" s="264" t="s">
        <v>242</v>
      </c>
      <c r="D72" s="265"/>
      <c r="E72" s="266"/>
      <c r="F72" s="267"/>
      <c r="G72" s="268">
        <f>SUM(G54:G71)</f>
        <v>0</v>
      </c>
      <c r="H72" s="269"/>
      <c r="I72" s="270">
        <f>SUM(I54:I71)</f>
        <v>28.301778373999998</v>
      </c>
      <c r="J72" s="269"/>
      <c r="K72" s="270">
        <f>SUM(K54:K71)</f>
        <v>0</v>
      </c>
      <c r="O72" s="243">
        <v>4</v>
      </c>
      <c r="BA72" s="271">
        <f>SUM(BA54:BA71)</f>
        <v>0</v>
      </c>
      <c r="BB72" s="271">
        <f>SUM(BB54:BB71)</f>
        <v>0</v>
      </c>
      <c r="BC72" s="271">
        <f>SUM(BC54:BC71)</f>
        <v>0</v>
      </c>
      <c r="BD72" s="271">
        <f>SUM(BD54:BD71)</f>
        <v>0</v>
      </c>
      <c r="BE72" s="271">
        <f>SUM(BE54:BE71)</f>
        <v>0</v>
      </c>
    </row>
    <row r="73" spans="1:80">
      <c r="A73" s="233" t="s">
        <v>89</v>
      </c>
      <c r="B73" s="234" t="s">
        <v>2098</v>
      </c>
      <c r="C73" s="235" t="s">
        <v>3034</v>
      </c>
      <c r="D73" s="236"/>
      <c r="E73" s="237"/>
      <c r="F73" s="237"/>
      <c r="G73" s="238"/>
      <c r="H73" s="239"/>
      <c r="I73" s="240"/>
      <c r="J73" s="241"/>
      <c r="K73" s="242"/>
      <c r="O73" s="243">
        <v>1</v>
      </c>
    </row>
    <row r="74" spans="1:80" ht="22.5">
      <c r="A74" s="244">
        <v>15</v>
      </c>
      <c r="B74" s="245" t="s">
        <v>3036</v>
      </c>
      <c r="C74" s="246" t="s">
        <v>3037</v>
      </c>
      <c r="D74" s="247" t="s">
        <v>149</v>
      </c>
      <c r="E74" s="248">
        <v>1223.45</v>
      </c>
      <c r="F74" s="248">
        <v>0</v>
      </c>
      <c r="G74" s="249">
        <f>E74*F74</f>
        <v>0</v>
      </c>
      <c r="H74" s="250">
        <v>0.18906999999999999</v>
      </c>
      <c r="I74" s="251">
        <f>E74*H74</f>
        <v>231.3176915</v>
      </c>
      <c r="J74" s="250">
        <v>0</v>
      </c>
      <c r="K74" s="251">
        <f>E74*J74</f>
        <v>0</v>
      </c>
      <c r="O74" s="243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43">
        <v>1</v>
      </c>
      <c r="CB74" s="243">
        <v>1</v>
      </c>
    </row>
    <row r="75" spans="1:80">
      <c r="A75" s="252"/>
      <c r="B75" s="256"/>
      <c r="C75" s="366" t="s">
        <v>2993</v>
      </c>
      <c r="D75" s="367"/>
      <c r="E75" s="257">
        <v>815</v>
      </c>
      <c r="F75" s="258"/>
      <c r="G75" s="259"/>
      <c r="H75" s="260"/>
      <c r="I75" s="254"/>
      <c r="J75" s="261"/>
      <c r="K75" s="254"/>
      <c r="M75" s="255" t="s">
        <v>2993</v>
      </c>
      <c r="O75" s="243"/>
    </row>
    <row r="76" spans="1:80">
      <c r="A76" s="252"/>
      <c r="B76" s="256"/>
      <c r="C76" s="366" t="s">
        <v>2994</v>
      </c>
      <c r="D76" s="367"/>
      <c r="E76" s="257">
        <v>450</v>
      </c>
      <c r="F76" s="258"/>
      <c r="G76" s="259"/>
      <c r="H76" s="260"/>
      <c r="I76" s="254"/>
      <c r="J76" s="261"/>
      <c r="K76" s="254"/>
      <c r="M76" s="255" t="s">
        <v>2994</v>
      </c>
      <c r="O76" s="243"/>
    </row>
    <row r="77" spans="1:80">
      <c r="A77" s="252"/>
      <c r="B77" s="256"/>
      <c r="C77" s="366" t="s">
        <v>3038</v>
      </c>
      <c r="D77" s="367"/>
      <c r="E77" s="257">
        <v>0</v>
      </c>
      <c r="F77" s="258"/>
      <c r="G77" s="259"/>
      <c r="H77" s="260"/>
      <c r="I77" s="254"/>
      <c r="J77" s="261"/>
      <c r="K77" s="254"/>
      <c r="M77" s="255" t="s">
        <v>3038</v>
      </c>
      <c r="O77" s="243"/>
    </row>
    <row r="78" spans="1:80">
      <c r="A78" s="252"/>
      <c r="B78" s="256"/>
      <c r="C78" s="371" t="s">
        <v>111</v>
      </c>
      <c r="D78" s="367"/>
      <c r="E78" s="282">
        <v>0</v>
      </c>
      <c r="F78" s="258"/>
      <c r="G78" s="259"/>
      <c r="H78" s="260"/>
      <c r="I78" s="254"/>
      <c r="J78" s="261"/>
      <c r="K78" s="254"/>
      <c r="M78" s="255" t="s">
        <v>111</v>
      </c>
      <c r="O78" s="243"/>
    </row>
    <row r="79" spans="1:80">
      <c r="A79" s="252"/>
      <c r="B79" s="256"/>
      <c r="C79" s="371" t="s">
        <v>3039</v>
      </c>
      <c r="D79" s="367"/>
      <c r="E79" s="282">
        <v>100</v>
      </c>
      <c r="F79" s="258"/>
      <c r="G79" s="259"/>
      <c r="H79" s="260"/>
      <c r="I79" s="254"/>
      <c r="J79" s="261"/>
      <c r="K79" s="254"/>
      <c r="M79" s="255" t="s">
        <v>3039</v>
      </c>
      <c r="O79" s="243"/>
    </row>
    <row r="80" spans="1:80">
      <c r="A80" s="252"/>
      <c r="B80" s="256"/>
      <c r="C80" s="371" t="s">
        <v>3040</v>
      </c>
      <c r="D80" s="367"/>
      <c r="E80" s="282">
        <v>38.5</v>
      </c>
      <c r="F80" s="258"/>
      <c r="G80" s="259"/>
      <c r="H80" s="260"/>
      <c r="I80" s="254"/>
      <c r="J80" s="261"/>
      <c r="K80" s="254"/>
      <c r="M80" s="255" t="s">
        <v>3040</v>
      </c>
      <c r="O80" s="243"/>
    </row>
    <row r="81" spans="1:80">
      <c r="A81" s="252"/>
      <c r="B81" s="256"/>
      <c r="C81" s="371" t="s">
        <v>115</v>
      </c>
      <c r="D81" s="367"/>
      <c r="E81" s="282">
        <v>138.5</v>
      </c>
      <c r="F81" s="258"/>
      <c r="G81" s="259"/>
      <c r="H81" s="260"/>
      <c r="I81" s="254"/>
      <c r="J81" s="261"/>
      <c r="K81" s="254"/>
      <c r="M81" s="255" t="s">
        <v>115</v>
      </c>
      <c r="O81" s="243"/>
    </row>
    <row r="82" spans="1:80">
      <c r="A82" s="252"/>
      <c r="B82" s="256"/>
      <c r="C82" s="366" t="s">
        <v>3041</v>
      </c>
      <c r="D82" s="367"/>
      <c r="E82" s="257">
        <v>-41.55</v>
      </c>
      <c r="F82" s="258"/>
      <c r="G82" s="259"/>
      <c r="H82" s="260"/>
      <c r="I82" s="254"/>
      <c r="J82" s="261"/>
      <c r="K82" s="254"/>
      <c r="M82" s="255" t="s">
        <v>3041</v>
      </c>
      <c r="O82" s="243"/>
    </row>
    <row r="83" spans="1:80" ht="22.5">
      <c r="A83" s="244">
        <v>16</v>
      </c>
      <c r="B83" s="245" t="s">
        <v>3042</v>
      </c>
      <c r="C83" s="246" t="s">
        <v>3043</v>
      </c>
      <c r="D83" s="247" t="s">
        <v>149</v>
      </c>
      <c r="E83" s="248">
        <v>1223.45</v>
      </c>
      <c r="F83" s="248">
        <v>0</v>
      </c>
      <c r="G83" s="249">
        <f>E83*F83</f>
        <v>0</v>
      </c>
      <c r="H83" s="250">
        <v>0.36834</v>
      </c>
      <c r="I83" s="251">
        <f>E83*H83</f>
        <v>450.64557300000001</v>
      </c>
      <c r="J83" s="250">
        <v>0</v>
      </c>
      <c r="K83" s="251">
        <f>E83*J83</f>
        <v>0</v>
      </c>
      <c r="O83" s="243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</v>
      </c>
      <c r="CB83" s="243">
        <v>1</v>
      </c>
    </row>
    <row r="84" spans="1:80">
      <c r="A84" s="252"/>
      <c r="B84" s="256"/>
      <c r="C84" s="366" t="s">
        <v>2993</v>
      </c>
      <c r="D84" s="367"/>
      <c r="E84" s="257">
        <v>815</v>
      </c>
      <c r="F84" s="258"/>
      <c r="G84" s="259"/>
      <c r="H84" s="260"/>
      <c r="I84" s="254"/>
      <c r="J84" s="261"/>
      <c r="K84" s="254"/>
      <c r="M84" s="255" t="s">
        <v>2993</v>
      </c>
      <c r="O84" s="243"/>
    </row>
    <row r="85" spans="1:80">
      <c r="A85" s="252"/>
      <c r="B85" s="256"/>
      <c r="C85" s="366" t="s">
        <v>2994</v>
      </c>
      <c r="D85" s="367"/>
      <c r="E85" s="257">
        <v>450</v>
      </c>
      <c r="F85" s="258"/>
      <c r="G85" s="259"/>
      <c r="H85" s="260"/>
      <c r="I85" s="254"/>
      <c r="J85" s="261"/>
      <c r="K85" s="254"/>
      <c r="M85" s="255" t="s">
        <v>2994</v>
      </c>
      <c r="O85" s="243"/>
    </row>
    <row r="86" spans="1:80">
      <c r="A86" s="252"/>
      <c r="B86" s="256"/>
      <c r="C86" s="366" t="s">
        <v>3038</v>
      </c>
      <c r="D86" s="367"/>
      <c r="E86" s="257">
        <v>0</v>
      </c>
      <c r="F86" s="258"/>
      <c r="G86" s="259"/>
      <c r="H86" s="260"/>
      <c r="I86" s="254"/>
      <c r="J86" s="261"/>
      <c r="K86" s="254"/>
      <c r="M86" s="255" t="s">
        <v>3038</v>
      </c>
      <c r="O86" s="243"/>
    </row>
    <row r="87" spans="1:80">
      <c r="A87" s="252"/>
      <c r="B87" s="256"/>
      <c r="C87" s="371" t="s">
        <v>111</v>
      </c>
      <c r="D87" s="367"/>
      <c r="E87" s="282">
        <v>0</v>
      </c>
      <c r="F87" s="258"/>
      <c r="G87" s="259"/>
      <c r="H87" s="260"/>
      <c r="I87" s="254"/>
      <c r="J87" s="261"/>
      <c r="K87" s="254"/>
      <c r="M87" s="255" t="s">
        <v>111</v>
      </c>
      <c r="O87" s="243"/>
    </row>
    <row r="88" spans="1:80">
      <c r="A88" s="252"/>
      <c r="B88" s="256"/>
      <c r="C88" s="371" t="s">
        <v>3039</v>
      </c>
      <c r="D88" s="367"/>
      <c r="E88" s="282">
        <v>100</v>
      </c>
      <c r="F88" s="258"/>
      <c r="G88" s="259"/>
      <c r="H88" s="260"/>
      <c r="I88" s="254"/>
      <c r="J88" s="261"/>
      <c r="K88" s="254"/>
      <c r="M88" s="255" t="s">
        <v>3039</v>
      </c>
      <c r="O88" s="243"/>
    </row>
    <row r="89" spans="1:80">
      <c r="A89" s="252"/>
      <c r="B89" s="256"/>
      <c r="C89" s="371" t="s">
        <v>3040</v>
      </c>
      <c r="D89" s="367"/>
      <c r="E89" s="282">
        <v>38.5</v>
      </c>
      <c r="F89" s="258"/>
      <c r="G89" s="259"/>
      <c r="H89" s="260"/>
      <c r="I89" s="254"/>
      <c r="J89" s="261"/>
      <c r="K89" s="254"/>
      <c r="M89" s="255" t="s">
        <v>3040</v>
      </c>
      <c r="O89" s="243"/>
    </row>
    <row r="90" spans="1:80">
      <c r="A90" s="252"/>
      <c r="B90" s="256"/>
      <c r="C90" s="371" t="s">
        <v>115</v>
      </c>
      <c r="D90" s="367"/>
      <c r="E90" s="282">
        <v>138.5</v>
      </c>
      <c r="F90" s="258"/>
      <c r="G90" s="259"/>
      <c r="H90" s="260"/>
      <c r="I90" s="254"/>
      <c r="J90" s="261"/>
      <c r="K90" s="254"/>
      <c r="M90" s="255" t="s">
        <v>115</v>
      </c>
      <c r="O90" s="243"/>
    </row>
    <row r="91" spans="1:80">
      <c r="A91" s="252"/>
      <c r="B91" s="256"/>
      <c r="C91" s="366" t="s">
        <v>3041</v>
      </c>
      <c r="D91" s="367"/>
      <c r="E91" s="257">
        <v>-41.55</v>
      </c>
      <c r="F91" s="258"/>
      <c r="G91" s="259"/>
      <c r="H91" s="260"/>
      <c r="I91" s="254"/>
      <c r="J91" s="261"/>
      <c r="K91" s="254"/>
      <c r="M91" s="255" t="s">
        <v>3041</v>
      </c>
      <c r="O91" s="243"/>
    </row>
    <row r="92" spans="1:80">
      <c r="A92" s="244">
        <v>17</v>
      </c>
      <c r="B92" s="245" t="s">
        <v>3044</v>
      </c>
      <c r="C92" s="246" t="s">
        <v>3045</v>
      </c>
      <c r="D92" s="247" t="s">
        <v>149</v>
      </c>
      <c r="E92" s="248">
        <v>1223.45</v>
      </c>
      <c r="F92" s="248">
        <v>0</v>
      </c>
      <c r="G92" s="249">
        <f>E92*F92</f>
        <v>0</v>
      </c>
      <c r="H92" s="250">
        <v>5.5449999999999999E-2</v>
      </c>
      <c r="I92" s="251">
        <f>E92*H92</f>
        <v>67.840302500000007</v>
      </c>
      <c r="J92" s="250">
        <v>0</v>
      </c>
      <c r="K92" s="251">
        <f>E92*J92</f>
        <v>0</v>
      </c>
      <c r="O92" s="243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</v>
      </c>
      <c r="CB92" s="243">
        <v>1</v>
      </c>
    </row>
    <row r="93" spans="1:80">
      <c r="A93" s="252"/>
      <c r="B93" s="256"/>
      <c r="C93" s="366" t="s">
        <v>2993</v>
      </c>
      <c r="D93" s="367"/>
      <c r="E93" s="257">
        <v>815</v>
      </c>
      <c r="F93" s="258"/>
      <c r="G93" s="259"/>
      <c r="H93" s="260"/>
      <c r="I93" s="254"/>
      <c r="J93" s="261"/>
      <c r="K93" s="254"/>
      <c r="M93" s="255" t="s">
        <v>2993</v>
      </c>
      <c r="O93" s="243"/>
    </row>
    <row r="94" spans="1:80">
      <c r="A94" s="252"/>
      <c r="B94" s="256"/>
      <c r="C94" s="366" t="s">
        <v>2994</v>
      </c>
      <c r="D94" s="367"/>
      <c r="E94" s="257">
        <v>450</v>
      </c>
      <c r="F94" s="258"/>
      <c r="G94" s="259"/>
      <c r="H94" s="260"/>
      <c r="I94" s="254"/>
      <c r="J94" s="261"/>
      <c r="K94" s="254"/>
      <c r="M94" s="255" t="s">
        <v>2994</v>
      </c>
      <c r="O94" s="243"/>
    </row>
    <row r="95" spans="1:80">
      <c r="A95" s="252"/>
      <c r="B95" s="256"/>
      <c r="C95" s="366" t="s">
        <v>3038</v>
      </c>
      <c r="D95" s="367"/>
      <c r="E95" s="257">
        <v>0</v>
      </c>
      <c r="F95" s="258"/>
      <c r="G95" s="259"/>
      <c r="H95" s="260"/>
      <c r="I95" s="254"/>
      <c r="J95" s="261"/>
      <c r="K95" s="254"/>
      <c r="M95" s="255" t="s">
        <v>3038</v>
      </c>
      <c r="O95" s="243"/>
    </row>
    <row r="96" spans="1:80">
      <c r="A96" s="252"/>
      <c r="B96" s="256"/>
      <c r="C96" s="371" t="s">
        <v>111</v>
      </c>
      <c r="D96" s="367"/>
      <c r="E96" s="282">
        <v>0</v>
      </c>
      <c r="F96" s="258"/>
      <c r="G96" s="259"/>
      <c r="H96" s="260"/>
      <c r="I96" s="254"/>
      <c r="J96" s="261"/>
      <c r="K96" s="254"/>
      <c r="M96" s="255" t="s">
        <v>111</v>
      </c>
      <c r="O96" s="243"/>
    </row>
    <row r="97" spans="1:80">
      <c r="A97" s="252"/>
      <c r="B97" s="256"/>
      <c r="C97" s="371" t="s">
        <v>3039</v>
      </c>
      <c r="D97" s="367"/>
      <c r="E97" s="282">
        <v>100</v>
      </c>
      <c r="F97" s="258"/>
      <c r="G97" s="259"/>
      <c r="H97" s="260"/>
      <c r="I97" s="254"/>
      <c r="J97" s="261"/>
      <c r="K97" s="254"/>
      <c r="M97" s="255" t="s">
        <v>3039</v>
      </c>
      <c r="O97" s="243"/>
    </row>
    <row r="98" spans="1:80">
      <c r="A98" s="252"/>
      <c r="B98" s="256"/>
      <c r="C98" s="371" t="s">
        <v>3040</v>
      </c>
      <c r="D98" s="367"/>
      <c r="E98" s="282">
        <v>38.5</v>
      </c>
      <c r="F98" s="258"/>
      <c r="G98" s="259"/>
      <c r="H98" s="260"/>
      <c r="I98" s="254"/>
      <c r="J98" s="261"/>
      <c r="K98" s="254"/>
      <c r="M98" s="255" t="s">
        <v>3040</v>
      </c>
      <c r="O98" s="243"/>
    </row>
    <row r="99" spans="1:80">
      <c r="A99" s="252"/>
      <c r="B99" s="256"/>
      <c r="C99" s="371" t="s">
        <v>115</v>
      </c>
      <c r="D99" s="367"/>
      <c r="E99" s="282">
        <v>138.5</v>
      </c>
      <c r="F99" s="258"/>
      <c r="G99" s="259"/>
      <c r="H99" s="260"/>
      <c r="I99" s="254"/>
      <c r="J99" s="261"/>
      <c r="K99" s="254"/>
      <c r="M99" s="255" t="s">
        <v>115</v>
      </c>
      <c r="O99" s="243"/>
    </row>
    <row r="100" spans="1:80">
      <c r="A100" s="252"/>
      <c r="B100" s="256"/>
      <c r="C100" s="366" t="s">
        <v>3041</v>
      </c>
      <c r="D100" s="367"/>
      <c r="E100" s="257">
        <v>-41.55</v>
      </c>
      <c r="F100" s="258"/>
      <c r="G100" s="259"/>
      <c r="H100" s="260"/>
      <c r="I100" s="254"/>
      <c r="J100" s="261"/>
      <c r="K100" s="254"/>
      <c r="M100" s="255" t="s">
        <v>3041</v>
      </c>
      <c r="O100" s="243"/>
    </row>
    <row r="101" spans="1:80" ht="22.5">
      <c r="A101" s="244">
        <v>18</v>
      </c>
      <c r="B101" s="245" t="s">
        <v>3046</v>
      </c>
      <c r="C101" s="246" t="s">
        <v>3047</v>
      </c>
      <c r="D101" s="247" t="s">
        <v>149</v>
      </c>
      <c r="E101" s="248">
        <v>1235.6845000000001</v>
      </c>
      <c r="F101" s="248">
        <v>0</v>
      </c>
      <c r="G101" s="249">
        <f>E101*F101</f>
        <v>0</v>
      </c>
      <c r="H101" s="250">
        <v>0.14799999999999999</v>
      </c>
      <c r="I101" s="251">
        <f>E101*H101</f>
        <v>182.881306</v>
      </c>
      <c r="J101" s="250"/>
      <c r="K101" s="251">
        <f>E101*J101</f>
        <v>0</v>
      </c>
      <c r="O101" s="243">
        <v>2</v>
      </c>
      <c r="AA101" s="216">
        <v>3</v>
      </c>
      <c r="AB101" s="216">
        <v>1</v>
      </c>
      <c r="AC101" s="216">
        <v>59245140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3</v>
      </c>
      <c r="CB101" s="243">
        <v>1</v>
      </c>
    </row>
    <row r="102" spans="1:80">
      <c r="A102" s="252"/>
      <c r="B102" s="256"/>
      <c r="C102" s="366" t="s">
        <v>3048</v>
      </c>
      <c r="D102" s="367"/>
      <c r="E102" s="257">
        <v>1235.6845000000001</v>
      </c>
      <c r="F102" s="258"/>
      <c r="G102" s="259"/>
      <c r="H102" s="260"/>
      <c r="I102" s="254"/>
      <c r="J102" s="261"/>
      <c r="K102" s="254"/>
      <c r="M102" s="255" t="s">
        <v>3048</v>
      </c>
      <c r="O102" s="243"/>
    </row>
    <row r="103" spans="1:80">
      <c r="A103" s="262"/>
      <c r="B103" s="263" t="s">
        <v>93</v>
      </c>
      <c r="C103" s="264" t="s">
        <v>3035</v>
      </c>
      <c r="D103" s="265"/>
      <c r="E103" s="266"/>
      <c r="F103" s="267"/>
      <c r="G103" s="268">
        <f>SUM(G73:G102)</f>
        <v>0</v>
      </c>
      <c r="H103" s="269"/>
      <c r="I103" s="270">
        <f>SUM(I73:I102)</f>
        <v>932.68487300000004</v>
      </c>
      <c r="J103" s="269"/>
      <c r="K103" s="270">
        <f>SUM(K73:K102)</f>
        <v>0</v>
      </c>
      <c r="O103" s="243">
        <v>4</v>
      </c>
      <c r="BA103" s="271">
        <f>SUM(BA73:BA102)</f>
        <v>0</v>
      </c>
      <c r="BB103" s="271">
        <f>SUM(BB73:BB102)</f>
        <v>0</v>
      </c>
      <c r="BC103" s="271">
        <f>SUM(BC73:BC102)</f>
        <v>0</v>
      </c>
      <c r="BD103" s="271">
        <f>SUM(BD73:BD102)</f>
        <v>0</v>
      </c>
      <c r="BE103" s="271">
        <f>SUM(BE73:BE102)</f>
        <v>0</v>
      </c>
    </row>
    <row r="104" spans="1:80">
      <c r="A104" s="233" t="s">
        <v>89</v>
      </c>
      <c r="B104" s="234" t="s">
        <v>3049</v>
      </c>
      <c r="C104" s="235" t="s">
        <v>3050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>
      <c r="A105" s="244">
        <v>19</v>
      </c>
      <c r="B105" s="245" t="s">
        <v>3052</v>
      </c>
      <c r="C105" s="246" t="s">
        <v>3053</v>
      </c>
      <c r="D105" s="247" t="s">
        <v>164</v>
      </c>
      <c r="E105" s="248">
        <v>10.395</v>
      </c>
      <c r="F105" s="248">
        <v>0</v>
      </c>
      <c r="G105" s="249">
        <f>E105*F105</f>
        <v>0</v>
      </c>
      <c r="H105" s="250">
        <v>0.15770999999999999</v>
      </c>
      <c r="I105" s="251">
        <f>E105*H105</f>
        <v>1.6393954499999999</v>
      </c>
      <c r="J105" s="250">
        <v>0</v>
      </c>
      <c r="K105" s="251">
        <f>E105*J105</f>
        <v>0</v>
      </c>
      <c r="O105" s="243">
        <v>2</v>
      </c>
      <c r="AA105" s="216">
        <v>1</v>
      </c>
      <c r="AB105" s="216">
        <v>0</v>
      </c>
      <c r="AC105" s="216">
        <v>0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</v>
      </c>
      <c r="CB105" s="243">
        <v>0</v>
      </c>
    </row>
    <row r="106" spans="1:80">
      <c r="A106" s="252"/>
      <c r="B106" s="256"/>
      <c r="C106" s="366" t="s">
        <v>3054</v>
      </c>
      <c r="D106" s="367"/>
      <c r="E106" s="257">
        <v>10.395</v>
      </c>
      <c r="F106" s="258"/>
      <c r="G106" s="259"/>
      <c r="H106" s="260"/>
      <c r="I106" s="254"/>
      <c r="J106" s="261"/>
      <c r="K106" s="254"/>
      <c r="M106" s="255" t="s">
        <v>3054</v>
      </c>
      <c r="O106" s="243"/>
    </row>
    <row r="107" spans="1:80">
      <c r="A107" s="244">
        <v>20</v>
      </c>
      <c r="B107" s="245" t="s">
        <v>3055</v>
      </c>
      <c r="C107" s="246" t="s">
        <v>3056</v>
      </c>
      <c r="D107" s="247" t="s">
        <v>164</v>
      </c>
      <c r="E107" s="248">
        <v>5.4950000000000001</v>
      </c>
      <c r="F107" s="248">
        <v>0</v>
      </c>
      <c r="G107" s="249">
        <f>E107*F107</f>
        <v>0</v>
      </c>
      <c r="H107" s="250">
        <v>0.12221</v>
      </c>
      <c r="I107" s="251">
        <f>E107*H107</f>
        <v>0.67154395</v>
      </c>
      <c r="J107" s="250">
        <v>0</v>
      </c>
      <c r="K107" s="251">
        <f>E107*J107</f>
        <v>0</v>
      </c>
      <c r="O107" s="243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43">
        <v>1</v>
      </c>
      <c r="CB107" s="243">
        <v>1</v>
      </c>
    </row>
    <row r="108" spans="1:80">
      <c r="A108" s="252"/>
      <c r="B108" s="256"/>
      <c r="C108" s="366" t="s">
        <v>3057</v>
      </c>
      <c r="D108" s="367"/>
      <c r="E108" s="257">
        <v>5.4950000000000001</v>
      </c>
      <c r="F108" s="258"/>
      <c r="G108" s="259"/>
      <c r="H108" s="260"/>
      <c r="I108" s="254"/>
      <c r="J108" s="261"/>
      <c r="K108" s="254"/>
      <c r="M108" s="255" t="s">
        <v>3057</v>
      </c>
      <c r="O108" s="243"/>
    </row>
    <row r="109" spans="1:80" ht="22.5">
      <c r="A109" s="244">
        <v>21</v>
      </c>
      <c r="B109" s="245" t="s">
        <v>3058</v>
      </c>
      <c r="C109" s="246" t="s">
        <v>3059</v>
      </c>
      <c r="D109" s="247" t="s">
        <v>164</v>
      </c>
      <c r="E109" s="248">
        <v>41</v>
      </c>
      <c r="F109" s="248">
        <v>0</v>
      </c>
      <c r="G109" s="249">
        <f>E109*F109</f>
        <v>0</v>
      </c>
      <c r="H109" s="250">
        <v>0.26987</v>
      </c>
      <c r="I109" s="251">
        <f>E109*H109</f>
        <v>11.06467</v>
      </c>
      <c r="J109" s="250">
        <v>0</v>
      </c>
      <c r="K109" s="251">
        <f>E109*J109</f>
        <v>0</v>
      </c>
      <c r="O109" s="243">
        <v>2</v>
      </c>
      <c r="AA109" s="216">
        <v>1</v>
      </c>
      <c r="AB109" s="216">
        <v>1</v>
      </c>
      <c r="AC109" s="216">
        <v>1</v>
      </c>
      <c r="AZ109" s="216">
        <v>1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43">
        <v>1</v>
      </c>
      <c r="CB109" s="243">
        <v>1</v>
      </c>
    </row>
    <row r="110" spans="1:80">
      <c r="A110" s="252"/>
      <c r="B110" s="253"/>
      <c r="C110" s="368" t="s">
        <v>3060</v>
      </c>
      <c r="D110" s="369"/>
      <c r="E110" s="369"/>
      <c r="F110" s="369"/>
      <c r="G110" s="370"/>
      <c r="I110" s="254"/>
      <c r="K110" s="254"/>
      <c r="L110" s="255"/>
      <c r="O110" s="243">
        <v>3</v>
      </c>
    </row>
    <row r="111" spans="1:80" ht="22.5">
      <c r="A111" s="244">
        <v>22</v>
      </c>
      <c r="B111" s="245" t="s">
        <v>3061</v>
      </c>
      <c r="C111" s="246" t="s">
        <v>3062</v>
      </c>
      <c r="D111" s="247" t="s">
        <v>164</v>
      </c>
      <c r="E111" s="248">
        <v>298.8</v>
      </c>
      <c r="F111" s="248">
        <v>0</v>
      </c>
      <c r="G111" s="249">
        <f>E111*F111</f>
        <v>0</v>
      </c>
      <c r="H111" s="250">
        <v>0.13283</v>
      </c>
      <c r="I111" s="251">
        <f>E111*H111</f>
        <v>39.689604000000003</v>
      </c>
      <c r="J111" s="250">
        <v>0</v>
      </c>
      <c r="K111" s="251">
        <f>E111*J111</f>
        <v>0</v>
      </c>
      <c r="O111" s="243">
        <v>2</v>
      </c>
      <c r="AA111" s="216">
        <v>1</v>
      </c>
      <c r="AB111" s="216">
        <v>1</v>
      </c>
      <c r="AC111" s="216">
        <v>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43">
        <v>1</v>
      </c>
      <c r="CB111" s="243">
        <v>1</v>
      </c>
    </row>
    <row r="112" spans="1:80">
      <c r="A112" s="252"/>
      <c r="B112" s="256"/>
      <c r="C112" s="366" t="s">
        <v>3063</v>
      </c>
      <c r="D112" s="367"/>
      <c r="E112" s="257">
        <v>201.3</v>
      </c>
      <c r="F112" s="258"/>
      <c r="G112" s="259"/>
      <c r="H112" s="260"/>
      <c r="I112" s="254"/>
      <c r="J112" s="261"/>
      <c r="K112" s="254"/>
      <c r="M112" s="255" t="s">
        <v>3063</v>
      </c>
      <c r="O112" s="243"/>
    </row>
    <row r="113" spans="1:80">
      <c r="A113" s="252"/>
      <c r="B113" s="256"/>
      <c r="C113" s="366" t="s">
        <v>3064</v>
      </c>
      <c r="D113" s="367"/>
      <c r="E113" s="257">
        <v>-41</v>
      </c>
      <c r="F113" s="258"/>
      <c r="G113" s="259"/>
      <c r="H113" s="260"/>
      <c r="I113" s="254"/>
      <c r="J113" s="261"/>
      <c r="K113" s="254"/>
      <c r="M113" s="255" t="s">
        <v>3064</v>
      </c>
      <c r="O113" s="243"/>
    </row>
    <row r="114" spans="1:80">
      <c r="A114" s="252"/>
      <c r="B114" s="256"/>
      <c r="C114" s="366" t="s">
        <v>3039</v>
      </c>
      <c r="D114" s="367"/>
      <c r="E114" s="257">
        <v>100</v>
      </c>
      <c r="F114" s="258"/>
      <c r="G114" s="259"/>
      <c r="H114" s="260"/>
      <c r="I114" s="254"/>
      <c r="J114" s="261"/>
      <c r="K114" s="254"/>
      <c r="M114" s="255" t="s">
        <v>3039</v>
      </c>
      <c r="O114" s="243"/>
    </row>
    <row r="115" spans="1:80">
      <c r="A115" s="252"/>
      <c r="B115" s="256"/>
      <c r="C115" s="366" t="s">
        <v>3040</v>
      </c>
      <c r="D115" s="367"/>
      <c r="E115" s="257">
        <v>38.5</v>
      </c>
      <c r="F115" s="258"/>
      <c r="G115" s="259"/>
      <c r="H115" s="260"/>
      <c r="I115" s="254"/>
      <c r="J115" s="261"/>
      <c r="K115" s="254"/>
      <c r="M115" s="255" t="s">
        <v>3040</v>
      </c>
      <c r="O115" s="243"/>
    </row>
    <row r="116" spans="1:80">
      <c r="A116" s="244">
        <v>23</v>
      </c>
      <c r="B116" s="245" t="s">
        <v>3065</v>
      </c>
      <c r="C116" s="246" t="s">
        <v>3066</v>
      </c>
      <c r="D116" s="247" t="s">
        <v>164</v>
      </c>
      <c r="E116" s="248">
        <v>100</v>
      </c>
      <c r="F116" s="248">
        <v>0</v>
      </c>
      <c r="G116" s="249">
        <f>E116*F116</f>
        <v>0</v>
      </c>
      <c r="H116" s="250">
        <v>0</v>
      </c>
      <c r="I116" s="251">
        <f>E116*H116</f>
        <v>0</v>
      </c>
      <c r="J116" s="250">
        <v>0</v>
      </c>
      <c r="K116" s="251">
        <f>E116*J116</f>
        <v>0</v>
      </c>
      <c r="O116" s="243">
        <v>2</v>
      </c>
      <c r="AA116" s="216">
        <v>1</v>
      </c>
      <c r="AB116" s="216">
        <v>0</v>
      </c>
      <c r="AC116" s="216">
        <v>0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</v>
      </c>
      <c r="CB116" s="243">
        <v>0</v>
      </c>
    </row>
    <row r="117" spans="1:80">
      <c r="A117" s="252"/>
      <c r="B117" s="253"/>
      <c r="C117" s="368" t="s">
        <v>3067</v>
      </c>
      <c r="D117" s="369"/>
      <c r="E117" s="369"/>
      <c r="F117" s="369"/>
      <c r="G117" s="370"/>
      <c r="I117" s="254"/>
      <c r="K117" s="254"/>
      <c r="L117" s="255"/>
      <c r="O117" s="243">
        <v>3</v>
      </c>
    </row>
    <row r="118" spans="1:80">
      <c r="A118" s="252"/>
      <c r="B118" s="253"/>
      <c r="C118" s="368" t="s">
        <v>3068</v>
      </c>
      <c r="D118" s="369"/>
      <c r="E118" s="369"/>
      <c r="F118" s="369"/>
      <c r="G118" s="370"/>
      <c r="I118" s="254"/>
      <c r="K118" s="254"/>
      <c r="L118" s="255"/>
      <c r="O118" s="243">
        <v>3</v>
      </c>
    </row>
    <row r="119" spans="1:80">
      <c r="A119" s="262"/>
      <c r="B119" s="263" t="s">
        <v>93</v>
      </c>
      <c r="C119" s="264" t="s">
        <v>3051</v>
      </c>
      <c r="D119" s="265"/>
      <c r="E119" s="266"/>
      <c r="F119" s="267"/>
      <c r="G119" s="268">
        <f>SUM(G104:G118)</f>
        <v>0</v>
      </c>
      <c r="H119" s="269"/>
      <c r="I119" s="270">
        <f>SUM(I104:I118)</f>
        <v>53.065213400000005</v>
      </c>
      <c r="J119" s="269"/>
      <c r="K119" s="270">
        <f>SUM(K104:K118)</f>
        <v>0</v>
      </c>
      <c r="O119" s="243">
        <v>4</v>
      </c>
      <c r="BA119" s="271">
        <f>SUM(BA104:BA118)</f>
        <v>0</v>
      </c>
      <c r="BB119" s="271">
        <f>SUM(BB104:BB118)</f>
        <v>0</v>
      </c>
      <c r="BC119" s="271">
        <f>SUM(BC104:BC118)</f>
        <v>0</v>
      </c>
      <c r="BD119" s="271">
        <f>SUM(BD104:BD118)</f>
        <v>0</v>
      </c>
      <c r="BE119" s="271">
        <f>SUM(BE104:BE118)</f>
        <v>0</v>
      </c>
    </row>
    <row r="120" spans="1:80">
      <c r="A120" s="233" t="s">
        <v>89</v>
      </c>
      <c r="B120" s="234" t="s">
        <v>284</v>
      </c>
      <c r="C120" s="235" t="s">
        <v>285</v>
      </c>
      <c r="D120" s="236"/>
      <c r="E120" s="237"/>
      <c r="F120" s="237"/>
      <c r="G120" s="238"/>
      <c r="H120" s="239"/>
      <c r="I120" s="240"/>
      <c r="J120" s="241"/>
      <c r="K120" s="242"/>
      <c r="O120" s="243">
        <v>1</v>
      </c>
    </row>
    <row r="121" spans="1:80">
      <c r="A121" s="244">
        <v>24</v>
      </c>
      <c r="B121" s="245" t="s">
        <v>3069</v>
      </c>
      <c r="C121" s="246" t="s">
        <v>3070</v>
      </c>
      <c r="D121" s="247" t="s">
        <v>208</v>
      </c>
      <c r="E121" s="248">
        <v>1036.1372933939999</v>
      </c>
      <c r="F121" s="248">
        <v>0</v>
      </c>
      <c r="G121" s="249">
        <f>E121*F121</f>
        <v>0</v>
      </c>
      <c r="H121" s="250">
        <v>0</v>
      </c>
      <c r="I121" s="251">
        <f>E121*H121</f>
        <v>0</v>
      </c>
      <c r="J121" s="250"/>
      <c r="K121" s="251">
        <f>E121*J121</f>
        <v>0</v>
      </c>
      <c r="O121" s="243">
        <v>2</v>
      </c>
      <c r="AA121" s="216">
        <v>7</v>
      </c>
      <c r="AB121" s="216">
        <v>1</v>
      </c>
      <c r="AC121" s="216">
        <v>2</v>
      </c>
      <c r="AZ121" s="216">
        <v>1</v>
      </c>
      <c r="BA121" s="216">
        <f>IF(AZ121=1,G121,0)</f>
        <v>0</v>
      </c>
      <c r="BB121" s="216">
        <f>IF(AZ121=2,G121,0)</f>
        <v>0</v>
      </c>
      <c r="BC121" s="216">
        <f>IF(AZ121=3,G121,0)</f>
        <v>0</v>
      </c>
      <c r="BD121" s="216">
        <f>IF(AZ121=4,G121,0)</f>
        <v>0</v>
      </c>
      <c r="BE121" s="216">
        <f>IF(AZ121=5,G121,0)</f>
        <v>0</v>
      </c>
      <c r="CA121" s="243">
        <v>7</v>
      </c>
      <c r="CB121" s="243">
        <v>1</v>
      </c>
    </row>
    <row r="122" spans="1:80">
      <c r="A122" s="262"/>
      <c r="B122" s="263" t="s">
        <v>93</v>
      </c>
      <c r="C122" s="264" t="s">
        <v>286</v>
      </c>
      <c r="D122" s="265"/>
      <c r="E122" s="266"/>
      <c r="F122" s="267"/>
      <c r="G122" s="268">
        <f>SUM(G120:G121)</f>
        <v>0</v>
      </c>
      <c r="H122" s="269"/>
      <c r="I122" s="270">
        <f>SUM(I120:I121)</f>
        <v>0</v>
      </c>
      <c r="J122" s="269"/>
      <c r="K122" s="270">
        <f>SUM(K120:K121)</f>
        <v>0</v>
      </c>
      <c r="O122" s="243">
        <v>4</v>
      </c>
      <c r="BA122" s="271">
        <f>SUM(BA120:BA121)</f>
        <v>0</v>
      </c>
      <c r="BB122" s="271">
        <f>SUM(BB120:BB121)</f>
        <v>0</v>
      </c>
      <c r="BC122" s="271">
        <f>SUM(BC120:BC121)</f>
        <v>0</v>
      </c>
      <c r="BD122" s="271">
        <f>SUM(BD120:BD121)</f>
        <v>0</v>
      </c>
      <c r="BE122" s="271">
        <f>SUM(BE120:BE121)</f>
        <v>0</v>
      </c>
    </row>
    <row r="123" spans="1:80">
      <c r="A123" s="233" t="s">
        <v>89</v>
      </c>
      <c r="B123" s="234" t="s">
        <v>605</v>
      </c>
      <c r="C123" s="235" t="s">
        <v>606</v>
      </c>
      <c r="D123" s="236"/>
      <c r="E123" s="237"/>
      <c r="F123" s="237"/>
      <c r="G123" s="238"/>
      <c r="H123" s="239"/>
      <c r="I123" s="240"/>
      <c r="J123" s="241"/>
      <c r="K123" s="242"/>
      <c r="O123" s="243">
        <v>1</v>
      </c>
    </row>
    <row r="124" spans="1:80">
      <c r="A124" s="244">
        <v>25</v>
      </c>
      <c r="B124" s="245" t="s">
        <v>3071</v>
      </c>
      <c r="C124" s="246" t="s">
        <v>3072</v>
      </c>
      <c r="D124" s="247" t="s">
        <v>251</v>
      </c>
      <c r="E124" s="248">
        <v>1</v>
      </c>
      <c r="F124" s="248">
        <v>0</v>
      </c>
      <c r="G124" s="249">
        <f>E124*F124</f>
        <v>0</v>
      </c>
      <c r="H124" s="250">
        <v>2.513E-2</v>
      </c>
      <c r="I124" s="251">
        <f>E124*H124</f>
        <v>2.513E-2</v>
      </c>
      <c r="J124" s="250">
        <v>0</v>
      </c>
      <c r="K124" s="251">
        <f>E124*J124</f>
        <v>0</v>
      </c>
      <c r="O124" s="243">
        <v>2</v>
      </c>
      <c r="AA124" s="216">
        <v>1</v>
      </c>
      <c r="AB124" s="216">
        <v>7</v>
      </c>
      <c r="AC124" s="216">
        <v>7</v>
      </c>
      <c r="AZ124" s="216">
        <v>2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</v>
      </c>
      <c r="CB124" s="243">
        <v>7</v>
      </c>
    </row>
    <row r="125" spans="1:80">
      <c r="A125" s="262"/>
      <c r="B125" s="263" t="s">
        <v>93</v>
      </c>
      <c r="C125" s="264" t="s">
        <v>607</v>
      </c>
      <c r="D125" s="265"/>
      <c r="E125" s="266"/>
      <c r="F125" s="267"/>
      <c r="G125" s="268">
        <f>SUM(G123:G124)</f>
        <v>0</v>
      </c>
      <c r="H125" s="269"/>
      <c r="I125" s="270">
        <f>SUM(I123:I124)</f>
        <v>2.513E-2</v>
      </c>
      <c r="J125" s="269"/>
      <c r="K125" s="270">
        <f>SUM(K123:K124)</f>
        <v>0</v>
      </c>
      <c r="O125" s="243">
        <v>4</v>
      </c>
      <c r="BA125" s="271">
        <f>SUM(BA123:BA124)</f>
        <v>0</v>
      </c>
      <c r="BB125" s="271">
        <f>SUM(BB123:BB124)</f>
        <v>0</v>
      </c>
      <c r="BC125" s="271">
        <f>SUM(BC123:BC124)</f>
        <v>0</v>
      </c>
      <c r="BD125" s="271">
        <f>SUM(BD123:BD124)</f>
        <v>0</v>
      </c>
      <c r="BE125" s="271">
        <f>SUM(BE123:BE124)</f>
        <v>0</v>
      </c>
    </row>
    <row r="126" spans="1:80">
      <c r="E126" s="216"/>
    </row>
    <row r="127" spans="1:80">
      <c r="E127" s="216"/>
    </row>
    <row r="128" spans="1:80">
      <c r="E128" s="216"/>
    </row>
    <row r="129" spans="5:5">
      <c r="E129" s="216"/>
    </row>
    <row r="130" spans="5:5">
      <c r="E130" s="216"/>
    </row>
    <row r="131" spans="5:5">
      <c r="E131" s="216"/>
    </row>
    <row r="132" spans="5:5">
      <c r="E132" s="216"/>
    </row>
    <row r="133" spans="5:5">
      <c r="E133" s="216"/>
    </row>
    <row r="134" spans="5:5">
      <c r="E134" s="216"/>
    </row>
    <row r="135" spans="5:5">
      <c r="E135" s="216"/>
    </row>
    <row r="136" spans="5:5">
      <c r="E136" s="216"/>
    </row>
    <row r="137" spans="5:5">
      <c r="E137" s="216"/>
    </row>
    <row r="138" spans="5:5">
      <c r="E138" s="216"/>
    </row>
    <row r="139" spans="5:5">
      <c r="E139" s="216"/>
    </row>
    <row r="140" spans="5:5">
      <c r="E140" s="216"/>
    </row>
    <row r="141" spans="5:5">
      <c r="E141" s="216"/>
    </row>
    <row r="142" spans="5:5">
      <c r="E142" s="216"/>
    </row>
    <row r="143" spans="5:5">
      <c r="E143" s="216"/>
    </row>
    <row r="144" spans="5:5">
      <c r="E144" s="216"/>
    </row>
    <row r="145" spans="1:7">
      <c r="E145" s="216"/>
    </row>
    <row r="146" spans="1:7">
      <c r="E146" s="216"/>
    </row>
    <row r="147" spans="1:7">
      <c r="E147" s="216"/>
    </row>
    <row r="148" spans="1:7">
      <c r="E148" s="216"/>
    </row>
    <row r="149" spans="1:7">
      <c r="A149" s="261"/>
      <c r="B149" s="261"/>
      <c r="C149" s="261"/>
      <c r="D149" s="261"/>
      <c r="E149" s="261"/>
      <c r="F149" s="261"/>
      <c r="G149" s="261"/>
    </row>
    <row r="150" spans="1:7">
      <c r="A150" s="261"/>
      <c r="B150" s="261"/>
      <c r="C150" s="261"/>
      <c r="D150" s="261"/>
      <c r="E150" s="261"/>
      <c r="F150" s="261"/>
      <c r="G150" s="261"/>
    </row>
    <row r="151" spans="1:7">
      <c r="A151" s="261"/>
      <c r="B151" s="261"/>
      <c r="C151" s="261"/>
      <c r="D151" s="261"/>
      <c r="E151" s="261"/>
      <c r="F151" s="261"/>
      <c r="G151" s="261"/>
    </row>
    <row r="152" spans="1:7">
      <c r="A152" s="261"/>
      <c r="B152" s="261"/>
      <c r="C152" s="261"/>
      <c r="D152" s="261"/>
      <c r="E152" s="261"/>
      <c r="F152" s="261"/>
      <c r="G152" s="261"/>
    </row>
    <row r="153" spans="1:7">
      <c r="E153" s="216"/>
    </row>
    <row r="154" spans="1:7">
      <c r="E154" s="216"/>
    </row>
    <row r="155" spans="1:7">
      <c r="E155" s="216"/>
    </row>
    <row r="156" spans="1:7">
      <c r="E156" s="216"/>
    </row>
    <row r="157" spans="1:7">
      <c r="E157" s="216"/>
    </row>
    <row r="158" spans="1:7">
      <c r="E158" s="216"/>
    </row>
    <row r="159" spans="1:7">
      <c r="E159" s="216"/>
    </row>
    <row r="160" spans="1:7">
      <c r="E160" s="216"/>
    </row>
    <row r="161" spans="5:5">
      <c r="E161" s="216"/>
    </row>
    <row r="162" spans="5:5">
      <c r="E162" s="216"/>
    </row>
    <row r="163" spans="5:5">
      <c r="E163" s="216"/>
    </row>
    <row r="164" spans="5:5">
      <c r="E164" s="216"/>
    </row>
    <row r="165" spans="5:5">
      <c r="E165" s="216"/>
    </row>
    <row r="166" spans="5:5">
      <c r="E166" s="216"/>
    </row>
    <row r="167" spans="5:5">
      <c r="E167" s="216"/>
    </row>
    <row r="168" spans="5:5">
      <c r="E168" s="216"/>
    </row>
    <row r="169" spans="5:5">
      <c r="E169" s="216"/>
    </row>
    <row r="170" spans="5:5">
      <c r="E170" s="216"/>
    </row>
    <row r="171" spans="5:5">
      <c r="E171" s="216"/>
    </row>
    <row r="172" spans="5:5">
      <c r="E172" s="216"/>
    </row>
    <row r="173" spans="5:5">
      <c r="E173" s="216"/>
    </row>
    <row r="174" spans="5:5">
      <c r="E174" s="216"/>
    </row>
    <row r="175" spans="5:5">
      <c r="E175" s="216"/>
    </row>
    <row r="176" spans="5:5">
      <c r="E176" s="216"/>
    </row>
    <row r="177" spans="1:7">
      <c r="E177" s="216"/>
    </row>
    <row r="178" spans="1:7">
      <c r="E178" s="216"/>
    </row>
    <row r="179" spans="1:7">
      <c r="E179" s="216"/>
    </row>
    <row r="180" spans="1:7">
      <c r="E180" s="216"/>
    </row>
    <row r="181" spans="1:7">
      <c r="E181" s="216"/>
    </row>
    <row r="182" spans="1:7">
      <c r="E182" s="216"/>
    </row>
    <row r="183" spans="1:7">
      <c r="E183" s="216"/>
    </row>
    <row r="184" spans="1:7">
      <c r="A184" s="272"/>
      <c r="B184" s="272"/>
    </row>
    <row r="185" spans="1:7">
      <c r="A185" s="261"/>
      <c r="B185" s="261"/>
      <c r="C185" s="273"/>
      <c r="D185" s="273"/>
      <c r="E185" s="274"/>
      <c r="F185" s="273"/>
      <c r="G185" s="275"/>
    </row>
    <row r="186" spans="1:7">
      <c r="A186" s="276"/>
      <c r="B186" s="276"/>
      <c r="C186" s="261"/>
      <c r="D186" s="261"/>
      <c r="E186" s="277"/>
      <c r="F186" s="261"/>
      <c r="G186" s="261"/>
    </row>
    <row r="187" spans="1:7">
      <c r="A187" s="261"/>
      <c r="B187" s="261"/>
      <c r="C187" s="261"/>
      <c r="D187" s="261"/>
      <c r="E187" s="277"/>
      <c r="F187" s="261"/>
      <c r="G187" s="261"/>
    </row>
    <row r="188" spans="1:7">
      <c r="A188" s="261"/>
      <c r="B188" s="261"/>
      <c r="C188" s="261"/>
      <c r="D188" s="261"/>
      <c r="E188" s="277"/>
      <c r="F188" s="261"/>
      <c r="G188" s="261"/>
    </row>
    <row r="189" spans="1:7">
      <c r="A189" s="261"/>
      <c r="B189" s="261"/>
      <c r="C189" s="261"/>
      <c r="D189" s="261"/>
      <c r="E189" s="277"/>
      <c r="F189" s="261"/>
      <c r="G189" s="261"/>
    </row>
    <row r="190" spans="1:7">
      <c r="A190" s="261"/>
      <c r="B190" s="261"/>
      <c r="C190" s="261"/>
      <c r="D190" s="261"/>
      <c r="E190" s="277"/>
      <c r="F190" s="261"/>
      <c r="G190" s="261"/>
    </row>
    <row r="191" spans="1:7">
      <c r="A191" s="261"/>
      <c r="B191" s="261"/>
      <c r="C191" s="261"/>
      <c r="D191" s="261"/>
      <c r="E191" s="277"/>
      <c r="F191" s="261"/>
      <c r="G191" s="261"/>
    </row>
    <row r="192" spans="1:7">
      <c r="A192" s="261"/>
      <c r="B192" s="261"/>
      <c r="C192" s="261"/>
      <c r="D192" s="261"/>
      <c r="E192" s="277"/>
      <c r="F192" s="261"/>
      <c r="G192" s="261"/>
    </row>
    <row r="193" spans="1:7">
      <c r="A193" s="261"/>
      <c r="B193" s="261"/>
      <c r="C193" s="261"/>
      <c r="D193" s="261"/>
      <c r="E193" s="277"/>
      <c r="F193" s="261"/>
      <c r="G193" s="261"/>
    </row>
    <row r="194" spans="1:7">
      <c r="A194" s="261"/>
      <c r="B194" s="261"/>
      <c r="C194" s="261"/>
      <c r="D194" s="261"/>
      <c r="E194" s="277"/>
      <c r="F194" s="261"/>
      <c r="G194" s="261"/>
    </row>
    <row r="195" spans="1:7">
      <c r="A195" s="261"/>
      <c r="B195" s="261"/>
      <c r="C195" s="261"/>
      <c r="D195" s="261"/>
      <c r="E195" s="277"/>
      <c r="F195" s="261"/>
      <c r="G195" s="261"/>
    </row>
    <row r="196" spans="1:7">
      <c r="A196" s="261"/>
      <c r="B196" s="261"/>
      <c r="C196" s="261"/>
      <c r="D196" s="261"/>
      <c r="E196" s="277"/>
      <c r="F196" s="261"/>
      <c r="G196" s="261"/>
    </row>
    <row r="197" spans="1:7">
      <c r="A197" s="261"/>
      <c r="B197" s="261"/>
      <c r="C197" s="261"/>
      <c r="D197" s="261"/>
      <c r="E197" s="277"/>
      <c r="F197" s="261"/>
      <c r="G197" s="261"/>
    </row>
    <row r="198" spans="1:7">
      <c r="A198" s="261"/>
      <c r="B198" s="261"/>
      <c r="C198" s="261"/>
      <c r="D198" s="261"/>
      <c r="E198" s="277"/>
      <c r="F198" s="261"/>
      <c r="G198" s="261"/>
    </row>
  </sheetData>
  <mergeCells count="84">
    <mergeCell ref="C11:G11"/>
    <mergeCell ref="C12:D12"/>
    <mergeCell ref="C13:D13"/>
    <mergeCell ref="A1:G1"/>
    <mergeCell ref="A3:B3"/>
    <mergeCell ref="A4:B4"/>
    <mergeCell ref="E4:G4"/>
    <mergeCell ref="C9:D9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47:D47"/>
    <mergeCell ref="C48:D48"/>
    <mergeCell ref="C50:D50"/>
    <mergeCell ref="C51:D51"/>
    <mergeCell ref="C52:D52"/>
    <mergeCell ref="C82:D82"/>
    <mergeCell ref="C56:D56"/>
    <mergeCell ref="C57:D57"/>
    <mergeCell ref="C59:D59"/>
    <mergeCell ref="C61:D61"/>
    <mergeCell ref="C64:D64"/>
    <mergeCell ref="C65:D65"/>
    <mergeCell ref="C67:D67"/>
    <mergeCell ref="C68:D68"/>
    <mergeCell ref="C69:D69"/>
    <mergeCell ref="C70:D70"/>
    <mergeCell ref="C71:D71"/>
    <mergeCell ref="C75:D75"/>
    <mergeCell ref="C76:D76"/>
    <mergeCell ref="C77:D77"/>
    <mergeCell ref="C78:D78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114:D114"/>
    <mergeCell ref="C115:D115"/>
    <mergeCell ref="C117:G117"/>
    <mergeCell ref="C118:G118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List49"/>
  <dimension ref="A1:BE51"/>
  <sheetViews>
    <sheetView view="pageBreakPreview" zoomScale="60" zoomScaleNormal="100" workbookViewId="0">
      <selection activeCell="D22" sqref="D22: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2876</v>
      </c>
      <c r="D2" s="81" t="s">
        <v>2876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3073</v>
      </c>
      <c r="B5" s="94"/>
      <c r="C5" s="95" t="s">
        <v>3074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10  Rek'!E10</f>
        <v>0</v>
      </c>
      <c r="D15" s="133" t="str">
        <f>'SO 10  Rek'!A15</f>
        <v>Zařízení staveniště</v>
      </c>
      <c r="E15" s="134"/>
      <c r="F15" s="135"/>
      <c r="G15" s="132">
        <f>'SO 10  Rek'!I15</f>
        <v>0</v>
      </c>
    </row>
    <row r="16" spans="1:57" ht="15.95" customHeight="1">
      <c r="A16" s="130" t="s">
        <v>45</v>
      </c>
      <c r="B16" s="131" t="s">
        <v>46</v>
      </c>
      <c r="C16" s="132">
        <f>'SO 10  Rek'!F10</f>
        <v>0</v>
      </c>
      <c r="D16" s="85" t="str">
        <f>'SO 10  Rek'!A16</f>
        <v>Kompletační činnost (IČD)</v>
      </c>
      <c r="E16" s="136"/>
      <c r="F16" s="137"/>
      <c r="G16" s="132">
        <f>'SO 10  Rek'!I16</f>
        <v>0</v>
      </c>
    </row>
    <row r="17" spans="1:7" ht="15.95" customHeight="1">
      <c r="A17" s="130" t="s">
        <v>47</v>
      </c>
      <c r="B17" s="131" t="s">
        <v>48</v>
      </c>
      <c r="C17" s="132">
        <f>'SO 10  Rek'!H10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10  Rek'!G10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10  Rek'!I10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10  Rek'!H17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List50"/>
  <dimension ref="A1:BE68"/>
  <sheetViews>
    <sheetView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2876</v>
      </c>
      <c r="I1" s="175"/>
    </row>
    <row r="2" spans="1:57" ht="13.5" thickBot="1">
      <c r="A2" s="356" t="s">
        <v>68</v>
      </c>
      <c r="B2" s="357"/>
      <c r="C2" s="176" t="s">
        <v>3075</v>
      </c>
      <c r="D2" s="177"/>
      <c r="E2" s="178"/>
      <c r="F2" s="177"/>
      <c r="G2" s="358"/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10  Pol'!B7</f>
        <v>1</v>
      </c>
      <c r="B7" s="50" t="str">
        <f>'SO 10  Pol'!C7</f>
        <v>Zemní práce</v>
      </c>
      <c r="D7" s="188"/>
      <c r="E7" s="279">
        <f>'SO 10  Pol'!BA14</f>
        <v>0</v>
      </c>
      <c r="F7" s="280">
        <f>'SO 10  Pol'!BB14</f>
        <v>0</v>
      </c>
      <c r="G7" s="280">
        <f>'SO 10  Pol'!BC14</f>
        <v>0</v>
      </c>
      <c r="H7" s="280">
        <f>'SO 10  Pol'!BD14</f>
        <v>0</v>
      </c>
      <c r="I7" s="281">
        <f>'SO 10  Pol'!BE14</f>
        <v>0</v>
      </c>
    </row>
    <row r="8" spans="1:57" s="111" customFormat="1">
      <c r="A8" s="278" t="str">
        <f>'SO 10  Pol'!B15</f>
        <v>11</v>
      </c>
      <c r="B8" s="50" t="str">
        <f>'SO 10  Pol'!C15</f>
        <v>Přípravné a přidružené práce</v>
      </c>
      <c r="D8" s="188"/>
      <c r="E8" s="279">
        <f>'SO 10  Pol'!BA17</f>
        <v>0</v>
      </c>
      <c r="F8" s="280">
        <f>'SO 10  Pol'!BB17</f>
        <v>0</v>
      </c>
      <c r="G8" s="280">
        <f>'SO 10  Pol'!BC17</f>
        <v>0</v>
      </c>
      <c r="H8" s="280">
        <f>'SO 10  Pol'!BD17</f>
        <v>0</v>
      </c>
      <c r="I8" s="281">
        <f>'SO 10  Pol'!BE17</f>
        <v>0</v>
      </c>
    </row>
    <row r="9" spans="1:57" s="111" customFormat="1" ht="13.5" thickBot="1">
      <c r="A9" s="278" t="str">
        <f>'SO 10  Pol'!B18</f>
        <v>63</v>
      </c>
      <c r="B9" s="50" t="str">
        <f>'SO 10  Pol'!C18</f>
        <v>Podlahy a podlahové konstrukce</v>
      </c>
      <c r="D9" s="188"/>
      <c r="E9" s="279">
        <f>'SO 10  Pol'!BA22</f>
        <v>0</v>
      </c>
      <c r="F9" s="280">
        <f>'SO 10  Pol'!BB22</f>
        <v>0</v>
      </c>
      <c r="G9" s="280">
        <f>'SO 10  Pol'!BC22</f>
        <v>0</v>
      </c>
      <c r="H9" s="280">
        <f>'SO 10  Pol'!BD22</f>
        <v>0</v>
      </c>
      <c r="I9" s="281">
        <f>'SO 10  Pol'!BE22</f>
        <v>0</v>
      </c>
    </row>
    <row r="10" spans="1:57" s="6" customFormat="1" ht="13.5" thickBot="1">
      <c r="A10" s="189"/>
      <c r="B10" s="190" t="s">
        <v>71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>
      <c r="A12" s="180" t="s">
        <v>72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/>
    <row r="14" spans="1:57">
      <c r="A14" s="146" t="s">
        <v>73</v>
      </c>
      <c r="B14" s="147"/>
      <c r="C14" s="147"/>
      <c r="D14" s="196"/>
      <c r="E14" s="197" t="s">
        <v>74</v>
      </c>
      <c r="F14" s="198" t="s">
        <v>7</v>
      </c>
      <c r="G14" s="199" t="s">
        <v>75</v>
      </c>
      <c r="H14" s="200"/>
      <c r="I14" s="201" t="s">
        <v>74</v>
      </c>
    </row>
    <row r="15" spans="1:57">
      <c r="A15" s="140" t="s">
        <v>1304</v>
      </c>
      <c r="B15" s="131"/>
      <c r="C15" s="131"/>
      <c r="D15" s="202"/>
      <c r="E15" s="203"/>
      <c r="F15" s="204"/>
      <c r="G15" s="205">
        <v>0</v>
      </c>
      <c r="H15" s="206"/>
      <c r="I15" s="207">
        <f>E15+F15*G15/100</f>
        <v>0</v>
      </c>
      <c r="BA15" s="1">
        <v>1</v>
      </c>
    </row>
    <row r="16" spans="1:57">
      <c r="A16" s="140" t="s">
        <v>1465</v>
      </c>
      <c r="B16" s="131"/>
      <c r="C16" s="131"/>
      <c r="D16" s="202"/>
      <c r="E16" s="203"/>
      <c r="F16" s="204"/>
      <c r="G16" s="205">
        <v>0</v>
      </c>
      <c r="H16" s="206"/>
      <c r="I16" s="207">
        <f>E16+F16*G16/100</f>
        <v>0</v>
      </c>
      <c r="BA16" s="1">
        <v>2</v>
      </c>
    </row>
    <row r="17" spans="1:9" ht="13.5" thickBot="1">
      <c r="A17" s="208"/>
      <c r="B17" s="209" t="s">
        <v>76</v>
      </c>
      <c r="C17" s="210"/>
      <c r="D17" s="211"/>
      <c r="E17" s="212"/>
      <c r="F17" s="213"/>
      <c r="G17" s="213"/>
      <c r="H17" s="361">
        <f>SUM(I15:I16)</f>
        <v>0</v>
      </c>
      <c r="I17" s="362"/>
    </row>
    <row r="19" spans="1:9">
      <c r="B19" s="6"/>
      <c r="F19" s="214"/>
      <c r="G19" s="215"/>
      <c r="H19" s="215"/>
      <c r="I19" s="34"/>
    </row>
    <row r="20" spans="1:9">
      <c r="F20" s="214"/>
      <c r="G20" s="215"/>
      <c r="H20" s="215"/>
      <c r="I20" s="34"/>
    </row>
    <row r="21" spans="1:9">
      <c r="F21" s="214"/>
      <c r="G21" s="215"/>
      <c r="H21" s="215"/>
      <c r="I21" s="34"/>
    </row>
    <row r="22" spans="1:9">
      <c r="F22" s="214"/>
      <c r="G22" s="215"/>
      <c r="H22" s="215"/>
      <c r="I22" s="34"/>
    </row>
    <row r="23" spans="1:9">
      <c r="F23" s="214"/>
      <c r="G23" s="215"/>
      <c r="H23" s="215"/>
      <c r="I23" s="34"/>
    </row>
    <row r="24" spans="1:9">
      <c r="F24" s="214"/>
      <c r="G24" s="215"/>
      <c r="H24" s="215"/>
      <c r="I24" s="34"/>
    </row>
    <row r="25" spans="1:9">
      <c r="F25" s="214"/>
      <c r="G25" s="215"/>
      <c r="H25" s="215"/>
      <c r="I25" s="34"/>
    </row>
    <row r="26" spans="1:9">
      <c r="F26" s="214"/>
      <c r="G26" s="215"/>
      <c r="H26" s="215"/>
      <c r="I26" s="34"/>
    </row>
    <row r="27" spans="1:9">
      <c r="F27" s="214"/>
      <c r="G27" s="215"/>
      <c r="H27" s="215"/>
      <c r="I27" s="34"/>
    </row>
    <row r="28" spans="1:9">
      <c r="F28" s="214"/>
      <c r="G28" s="215"/>
      <c r="H28" s="215"/>
      <c r="I28" s="34"/>
    </row>
    <row r="29" spans="1:9">
      <c r="F29" s="214"/>
      <c r="G29" s="215"/>
      <c r="H29" s="215"/>
      <c r="I29" s="34"/>
    </row>
    <row r="30" spans="1:9">
      <c r="F30" s="214"/>
      <c r="G30" s="215"/>
      <c r="H30" s="215"/>
      <c r="I30" s="34"/>
    </row>
    <row r="31" spans="1:9">
      <c r="F31" s="214"/>
      <c r="G31" s="215"/>
      <c r="H31" s="215"/>
      <c r="I31" s="34"/>
    </row>
    <row r="32" spans="1:9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</sheetData>
  <mergeCells count="4">
    <mergeCell ref="A1:B1"/>
    <mergeCell ref="A2:B2"/>
    <mergeCell ref="G2:I2"/>
    <mergeCell ref="H17:I1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List16"/>
  <dimension ref="A1:CB95"/>
  <sheetViews>
    <sheetView showGridLines="0" showZeros="0" zoomScaleNormal="100" zoomScaleSheetLayoutView="100" workbookViewId="0">
      <selection activeCell="C6" sqref="C6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10  Rek'!H1</f>
        <v/>
      </c>
      <c r="G3" s="223"/>
    </row>
    <row r="4" spans="1:80" ht="13.5" thickBot="1">
      <c r="A4" s="373" t="s">
        <v>68</v>
      </c>
      <c r="B4" s="357"/>
      <c r="C4" s="176" t="s">
        <v>3075</v>
      </c>
      <c r="D4" s="224"/>
      <c r="E4" s="374">
        <f>'SO 10  Rek'!G2</f>
        <v>0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90</v>
      </c>
      <c r="C7" s="235" t="s">
        <v>91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3076</v>
      </c>
      <c r="C8" s="246" t="s">
        <v>3077</v>
      </c>
      <c r="D8" s="247" t="s">
        <v>251</v>
      </c>
      <c r="E8" s="248">
        <v>10</v>
      </c>
      <c r="F8" s="248">
        <v>0</v>
      </c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43">
        <v>1</v>
      </c>
      <c r="CB8" s="243">
        <v>1</v>
      </c>
    </row>
    <row r="9" spans="1:80">
      <c r="A9" s="244">
        <v>2</v>
      </c>
      <c r="B9" s="245" t="s">
        <v>3078</v>
      </c>
      <c r="C9" s="246" t="s">
        <v>3079</v>
      </c>
      <c r="D9" s="247" t="s">
        <v>251</v>
      </c>
      <c r="E9" s="248">
        <v>20</v>
      </c>
      <c r="F9" s="248">
        <v>0</v>
      </c>
      <c r="G9" s="249">
        <f t="shared" si="0"/>
        <v>0</v>
      </c>
      <c r="H9" s="250">
        <v>1.047E-2</v>
      </c>
      <c r="I9" s="251">
        <f t="shared" si="1"/>
        <v>0.2094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>
      <c r="A10" s="244">
        <v>3</v>
      </c>
      <c r="B10" s="245" t="s">
        <v>3080</v>
      </c>
      <c r="C10" s="246" t="s">
        <v>3081</v>
      </c>
      <c r="D10" s="247" t="s">
        <v>251</v>
      </c>
      <c r="E10" s="248">
        <v>14</v>
      </c>
      <c r="F10" s="248">
        <v>0</v>
      </c>
      <c r="G10" s="249">
        <f t="shared" si="0"/>
        <v>0</v>
      </c>
      <c r="H10" s="250">
        <v>1.047E-2</v>
      </c>
      <c r="I10" s="251">
        <f t="shared" si="1"/>
        <v>0.14657999999999999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ht="22.5">
      <c r="A11" s="244">
        <v>4</v>
      </c>
      <c r="B11" s="245" t="s">
        <v>3082</v>
      </c>
      <c r="C11" s="246" t="s">
        <v>3083</v>
      </c>
      <c r="D11" s="247" t="s">
        <v>149</v>
      </c>
      <c r="E11" s="248">
        <v>100</v>
      </c>
      <c r="F11" s="248">
        <v>0</v>
      </c>
      <c r="G11" s="249">
        <f t="shared" si="0"/>
        <v>0</v>
      </c>
      <c r="H11" s="250">
        <v>1.047E-2</v>
      </c>
      <c r="I11" s="251">
        <f t="shared" si="1"/>
        <v>1.0469999999999999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>
      <c r="A12" s="244">
        <v>5</v>
      </c>
      <c r="B12" s="245" t="s">
        <v>3084</v>
      </c>
      <c r="C12" s="246" t="s">
        <v>3085</v>
      </c>
      <c r="D12" s="247" t="s">
        <v>149</v>
      </c>
      <c r="E12" s="248">
        <v>4000</v>
      </c>
      <c r="F12" s="248">
        <v>0</v>
      </c>
      <c r="G12" s="249">
        <f t="shared" si="0"/>
        <v>0</v>
      </c>
      <c r="H12" s="250">
        <v>1.047E-2</v>
      </c>
      <c r="I12" s="251">
        <f t="shared" si="1"/>
        <v>41.88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>
      <c r="A13" s="244">
        <v>6</v>
      </c>
      <c r="B13" s="245" t="s">
        <v>3086</v>
      </c>
      <c r="C13" s="246" t="s">
        <v>3087</v>
      </c>
      <c r="D13" s="247" t="s">
        <v>251</v>
      </c>
      <c r="E13" s="248">
        <v>7</v>
      </c>
      <c r="F13" s="248">
        <v>0</v>
      </c>
      <c r="G13" s="249">
        <f t="shared" si="0"/>
        <v>0</v>
      </c>
      <c r="H13" s="250">
        <v>9.4000000000000004E-3</v>
      </c>
      <c r="I13" s="251">
        <f t="shared" si="1"/>
        <v>6.5799999999999997E-2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>
      <c r="A14" s="262"/>
      <c r="B14" s="263" t="s">
        <v>93</v>
      </c>
      <c r="C14" s="264" t="s">
        <v>104</v>
      </c>
      <c r="D14" s="265"/>
      <c r="E14" s="266"/>
      <c r="F14" s="267"/>
      <c r="G14" s="268">
        <f>SUM(G7:G13)</f>
        <v>0</v>
      </c>
      <c r="H14" s="269"/>
      <c r="I14" s="270">
        <f>SUM(I7:I13)</f>
        <v>43.348780000000005</v>
      </c>
      <c r="J14" s="269"/>
      <c r="K14" s="270">
        <f>SUM(K7:K13)</f>
        <v>0</v>
      </c>
      <c r="O14" s="243">
        <v>4</v>
      </c>
      <c r="BA14" s="271">
        <f>SUM(BA7:BA13)</f>
        <v>0</v>
      </c>
      <c r="BB14" s="271">
        <f>SUM(BB7:BB13)</f>
        <v>0</v>
      </c>
      <c r="BC14" s="271">
        <f>SUM(BC7:BC13)</f>
        <v>0</v>
      </c>
      <c r="BD14" s="271">
        <f>SUM(BD7:BD13)</f>
        <v>0</v>
      </c>
      <c r="BE14" s="271">
        <f>SUM(BE7:BE13)</f>
        <v>0</v>
      </c>
    </row>
    <row r="15" spans="1:80">
      <c r="A15" s="233" t="s">
        <v>89</v>
      </c>
      <c r="B15" s="234" t="s">
        <v>144</v>
      </c>
      <c r="C15" s="235" t="s">
        <v>145</v>
      </c>
      <c r="D15" s="236"/>
      <c r="E15" s="237"/>
      <c r="F15" s="237"/>
      <c r="G15" s="238"/>
      <c r="H15" s="239"/>
      <c r="I15" s="240"/>
      <c r="J15" s="241"/>
      <c r="K15" s="242"/>
      <c r="O15" s="243">
        <v>1</v>
      </c>
    </row>
    <row r="16" spans="1:80" ht="22.5">
      <c r="A16" s="244">
        <v>7</v>
      </c>
      <c r="B16" s="245" t="s">
        <v>3088</v>
      </c>
      <c r="C16" s="246" t="s">
        <v>3089</v>
      </c>
      <c r="D16" s="247" t="s">
        <v>251</v>
      </c>
      <c r="E16" s="248">
        <v>27</v>
      </c>
      <c r="F16" s="248">
        <v>0</v>
      </c>
      <c r="G16" s="249">
        <f>E16*F16</f>
        <v>0</v>
      </c>
      <c r="H16" s="250">
        <v>3.0400000000000002E-3</v>
      </c>
      <c r="I16" s="251">
        <f>E16*H16</f>
        <v>8.208E-2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1</v>
      </c>
    </row>
    <row r="17" spans="1:80">
      <c r="A17" s="262"/>
      <c r="B17" s="263" t="s">
        <v>93</v>
      </c>
      <c r="C17" s="264" t="s">
        <v>146</v>
      </c>
      <c r="D17" s="265"/>
      <c r="E17" s="266"/>
      <c r="F17" s="267"/>
      <c r="G17" s="268">
        <f>SUM(G15:G16)</f>
        <v>0</v>
      </c>
      <c r="H17" s="269"/>
      <c r="I17" s="270">
        <f>SUM(I15:I16)</f>
        <v>8.208E-2</v>
      </c>
      <c r="J17" s="269"/>
      <c r="K17" s="270">
        <f>SUM(K15:K16)</f>
        <v>0</v>
      </c>
      <c r="O17" s="243">
        <v>4</v>
      </c>
      <c r="BA17" s="271">
        <f>SUM(BA15:BA16)</f>
        <v>0</v>
      </c>
      <c r="BB17" s="271">
        <f>SUM(BB15:BB16)</f>
        <v>0</v>
      </c>
      <c r="BC17" s="271">
        <f>SUM(BC15:BC16)</f>
        <v>0</v>
      </c>
      <c r="BD17" s="271">
        <f>SUM(BD15:BD16)</f>
        <v>0</v>
      </c>
      <c r="BE17" s="271">
        <f>SUM(BE15:BE16)</f>
        <v>0</v>
      </c>
    </row>
    <row r="18" spans="1:80">
      <c r="A18" s="233" t="s">
        <v>89</v>
      </c>
      <c r="B18" s="234" t="s">
        <v>3090</v>
      </c>
      <c r="C18" s="235" t="s">
        <v>3091</v>
      </c>
      <c r="D18" s="236"/>
      <c r="E18" s="237"/>
      <c r="F18" s="237"/>
      <c r="G18" s="238"/>
      <c r="H18" s="239"/>
      <c r="I18" s="240"/>
      <c r="J18" s="241"/>
      <c r="K18" s="242"/>
      <c r="O18" s="243">
        <v>1</v>
      </c>
    </row>
    <row r="19" spans="1:80">
      <c r="A19" s="244">
        <v>8</v>
      </c>
      <c r="B19" s="245" t="s">
        <v>3093</v>
      </c>
      <c r="C19" s="246" t="s">
        <v>3094</v>
      </c>
      <c r="D19" s="247" t="s">
        <v>149</v>
      </c>
      <c r="E19" s="248">
        <v>9.5181000000000004</v>
      </c>
      <c r="F19" s="248">
        <v>0</v>
      </c>
      <c r="G19" s="249">
        <f>E19*F19</f>
        <v>0</v>
      </c>
      <c r="H19" s="250">
        <v>0.16</v>
      </c>
      <c r="I19" s="251">
        <f>E19*H19</f>
        <v>1.522896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>
      <c r="A20" s="252"/>
      <c r="B20" s="256"/>
      <c r="C20" s="366" t="s">
        <v>3095</v>
      </c>
      <c r="D20" s="367"/>
      <c r="E20" s="257">
        <v>4.8080999999999996</v>
      </c>
      <c r="F20" s="258"/>
      <c r="G20" s="259"/>
      <c r="H20" s="260"/>
      <c r="I20" s="254"/>
      <c r="J20" s="261"/>
      <c r="K20" s="254"/>
      <c r="M20" s="255" t="s">
        <v>3095</v>
      </c>
      <c r="O20" s="243"/>
    </row>
    <row r="21" spans="1:80">
      <c r="A21" s="252"/>
      <c r="B21" s="256"/>
      <c r="C21" s="366" t="s">
        <v>3096</v>
      </c>
      <c r="D21" s="367"/>
      <c r="E21" s="257">
        <v>4.71</v>
      </c>
      <c r="F21" s="258"/>
      <c r="G21" s="259"/>
      <c r="H21" s="260"/>
      <c r="I21" s="254"/>
      <c r="J21" s="261"/>
      <c r="K21" s="254"/>
      <c r="M21" s="255" t="s">
        <v>3096</v>
      </c>
      <c r="O21" s="243"/>
    </row>
    <row r="22" spans="1:80">
      <c r="A22" s="262"/>
      <c r="B22" s="263" t="s">
        <v>93</v>
      </c>
      <c r="C22" s="264" t="s">
        <v>3092</v>
      </c>
      <c r="D22" s="265"/>
      <c r="E22" s="266"/>
      <c r="F22" s="267"/>
      <c r="G22" s="268">
        <f>SUM(G18:G21)</f>
        <v>0</v>
      </c>
      <c r="H22" s="269"/>
      <c r="I22" s="270">
        <f>SUM(I18:I21)</f>
        <v>1.522896</v>
      </c>
      <c r="J22" s="269"/>
      <c r="K22" s="270">
        <f>SUM(K18:K21)</f>
        <v>0</v>
      </c>
      <c r="O22" s="243">
        <v>4</v>
      </c>
      <c r="BA22" s="271">
        <f>SUM(BA18:BA21)</f>
        <v>0</v>
      </c>
      <c r="BB22" s="271">
        <f>SUM(BB18:BB21)</f>
        <v>0</v>
      </c>
      <c r="BC22" s="271">
        <f>SUM(BC18:BC21)</f>
        <v>0</v>
      </c>
      <c r="BD22" s="271">
        <f>SUM(BD18:BD21)</f>
        <v>0</v>
      </c>
      <c r="BE22" s="271">
        <f>SUM(BE18:BE21)</f>
        <v>0</v>
      </c>
    </row>
    <row r="23" spans="1:80">
      <c r="E23" s="216"/>
    </row>
    <row r="24" spans="1:80">
      <c r="E24" s="216"/>
    </row>
    <row r="25" spans="1:80">
      <c r="E25" s="216"/>
    </row>
    <row r="26" spans="1:80">
      <c r="E26" s="216"/>
    </row>
    <row r="27" spans="1:80">
      <c r="E27" s="216"/>
    </row>
    <row r="28" spans="1:80">
      <c r="E28" s="216"/>
    </row>
    <row r="29" spans="1:80">
      <c r="E29" s="216"/>
    </row>
    <row r="30" spans="1:80">
      <c r="E30" s="216"/>
    </row>
    <row r="31" spans="1:80">
      <c r="E31" s="216"/>
    </row>
    <row r="32" spans="1:80">
      <c r="E32" s="216"/>
    </row>
    <row r="33" spans="1:7">
      <c r="E33" s="216"/>
    </row>
    <row r="34" spans="1:7">
      <c r="E34" s="216"/>
    </row>
    <row r="35" spans="1:7">
      <c r="E35" s="216"/>
    </row>
    <row r="36" spans="1:7">
      <c r="E36" s="216"/>
    </row>
    <row r="37" spans="1:7">
      <c r="E37" s="216"/>
    </row>
    <row r="38" spans="1:7">
      <c r="E38" s="216"/>
    </row>
    <row r="39" spans="1:7">
      <c r="E39" s="216"/>
    </row>
    <row r="40" spans="1:7">
      <c r="E40" s="216"/>
    </row>
    <row r="41" spans="1:7">
      <c r="E41" s="216"/>
    </row>
    <row r="42" spans="1:7">
      <c r="E42" s="216"/>
    </row>
    <row r="43" spans="1:7">
      <c r="E43" s="216"/>
    </row>
    <row r="44" spans="1:7">
      <c r="E44" s="216"/>
    </row>
    <row r="45" spans="1:7">
      <c r="E45" s="216"/>
    </row>
    <row r="46" spans="1:7">
      <c r="A46" s="261"/>
      <c r="B46" s="261"/>
      <c r="C46" s="261"/>
      <c r="D46" s="261"/>
      <c r="E46" s="261"/>
      <c r="F46" s="261"/>
      <c r="G46" s="261"/>
    </row>
    <row r="47" spans="1:7">
      <c r="A47" s="261"/>
      <c r="B47" s="261"/>
      <c r="C47" s="261"/>
      <c r="D47" s="261"/>
      <c r="E47" s="261"/>
      <c r="F47" s="261"/>
      <c r="G47" s="261"/>
    </row>
    <row r="48" spans="1:7">
      <c r="A48" s="261"/>
      <c r="B48" s="261"/>
      <c r="C48" s="261"/>
      <c r="D48" s="261"/>
      <c r="E48" s="261"/>
      <c r="F48" s="261"/>
      <c r="G48" s="261"/>
    </row>
    <row r="49" spans="1:7">
      <c r="A49" s="261"/>
      <c r="B49" s="261"/>
      <c r="C49" s="261"/>
      <c r="D49" s="261"/>
      <c r="E49" s="261"/>
      <c r="F49" s="261"/>
      <c r="G49" s="261"/>
    </row>
    <row r="50" spans="1:7">
      <c r="E50" s="216"/>
    </row>
    <row r="51" spans="1:7">
      <c r="E51" s="216"/>
    </row>
    <row r="52" spans="1:7">
      <c r="E52" s="216"/>
    </row>
    <row r="53" spans="1:7">
      <c r="E53" s="216"/>
    </row>
    <row r="54" spans="1:7">
      <c r="E54" s="216"/>
    </row>
    <row r="55" spans="1:7">
      <c r="E55" s="216"/>
    </row>
    <row r="56" spans="1:7">
      <c r="E56" s="216"/>
    </row>
    <row r="57" spans="1:7">
      <c r="E57" s="216"/>
    </row>
    <row r="58" spans="1:7">
      <c r="E58" s="216"/>
    </row>
    <row r="59" spans="1:7">
      <c r="E59" s="216"/>
    </row>
    <row r="60" spans="1:7">
      <c r="E60" s="216"/>
    </row>
    <row r="61" spans="1:7">
      <c r="E61" s="216"/>
    </row>
    <row r="62" spans="1:7">
      <c r="E62" s="216"/>
    </row>
    <row r="63" spans="1:7">
      <c r="E63" s="216"/>
    </row>
    <row r="64" spans="1:7">
      <c r="E64" s="216"/>
    </row>
    <row r="65" spans="5:5">
      <c r="E65" s="216"/>
    </row>
    <row r="66" spans="5:5">
      <c r="E66" s="216"/>
    </row>
    <row r="67" spans="5:5">
      <c r="E67" s="216"/>
    </row>
    <row r="68" spans="5:5">
      <c r="E68" s="216"/>
    </row>
    <row r="69" spans="5:5">
      <c r="E69" s="216"/>
    </row>
    <row r="70" spans="5:5">
      <c r="E70" s="216"/>
    </row>
    <row r="71" spans="5:5">
      <c r="E71" s="216"/>
    </row>
    <row r="72" spans="5:5">
      <c r="E72" s="216"/>
    </row>
    <row r="73" spans="5:5">
      <c r="E73" s="216"/>
    </row>
    <row r="74" spans="5:5">
      <c r="E74" s="216"/>
    </row>
    <row r="75" spans="5:5">
      <c r="E75" s="216"/>
    </row>
    <row r="76" spans="5:5">
      <c r="E76" s="216"/>
    </row>
    <row r="77" spans="5:5">
      <c r="E77" s="216"/>
    </row>
    <row r="78" spans="5:5">
      <c r="E78" s="216"/>
    </row>
    <row r="79" spans="5:5">
      <c r="E79" s="216"/>
    </row>
    <row r="80" spans="5:5">
      <c r="E80" s="216"/>
    </row>
    <row r="81" spans="1:7">
      <c r="A81" s="272"/>
      <c r="B81" s="272"/>
    </row>
    <row r="82" spans="1:7">
      <c r="A82" s="261"/>
      <c r="B82" s="261"/>
      <c r="C82" s="273"/>
      <c r="D82" s="273"/>
      <c r="E82" s="274"/>
      <c r="F82" s="273"/>
      <c r="G82" s="275"/>
    </row>
    <row r="83" spans="1:7">
      <c r="A83" s="276"/>
      <c r="B83" s="276"/>
      <c r="C83" s="261"/>
      <c r="D83" s="261"/>
      <c r="E83" s="277"/>
      <c r="F83" s="261"/>
      <c r="G83" s="261"/>
    </row>
    <row r="84" spans="1:7">
      <c r="A84" s="261"/>
      <c r="B84" s="261"/>
      <c r="C84" s="261"/>
      <c r="D84" s="261"/>
      <c r="E84" s="277"/>
      <c r="F84" s="261"/>
      <c r="G84" s="261"/>
    </row>
    <row r="85" spans="1:7">
      <c r="A85" s="261"/>
      <c r="B85" s="261"/>
      <c r="C85" s="261"/>
      <c r="D85" s="261"/>
      <c r="E85" s="277"/>
      <c r="F85" s="261"/>
      <c r="G85" s="261"/>
    </row>
    <row r="86" spans="1:7">
      <c r="A86" s="261"/>
      <c r="B86" s="261"/>
      <c r="C86" s="261"/>
      <c r="D86" s="261"/>
      <c r="E86" s="277"/>
      <c r="F86" s="261"/>
      <c r="G86" s="261"/>
    </row>
    <row r="87" spans="1:7">
      <c r="A87" s="261"/>
      <c r="B87" s="261"/>
      <c r="C87" s="261"/>
      <c r="D87" s="261"/>
      <c r="E87" s="277"/>
      <c r="F87" s="261"/>
      <c r="G87" s="261"/>
    </row>
    <row r="88" spans="1:7">
      <c r="A88" s="261"/>
      <c r="B88" s="261"/>
      <c r="C88" s="261"/>
      <c r="D88" s="261"/>
      <c r="E88" s="277"/>
      <c r="F88" s="261"/>
      <c r="G88" s="261"/>
    </row>
    <row r="89" spans="1:7">
      <c r="A89" s="261"/>
      <c r="B89" s="261"/>
      <c r="C89" s="261"/>
      <c r="D89" s="261"/>
      <c r="E89" s="277"/>
      <c r="F89" s="261"/>
      <c r="G89" s="261"/>
    </row>
    <row r="90" spans="1:7">
      <c r="A90" s="261"/>
      <c r="B90" s="261"/>
      <c r="C90" s="261"/>
      <c r="D90" s="261"/>
      <c r="E90" s="277"/>
      <c r="F90" s="261"/>
      <c r="G90" s="261"/>
    </row>
    <row r="91" spans="1:7">
      <c r="A91" s="261"/>
      <c r="B91" s="261"/>
      <c r="C91" s="261"/>
      <c r="D91" s="261"/>
      <c r="E91" s="277"/>
      <c r="F91" s="261"/>
      <c r="G91" s="261"/>
    </row>
    <row r="92" spans="1:7">
      <c r="A92" s="261"/>
      <c r="B92" s="261"/>
      <c r="C92" s="261"/>
      <c r="D92" s="261"/>
      <c r="E92" s="277"/>
      <c r="F92" s="261"/>
      <c r="G92" s="261"/>
    </row>
    <row r="93" spans="1:7">
      <c r="A93" s="261"/>
      <c r="B93" s="261"/>
      <c r="C93" s="261"/>
      <c r="D93" s="261"/>
      <c r="E93" s="277"/>
      <c r="F93" s="261"/>
      <c r="G93" s="261"/>
    </row>
    <row r="94" spans="1:7">
      <c r="A94" s="261"/>
      <c r="B94" s="261"/>
      <c r="C94" s="261"/>
      <c r="D94" s="261"/>
      <c r="E94" s="277"/>
      <c r="F94" s="261"/>
      <c r="G94" s="261"/>
    </row>
    <row r="95" spans="1:7">
      <c r="A95" s="261"/>
      <c r="B95" s="261"/>
      <c r="C95" s="261"/>
      <c r="D95" s="261"/>
      <c r="E95" s="277"/>
      <c r="F95" s="261"/>
      <c r="G95" s="261"/>
    </row>
  </sheetData>
  <mergeCells count="6">
    <mergeCell ref="C20:D20"/>
    <mergeCell ref="C21:D21"/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"/>
  <dimension ref="A1:CB1186"/>
  <sheetViews>
    <sheetView showGridLines="0" showZeros="0" tabSelected="1" view="pageBreakPreview" zoomScaleNormal="100" zoomScaleSheetLayoutView="100" workbookViewId="0">
      <selection activeCell="C480" sqref="C480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9.5703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1 Rek'!H1</f>
        <v>1 - M1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1 Rek'!G2</f>
        <v>Budova tělocvičny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90</v>
      </c>
      <c r="C7" s="235" t="s">
        <v>91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105</v>
      </c>
      <c r="C8" s="246" t="s">
        <v>106</v>
      </c>
      <c r="D8" s="247" t="s">
        <v>107</v>
      </c>
      <c r="E8" s="248">
        <v>523.07500000000005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>
      <c r="A9" s="252"/>
      <c r="B9" s="256"/>
      <c r="C9" s="366" t="s">
        <v>108</v>
      </c>
      <c r="D9" s="367"/>
      <c r="E9" s="257">
        <v>523.07500000000005</v>
      </c>
      <c r="F9" s="258"/>
      <c r="G9" s="259"/>
      <c r="H9" s="260"/>
      <c r="I9" s="254"/>
      <c r="J9" s="261"/>
      <c r="K9" s="254"/>
      <c r="M9" s="255" t="s">
        <v>108</v>
      </c>
      <c r="O9" s="243"/>
    </row>
    <row r="10" spans="1:80">
      <c r="A10" s="244">
        <v>2</v>
      </c>
      <c r="B10" s="245" t="s">
        <v>109</v>
      </c>
      <c r="C10" s="246" t="s">
        <v>110</v>
      </c>
      <c r="D10" s="247" t="s">
        <v>107</v>
      </c>
      <c r="E10" s="248">
        <v>4885.6190999999999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>
      <c r="A11" s="252"/>
      <c r="B11" s="256"/>
      <c r="C11" s="371" t="s">
        <v>111</v>
      </c>
      <c r="D11" s="367"/>
      <c r="E11" s="282">
        <v>0</v>
      </c>
      <c r="F11" s="258"/>
      <c r="G11" s="259"/>
      <c r="H11" s="260"/>
      <c r="I11" s="254"/>
      <c r="J11" s="261"/>
      <c r="K11" s="254"/>
      <c r="M11" s="255" t="s">
        <v>111</v>
      </c>
      <c r="O11" s="243"/>
    </row>
    <row r="12" spans="1:80" ht="22.5">
      <c r="A12" s="252"/>
      <c r="B12" s="256"/>
      <c r="C12" s="371" t="s">
        <v>112</v>
      </c>
      <c r="D12" s="367"/>
      <c r="E12" s="282">
        <v>491.89440000000002</v>
      </c>
      <c r="F12" s="258"/>
      <c r="G12" s="259"/>
      <c r="H12" s="260"/>
      <c r="I12" s="254"/>
      <c r="J12" s="261"/>
      <c r="K12" s="254"/>
      <c r="M12" s="255" t="s">
        <v>112</v>
      </c>
      <c r="O12" s="243"/>
    </row>
    <row r="13" spans="1:80">
      <c r="A13" s="252"/>
      <c r="B13" s="256"/>
      <c r="C13" s="371" t="s">
        <v>113</v>
      </c>
      <c r="D13" s="367"/>
      <c r="E13" s="282">
        <v>4368.0375000000004</v>
      </c>
      <c r="F13" s="258"/>
      <c r="G13" s="259"/>
      <c r="H13" s="260"/>
      <c r="I13" s="254"/>
      <c r="J13" s="261"/>
      <c r="K13" s="254"/>
      <c r="M13" s="255" t="s">
        <v>113</v>
      </c>
      <c r="O13" s="243"/>
    </row>
    <row r="14" spans="1:80">
      <c r="A14" s="252"/>
      <c r="B14" s="256"/>
      <c r="C14" s="371" t="s">
        <v>114</v>
      </c>
      <c r="D14" s="367"/>
      <c r="E14" s="282">
        <v>-418.46</v>
      </c>
      <c r="F14" s="258"/>
      <c r="G14" s="259"/>
      <c r="H14" s="260"/>
      <c r="I14" s="254"/>
      <c r="J14" s="261"/>
      <c r="K14" s="254"/>
      <c r="M14" s="255" t="s">
        <v>114</v>
      </c>
      <c r="O14" s="243"/>
    </row>
    <row r="15" spans="1:80">
      <c r="A15" s="252"/>
      <c r="B15" s="256"/>
      <c r="C15" s="371" t="s">
        <v>115</v>
      </c>
      <c r="D15" s="367"/>
      <c r="E15" s="282">
        <v>4441.4719000000005</v>
      </c>
      <c r="F15" s="258"/>
      <c r="G15" s="259"/>
      <c r="H15" s="260"/>
      <c r="I15" s="254"/>
      <c r="J15" s="261"/>
      <c r="K15" s="254"/>
      <c r="M15" s="255" t="s">
        <v>115</v>
      </c>
      <c r="O15" s="243"/>
    </row>
    <row r="16" spans="1:80">
      <c r="A16" s="252"/>
      <c r="B16" s="256"/>
      <c r="C16" s="366" t="s">
        <v>116</v>
      </c>
      <c r="D16" s="367"/>
      <c r="E16" s="257">
        <v>4885.6190999999999</v>
      </c>
      <c r="F16" s="258"/>
      <c r="G16" s="259"/>
      <c r="H16" s="260"/>
      <c r="I16" s="254"/>
      <c r="J16" s="261"/>
      <c r="K16" s="254"/>
      <c r="M16" s="255" t="s">
        <v>116</v>
      </c>
      <c r="O16" s="243"/>
    </row>
    <row r="17" spans="1:80">
      <c r="A17" s="244">
        <v>3</v>
      </c>
      <c r="B17" s="245" t="s">
        <v>117</v>
      </c>
      <c r="C17" s="246" t="s">
        <v>118</v>
      </c>
      <c r="D17" s="247" t="s">
        <v>107</v>
      </c>
      <c r="E17" s="248">
        <v>87.487499999999997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>
      <c r="A18" s="252"/>
      <c r="B18" s="256"/>
      <c r="C18" s="366" t="s">
        <v>119</v>
      </c>
      <c r="D18" s="367"/>
      <c r="E18" s="257">
        <v>48.36</v>
      </c>
      <c r="F18" s="258"/>
      <c r="G18" s="259"/>
      <c r="H18" s="260"/>
      <c r="I18" s="254"/>
      <c r="J18" s="261"/>
      <c r="K18" s="254"/>
      <c r="M18" s="255" t="s">
        <v>119</v>
      </c>
      <c r="O18" s="243"/>
    </row>
    <row r="19" spans="1:80">
      <c r="A19" s="252"/>
      <c r="B19" s="256"/>
      <c r="C19" s="366" t="s">
        <v>120</v>
      </c>
      <c r="D19" s="367"/>
      <c r="E19" s="257">
        <v>35.28</v>
      </c>
      <c r="F19" s="258"/>
      <c r="G19" s="259"/>
      <c r="H19" s="260"/>
      <c r="I19" s="254"/>
      <c r="J19" s="261"/>
      <c r="K19" s="254"/>
      <c r="M19" s="255" t="s">
        <v>120</v>
      </c>
      <c r="O19" s="243"/>
    </row>
    <row r="20" spans="1:80">
      <c r="A20" s="252"/>
      <c r="B20" s="256"/>
      <c r="C20" s="366" t="s">
        <v>121</v>
      </c>
      <c r="D20" s="367"/>
      <c r="E20" s="257">
        <v>3.8475000000000001</v>
      </c>
      <c r="F20" s="258"/>
      <c r="G20" s="259"/>
      <c r="H20" s="260"/>
      <c r="I20" s="254"/>
      <c r="J20" s="261"/>
      <c r="K20" s="254"/>
      <c r="M20" s="255" t="s">
        <v>121</v>
      </c>
      <c r="O20" s="243"/>
    </row>
    <row r="21" spans="1:80">
      <c r="A21" s="244">
        <v>4</v>
      </c>
      <c r="B21" s="245" t="s">
        <v>122</v>
      </c>
      <c r="C21" s="246" t="s">
        <v>123</v>
      </c>
      <c r="D21" s="247" t="s">
        <v>107</v>
      </c>
      <c r="E21" s="248">
        <v>51.053699999999999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>
      <c r="A22" s="252"/>
      <c r="B22" s="256"/>
      <c r="C22" s="366" t="s">
        <v>124</v>
      </c>
      <c r="D22" s="367"/>
      <c r="E22" s="257">
        <v>13.092700000000001</v>
      </c>
      <c r="F22" s="258"/>
      <c r="G22" s="259"/>
      <c r="H22" s="260"/>
      <c r="I22" s="254"/>
      <c r="J22" s="261"/>
      <c r="K22" s="254"/>
      <c r="M22" s="255" t="s">
        <v>124</v>
      </c>
      <c r="O22" s="243"/>
    </row>
    <row r="23" spans="1:80">
      <c r="A23" s="252"/>
      <c r="B23" s="256"/>
      <c r="C23" s="366" t="s">
        <v>125</v>
      </c>
      <c r="D23" s="367"/>
      <c r="E23" s="257">
        <v>7.5460000000000003</v>
      </c>
      <c r="F23" s="258"/>
      <c r="G23" s="259"/>
      <c r="H23" s="260"/>
      <c r="I23" s="254"/>
      <c r="J23" s="261"/>
      <c r="K23" s="254"/>
      <c r="M23" s="255" t="s">
        <v>125</v>
      </c>
      <c r="O23" s="243"/>
    </row>
    <row r="24" spans="1:80">
      <c r="A24" s="252"/>
      <c r="B24" s="256"/>
      <c r="C24" s="366" t="s">
        <v>126</v>
      </c>
      <c r="D24" s="367"/>
      <c r="E24" s="257">
        <v>6.0839999999999996</v>
      </c>
      <c r="F24" s="258"/>
      <c r="G24" s="259"/>
      <c r="H24" s="260"/>
      <c r="I24" s="254"/>
      <c r="J24" s="261"/>
      <c r="K24" s="254"/>
      <c r="M24" s="255" t="s">
        <v>126</v>
      </c>
      <c r="O24" s="243"/>
    </row>
    <row r="25" spans="1:80">
      <c r="A25" s="252"/>
      <c r="B25" s="256"/>
      <c r="C25" s="366" t="s">
        <v>127</v>
      </c>
      <c r="D25" s="367"/>
      <c r="E25" s="257">
        <v>4.0460000000000003</v>
      </c>
      <c r="F25" s="258"/>
      <c r="G25" s="259"/>
      <c r="H25" s="260"/>
      <c r="I25" s="254"/>
      <c r="J25" s="261"/>
      <c r="K25" s="254"/>
      <c r="M25" s="255" t="s">
        <v>127</v>
      </c>
      <c r="O25" s="243"/>
    </row>
    <row r="26" spans="1:80">
      <c r="A26" s="252"/>
      <c r="B26" s="256"/>
      <c r="C26" s="366" t="s">
        <v>128</v>
      </c>
      <c r="D26" s="367"/>
      <c r="E26" s="257">
        <v>8.5250000000000004</v>
      </c>
      <c r="F26" s="258"/>
      <c r="G26" s="259"/>
      <c r="H26" s="260"/>
      <c r="I26" s="254"/>
      <c r="J26" s="261"/>
      <c r="K26" s="254"/>
      <c r="M26" s="255" t="s">
        <v>128</v>
      </c>
      <c r="O26" s="243"/>
    </row>
    <row r="27" spans="1:80">
      <c r="A27" s="252"/>
      <c r="B27" s="256"/>
      <c r="C27" s="366" t="s">
        <v>129</v>
      </c>
      <c r="D27" s="367"/>
      <c r="E27" s="257">
        <v>11.76</v>
      </c>
      <c r="F27" s="258"/>
      <c r="G27" s="259"/>
      <c r="H27" s="260"/>
      <c r="I27" s="254"/>
      <c r="J27" s="261"/>
      <c r="K27" s="254"/>
      <c r="M27" s="255" t="s">
        <v>129</v>
      </c>
      <c r="O27" s="243"/>
    </row>
    <row r="28" spans="1:80" ht="22.5">
      <c r="A28" s="244">
        <v>5</v>
      </c>
      <c r="B28" s="245" t="s">
        <v>130</v>
      </c>
      <c r="C28" s="246" t="s">
        <v>131</v>
      </c>
      <c r="D28" s="247" t="s">
        <v>107</v>
      </c>
      <c r="E28" s="248">
        <v>4708.3591999999999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</v>
      </c>
      <c r="CB28" s="243">
        <v>1</v>
      </c>
    </row>
    <row r="29" spans="1:80">
      <c r="A29" s="252"/>
      <c r="B29" s="256"/>
      <c r="C29" s="366" t="s">
        <v>132</v>
      </c>
      <c r="D29" s="367"/>
      <c r="E29" s="257">
        <v>5024.1602999999996</v>
      </c>
      <c r="F29" s="258"/>
      <c r="G29" s="259"/>
      <c r="H29" s="260"/>
      <c r="I29" s="254"/>
      <c r="J29" s="261"/>
      <c r="K29" s="254"/>
      <c r="M29" s="255" t="s">
        <v>132</v>
      </c>
      <c r="O29" s="243"/>
    </row>
    <row r="30" spans="1:80">
      <c r="A30" s="252"/>
      <c r="B30" s="256"/>
      <c r="C30" s="366" t="s">
        <v>133</v>
      </c>
      <c r="D30" s="367"/>
      <c r="E30" s="257">
        <v>-117.212</v>
      </c>
      <c r="F30" s="258"/>
      <c r="G30" s="259"/>
      <c r="H30" s="260"/>
      <c r="I30" s="254"/>
      <c r="J30" s="261"/>
      <c r="K30" s="254"/>
      <c r="M30" s="255" t="s">
        <v>133</v>
      </c>
      <c r="O30" s="243"/>
    </row>
    <row r="31" spans="1:80">
      <c r="A31" s="252"/>
      <c r="B31" s="256"/>
      <c r="C31" s="366" t="s">
        <v>134</v>
      </c>
      <c r="D31" s="367"/>
      <c r="E31" s="257">
        <v>30</v>
      </c>
      <c r="F31" s="258"/>
      <c r="G31" s="259"/>
      <c r="H31" s="260"/>
      <c r="I31" s="254"/>
      <c r="J31" s="261"/>
      <c r="K31" s="254"/>
      <c r="M31" s="255" t="s">
        <v>134</v>
      </c>
      <c r="O31" s="243"/>
    </row>
    <row r="32" spans="1:80">
      <c r="A32" s="252"/>
      <c r="B32" s="256"/>
      <c r="C32" s="366" t="s">
        <v>135</v>
      </c>
      <c r="D32" s="367"/>
      <c r="E32" s="257">
        <v>35</v>
      </c>
      <c r="F32" s="258"/>
      <c r="G32" s="259"/>
      <c r="H32" s="260"/>
      <c r="I32" s="254"/>
      <c r="J32" s="261"/>
      <c r="K32" s="254"/>
      <c r="M32" s="255" t="s">
        <v>135</v>
      </c>
      <c r="O32" s="243"/>
    </row>
    <row r="33" spans="1:80">
      <c r="A33" s="252"/>
      <c r="B33" s="256"/>
      <c r="C33" s="366" t="s">
        <v>136</v>
      </c>
      <c r="D33" s="367"/>
      <c r="E33" s="257">
        <v>1133</v>
      </c>
      <c r="F33" s="258"/>
      <c r="G33" s="259"/>
      <c r="H33" s="260"/>
      <c r="I33" s="254"/>
      <c r="J33" s="261"/>
      <c r="K33" s="254"/>
      <c r="M33" s="255" t="s">
        <v>136</v>
      </c>
      <c r="O33" s="243"/>
    </row>
    <row r="34" spans="1:80">
      <c r="A34" s="252"/>
      <c r="B34" s="256"/>
      <c r="C34" s="366" t="s">
        <v>137</v>
      </c>
      <c r="D34" s="367"/>
      <c r="E34" s="257">
        <v>6</v>
      </c>
      <c r="F34" s="258"/>
      <c r="G34" s="259"/>
      <c r="H34" s="260"/>
      <c r="I34" s="254"/>
      <c r="J34" s="261"/>
      <c r="K34" s="254"/>
      <c r="M34" s="255" t="s">
        <v>137</v>
      </c>
      <c r="O34" s="243"/>
    </row>
    <row r="35" spans="1:80">
      <c r="A35" s="252"/>
      <c r="B35" s="256"/>
      <c r="C35" s="366" t="s">
        <v>138</v>
      </c>
      <c r="D35" s="367"/>
      <c r="E35" s="257">
        <v>-516.96910000000003</v>
      </c>
      <c r="F35" s="258"/>
      <c r="G35" s="259"/>
      <c r="H35" s="260"/>
      <c r="I35" s="254"/>
      <c r="J35" s="261"/>
      <c r="K35" s="254"/>
      <c r="M35" s="255" t="s">
        <v>138</v>
      </c>
      <c r="O35" s="243"/>
    </row>
    <row r="36" spans="1:80">
      <c r="A36" s="252"/>
      <c r="B36" s="256"/>
      <c r="C36" s="366" t="s">
        <v>139</v>
      </c>
      <c r="D36" s="367"/>
      <c r="E36" s="257">
        <v>-885.62</v>
      </c>
      <c r="F36" s="258"/>
      <c r="G36" s="259"/>
      <c r="H36" s="260"/>
      <c r="I36" s="254"/>
      <c r="J36" s="261"/>
      <c r="K36" s="254"/>
      <c r="M36" s="255" t="s">
        <v>139</v>
      </c>
      <c r="O36" s="243"/>
    </row>
    <row r="37" spans="1:80" ht="22.5">
      <c r="A37" s="244">
        <v>6</v>
      </c>
      <c r="B37" s="245" t="s">
        <v>140</v>
      </c>
      <c r="C37" s="246" t="s">
        <v>141</v>
      </c>
      <c r="D37" s="247" t="s">
        <v>107</v>
      </c>
      <c r="E37" s="248">
        <v>885.62</v>
      </c>
      <c r="F37" s="248">
        <v>0</v>
      </c>
      <c r="G37" s="249">
        <f>E37*F37</f>
        <v>0</v>
      </c>
      <c r="H37" s="250">
        <v>0</v>
      </c>
      <c r="I37" s="251">
        <f>E37*H37</f>
        <v>0</v>
      </c>
      <c r="J37" s="250">
        <v>0</v>
      </c>
      <c r="K37" s="251">
        <f>E37*J37</f>
        <v>0</v>
      </c>
      <c r="O37" s="243">
        <v>2</v>
      </c>
      <c r="AA37" s="216">
        <v>1</v>
      </c>
      <c r="AB37" s="216">
        <v>1</v>
      </c>
      <c r="AC37" s="216">
        <v>1</v>
      </c>
      <c r="AZ37" s="216">
        <v>1</v>
      </c>
      <c r="BA37" s="216">
        <f>IF(AZ37=1,G37,0)</f>
        <v>0</v>
      </c>
      <c r="BB37" s="216">
        <f>IF(AZ37=2,G37,0)</f>
        <v>0</v>
      </c>
      <c r="BC37" s="216">
        <f>IF(AZ37=3,G37,0)</f>
        <v>0</v>
      </c>
      <c r="BD37" s="216">
        <f>IF(AZ37=4,G37,0)</f>
        <v>0</v>
      </c>
      <c r="BE37" s="216">
        <f>IF(AZ37=5,G37,0)</f>
        <v>0</v>
      </c>
      <c r="CA37" s="243">
        <v>1</v>
      </c>
      <c r="CB37" s="243">
        <v>1</v>
      </c>
    </row>
    <row r="38" spans="1:80">
      <c r="A38" s="244">
        <v>7</v>
      </c>
      <c r="B38" s="245" t="s">
        <v>142</v>
      </c>
      <c r="C38" s="246" t="s">
        <v>143</v>
      </c>
      <c r="D38" s="247" t="s">
        <v>107</v>
      </c>
      <c r="E38" s="248">
        <v>4708.3591999999999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43">
        <v>2</v>
      </c>
      <c r="AA38" s="216">
        <v>1</v>
      </c>
      <c r="AB38" s="216">
        <v>1</v>
      </c>
      <c r="AC38" s="216">
        <v>1</v>
      </c>
      <c r="AZ38" s="216">
        <v>1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43">
        <v>1</v>
      </c>
      <c r="CB38" s="243">
        <v>1</v>
      </c>
    </row>
    <row r="39" spans="1:80">
      <c r="A39" s="262"/>
      <c r="B39" s="263" t="s">
        <v>93</v>
      </c>
      <c r="C39" s="264" t="s">
        <v>104</v>
      </c>
      <c r="D39" s="265"/>
      <c r="E39" s="266"/>
      <c r="F39" s="267"/>
      <c r="G39" s="268">
        <f>SUM(G7:G38)</f>
        <v>0</v>
      </c>
      <c r="H39" s="269"/>
      <c r="I39" s="270">
        <f>SUM(I7:I38)</f>
        <v>0</v>
      </c>
      <c r="J39" s="269"/>
      <c r="K39" s="270">
        <f>SUM(K7:K38)</f>
        <v>0</v>
      </c>
      <c r="O39" s="243">
        <v>4</v>
      </c>
      <c r="BA39" s="271">
        <f>SUM(BA7:BA38)</f>
        <v>0</v>
      </c>
      <c r="BB39" s="271">
        <f>SUM(BB7:BB38)</f>
        <v>0</v>
      </c>
      <c r="BC39" s="271">
        <f>SUM(BC7:BC38)</f>
        <v>0</v>
      </c>
      <c r="BD39" s="271">
        <f>SUM(BD7:BD38)</f>
        <v>0</v>
      </c>
      <c r="BE39" s="271">
        <f>SUM(BE7:BE38)</f>
        <v>0</v>
      </c>
    </row>
    <row r="40" spans="1:80">
      <c r="A40" s="233" t="s">
        <v>89</v>
      </c>
      <c r="B40" s="234" t="s">
        <v>144</v>
      </c>
      <c r="C40" s="235" t="s">
        <v>145</v>
      </c>
      <c r="D40" s="236"/>
      <c r="E40" s="237"/>
      <c r="F40" s="237"/>
      <c r="G40" s="238"/>
      <c r="H40" s="239"/>
      <c r="I40" s="240"/>
      <c r="J40" s="241"/>
      <c r="K40" s="242"/>
      <c r="O40" s="243">
        <v>1</v>
      </c>
    </row>
    <row r="41" spans="1:80" ht="22.5">
      <c r="A41" s="244">
        <v>8</v>
      </c>
      <c r="B41" s="245" t="s">
        <v>147</v>
      </c>
      <c r="C41" s="246" t="s">
        <v>148</v>
      </c>
      <c r="D41" s="247" t="s">
        <v>149</v>
      </c>
      <c r="E41" s="248">
        <v>155</v>
      </c>
      <c r="F41" s="248">
        <v>0</v>
      </c>
      <c r="G41" s="249">
        <f>E41*F41</f>
        <v>0</v>
      </c>
      <c r="H41" s="250">
        <v>0</v>
      </c>
      <c r="I41" s="251">
        <f>E41*H41</f>
        <v>0</v>
      </c>
      <c r="J41" s="250">
        <v>-0.33</v>
      </c>
      <c r="K41" s="251">
        <f>E41*J41</f>
        <v>-51.150000000000006</v>
      </c>
      <c r="O41" s="243">
        <v>2</v>
      </c>
      <c r="AA41" s="216">
        <v>1</v>
      </c>
      <c r="AB41" s="216">
        <v>1</v>
      </c>
      <c r="AC41" s="216">
        <v>1</v>
      </c>
      <c r="AZ41" s="216">
        <v>1</v>
      </c>
      <c r="BA41" s="216">
        <f>IF(AZ41=1,G41,0)</f>
        <v>0</v>
      </c>
      <c r="BB41" s="216">
        <f>IF(AZ41=2,G41,0)</f>
        <v>0</v>
      </c>
      <c r="BC41" s="216">
        <f>IF(AZ41=3,G41,0)</f>
        <v>0</v>
      </c>
      <c r="BD41" s="216">
        <f>IF(AZ41=4,G41,0)</f>
        <v>0</v>
      </c>
      <c r="BE41" s="216">
        <f>IF(AZ41=5,G41,0)</f>
        <v>0</v>
      </c>
      <c r="CA41" s="243">
        <v>1</v>
      </c>
      <c r="CB41" s="243">
        <v>1</v>
      </c>
    </row>
    <row r="42" spans="1:80" ht="22.5">
      <c r="A42" s="244">
        <v>9</v>
      </c>
      <c r="B42" s="245" t="s">
        <v>150</v>
      </c>
      <c r="C42" s="246" t="s">
        <v>151</v>
      </c>
      <c r="D42" s="247" t="s">
        <v>149</v>
      </c>
      <c r="E42" s="248">
        <v>155</v>
      </c>
      <c r="F42" s="248">
        <v>0</v>
      </c>
      <c r="G42" s="249">
        <f>E42*F42</f>
        <v>0</v>
      </c>
      <c r="H42" s="250">
        <v>0</v>
      </c>
      <c r="I42" s="251">
        <f>E42*H42</f>
        <v>0</v>
      </c>
      <c r="J42" s="250">
        <v>-0.11</v>
      </c>
      <c r="K42" s="251">
        <f>E42*J42</f>
        <v>-17.05</v>
      </c>
      <c r="O42" s="243">
        <v>2</v>
      </c>
      <c r="AA42" s="216">
        <v>1</v>
      </c>
      <c r="AB42" s="216">
        <v>1</v>
      </c>
      <c r="AC42" s="216">
        <v>1</v>
      </c>
      <c r="AZ42" s="216">
        <v>1</v>
      </c>
      <c r="BA42" s="216">
        <f>IF(AZ42=1,G42,0)</f>
        <v>0</v>
      </c>
      <c r="BB42" s="216">
        <f>IF(AZ42=2,G42,0)</f>
        <v>0</v>
      </c>
      <c r="BC42" s="216">
        <f>IF(AZ42=3,G42,0)</f>
        <v>0</v>
      </c>
      <c r="BD42" s="216">
        <f>IF(AZ42=4,G42,0)</f>
        <v>0</v>
      </c>
      <c r="BE42" s="216">
        <f>IF(AZ42=5,G42,0)</f>
        <v>0</v>
      </c>
      <c r="CA42" s="243">
        <v>1</v>
      </c>
      <c r="CB42" s="243">
        <v>1</v>
      </c>
    </row>
    <row r="43" spans="1:80">
      <c r="A43" s="244">
        <v>10</v>
      </c>
      <c r="B43" s="245" t="s">
        <v>152</v>
      </c>
      <c r="C43" s="246" t="s">
        <v>153</v>
      </c>
      <c r="D43" s="247" t="s">
        <v>154</v>
      </c>
      <c r="E43" s="248">
        <v>1</v>
      </c>
      <c r="F43" s="248">
        <v>0</v>
      </c>
      <c r="G43" s="249">
        <f>E43*F43</f>
        <v>0</v>
      </c>
      <c r="H43" s="250">
        <v>7.5000000000000002E-4</v>
      </c>
      <c r="I43" s="251">
        <f>E43*H43</f>
        <v>7.5000000000000002E-4</v>
      </c>
      <c r="J43" s="250">
        <v>-0.25</v>
      </c>
      <c r="K43" s="251">
        <f>E43*J43</f>
        <v>-0.25</v>
      </c>
      <c r="O43" s="243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43">
        <v>1</v>
      </c>
      <c r="CB43" s="243">
        <v>1</v>
      </c>
    </row>
    <row r="44" spans="1:80">
      <c r="A44" s="252"/>
      <c r="B44" s="253"/>
      <c r="C44" s="368" t="s">
        <v>155</v>
      </c>
      <c r="D44" s="369"/>
      <c r="E44" s="369"/>
      <c r="F44" s="369"/>
      <c r="G44" s="370"/>
      <c r="I44" s="254"/>
      <c r="K44" s="254"/>
      <c r="L44" s="255" t="s">
        <v>155</v>
      </c>
      <c r="O44" s="243">
        <v>3</v>
      </c>
    </row>
    <row r="45" spans="1:80">
      <c r="A45" s="244">
        <v>11</v>
      </c>
      <c r="B45" s="245" t="s">
        <v>156</v>
      </c>
      <c r="C45" s="246" t="s">
        <v>157</v>
      </c>
      <c r="D45" s="247" t="s">
        <v>107</v>
      </c>
      <c r="E45" s="248">
        <v>594</v>
      </c>
      <c r="F45" s="248">
        <v>0</v>
      </c>
      <c r="G45" s="249">
        <f>E45*F45</f>
        <v>0</v>
      </c>
      <c r="H45" s="250">
        <v>7.5000000000000002E-4</v>
      </c>
      <c r="I45" s="251">
        <f>E45*H45</f>
        <v>0.44550000000000001</v>
      </c>
      <c r="J45" s="250">
        <v>-0.25</v>
      </c>
      <c r="K45" s="251">
        <f>E45*J45</f>
        <v>-148.5</v>
      </c>
      <c r="O45" s="243">
        <v>2</v>
      </c>
      <c r="AA45" s="216">
        <v>1</v>
      </c>
      <c r="AB45" s="216">
        <v>1</v>
      </c>
      <c r="AC45" s="216">
        <v>1</v>
      </c>
      <c r="AZ45" s="216">
        <v>1</v>
      </c>
      <c r="BA45" s="216">
        <f>IF(AZ45=1,G45,0)</f>
        <v>0</v>
      </c>
      <c r="BB45" s="216">
        <f>IF(AZ45=2,G45,0)</f>
        <v>0</v>
      </c>
      <c r="BC45" s="216">
        <f>IF(AZ45=3,G45,0)</f>
        <v>0</v>
      </c>
      <c r="BD45" s="216">
        <f>IF(AZ45=4,G45,0)</f>
        <v>0</v>
      </c>
      <c r="BE45" s="216">
        <f>IF(AZ45=5,G45,0)</f>
        <v>0</v>
      </c>
      <c r="CA45" s="243">
        <v>1</v>
      </c>
      <c r="CB45" s="243">
        <v>1</v>
      </c>
    </row>
    <row r="46" spans="1:80">
      <c r="A46" s="252"/>
      <c r="B46" s="256"/>
      <c r="C46" s="366" t="s">
        <v>158</v>
      </c>
      <c r="D46" s="367"/>
      <c r="E46" s="257">
        <v>594</v>
      </c>
      <c r="F46" s="258"/>
      <c r="G46" s="259"/>
      <c r="H46" s="260"/>
      <c r="I46" s="254"/>
      <c r="J46" s="261"/>
      <c r="K46" s="254"/>
      <c r="M46" s="255" t="s">
        <v>158</v>
      </c>
      <c r="O46" s="243"/>
    </row>
    <row r="47" spans="1:80">
      <c r="A47" s="262"/>
      <c r="B47" s="263" t="s">
        <v>93</v>
      </c>
      <c r="C47" s="264" t="s">
        <v>146</v>
      </c>
      <c r="D47" s="265"/>
      <c r="E47" s="266"/>
      <c r="F47" s="267"/>
      <c r="G47" s="268">
        <f>SUM(G40:G46)</f>
        <v>0</v>
      </c>
      <c r="H47" s="269"/>
      <c r="I47" s="270">
        <f>SUM(I40:I46)</f>
        <v>0.44624999999999998</v>
      </c>
      <c r="J47" s="269"/>
      <c r="K47" s="270">
        <f>SUM(K40:K46)</f>
        <v>-216.95</v>
      </c>
      <c r="O47" s="243">
        <v>4</v>
      </c>
      <c r="BA47" s="271">
        <f>SUM(BA40:BA46)</f>
        <v>0</v>
      </c>
      <c r="BB47" s="271">
        <f>SUM(BB40:BB46)</f>
        <v>0</v>
      </c>
      <c r="BC47" s="271">
        <f>SUM(BC40:BC46)</f>
        <v>0</v>
      </c>
      <c r="BD47" s="271">
        <f>SUM(BD40:BD46)</f>
        <v>0</v>
      </c>
      <c r="BE47" s="271">
        <f>SUM(BE40:BE46)</f>
        <v>0</v>
      </c>
    </row>
    <row r="48" spans="1:80">
      <c r="A48" s="233" t="s">
        <v>89</v>
      </c>
      <c r="B48" s="234" t="s">
        <v>159</v>
      </c>
      <c r="C48" s="235" t="s">
        <v>160</v>
      </c>
      <c r="D48" s="236"/>
      <c r="E48" s="237"/>
      <c r="F48" s="237"/>
      <c r="G48" s="238"/>
      <c r="H48" s="239"/>
      <c r="I48" s="240"/>
      <c r="J48" s="241"/>
      <c r="K48" s="242"/>
      <c r="O48" s="243">
        <v>1</v>
      </c>
    </row>
    <row r="49" spans="1:80">
      <c r="A49" s="244">
        <v>12</v>
      </c>
      <c r="B49" s="245" t="s">
        <v>162</v>
      </c>
      <c r="C49" s="246" t="s">
        <v>163</v>
      </c>
      <c r="D49" s="247" t="s">
        <v>164</v>
      </c>
      <c r="E49" s="248">
        <v>81</v>
      </c>
      <c r="F49" s="248">
        <v>0</v>
      </c>
      <c r="G49" s="249">
        <f>E49*F49</f>
        <v>0</v>
      </c>
      <c r="H49" s="250">
        <v>4.8999999999999998E-4</v>
      </c>
      <c r="I49" s="251">
        <f>E49*H49</f>
        <v>3.9689999999999996E-2</v>
      </c>
      <c r="J49" s="250">
        <v>0</v>
      </c>
      <c r="K49" s="251">
        <f>E49*J49</f>
        <v>0</v>
      </c>
      <c r="O49" s="243">
        <v>2</v>
      </c>
      <c r="AA49" s="216">
        <v>1</v>
      </c>
      <c r="AB49" s="216">
        <v>1</v>
      </c>
      <c r="AC49" s="216">
        <v>1</v>
      </c>
      <c r="AZ49" s="216">
        <v>1</v>
      </c>
      <c r="BA49" s="216">
        <f>IF(AZ49=1,G49,0)</f>
        <v>0</v>
      </c>
      <c r="BB49" s="216">
        <f>IF(AZ49=2,G49,0)</f>
        <v>0</v>
      </c>
      <c r="BC49" s="216">
        <f>IF(AZ49=3,G49,0)</f>
        <v>0</v>
      </c>
      <c r="BD49" s="216">
        <f>IF(AZ49=4,G49,0)</f>
        <v>0</v>
      </c>
      <c r="BE49" s="216">
        <f>IF(AZ49=5,G49,0)</f>
        <v>0</v>
      </c>
      <c r="CA49" s="243">
        <v>1</v>
      </c>
      <c r="CB49" s="243">
        <v>1</v>
      </c>
    </row>
    <row r="50" spans="1:80">
      <c r="A50" s="252"/>
      <c r="B50" s="253"/>
      <c r="C50" s="368" t="s">
        <v>165</v>
      </c>
      <c r="D50" s="369"/>
      <c r="E50" s="369"/>
      <c r="F50" s="369"/>
      <c r="G50" s="370"/>
      <c r="I50" s="254"/>
      <c r="K50" s="254"/>
      <c r="L50" s="255" t="s">
        <v>165</v>
      </c>
      <c r="O50" s="243">
        <v>3</v>
      </c>
    </row>
    <row r="51" spans="1:80">
      <c r="A51" s="252"/>
      <c r="B51" s="256"/>
      <c r="C51" s="371" t="s">
        <v>111</v>
      </c>
      <c r="D51" s="367"/>
      <c r="E51" s="282">
        <v>0</v>
      </c>
      <c r="F51" s="258"/>
      <c r="G51" s="259"/>
      <c r="H51" s="260"/>
      <c r="I51" s="254"/>
      <c r="J51" s="261"/>
      <c r="K51" s="254"/>
      <c r="M51" s="255" t="s">
        <v>111</v>
      </c>
      <c r="O51" s="243"/>
    </row>
    <row r="52" spans="1:80">
      <c r="A52" s="252"/>
      <c r="B52" s="256"/>
      <c r="C52" s="371" t="s">
        <v>166</v>
      </c>
      <c r="D52" s="367"/>
      <c r="E52" s="282">
        <v>26.978000000000002</v>
      </c>
      <c r="F52" s="258"/>
      <c r="G52" s="259"/>
      <c r="H52" s="260"/>
      <c r="I52" s="254"/>
      <c r="J52" s="261"/>
      <c r="K52" s="254"/>
      <c r="M52" s="255" t="s">
        <v>166</v>
      </c>
      <c r="O52" s="243"/>
    </row>
    <row r="53" spans="1:80">
      <c r="A53" s="252"/>
      <c r="B53" s="256"/>
      <c r="C53" s="371" t="s">
        <v>115</v>
      </c>
      <c r="D53" s="367"/>
      <c r="E53" s="282">
        <v>26.978000000000002</v>
      </c>
      <c r="F53" s="258"/>
      <c r="G53" s="259"/>
      <c r="H53" s="260"/>
      <c r="I53" s="254"/>
      <c r="J53" s="261"/>
      <c r="K53" s="254"/>
      <c r="M53" s="255" t="s">
        <v>115</v>
      </c>
      <c r="O53" s="243"/>
    </row>
    <row r="54" spans="1:80">
      <c r="A54" s="252"/>
      <c r="B54" s="256"/>
      <c r="C54" s="366" t="s">
        <v>167</v>
      </c>
      <c r="D54" s="367"/>
      <c r="E54" s="257">
        <v>81</v>
      </c>
      <c r="F54" s="258"/>
      <c r="G54" s="259"/>
      <c r="H54" s="260"/>
      <c r="I54" s="254"/>
      <c r="J54" s="261"/>
      <c r="K54" s="254"/>
      <c r="M54" s="255" t="s">
        <v>167</v>
      </c>
      <c r="O54" s="243"/>
    </row>
    <row r="55" spans="1:80">
      <c r="A55" s="244">
        <v>13</v>
      </c>
      <c r="B55" s="245" t="s">
        <v>168</v>
      </c>
      <c r="C55" s="246" t="s">
        <v>169</v>
      </c>
      <c r="D55" s="247" t="s">
        <v>107</v>
      </c>
      <c r="E55" s="248">
        <v>85.663300000000007</v>
      </c>
      <c r="F55" s="248">
        <v>0</v>
      </c>
      <c r="G55" s="249">
        <f>E55*F55</f>
        <v>0</v>
      </c>
      <c r="H55" s="250">
        <v>2.5249999999999999</v>
      </c>
      <c r="I55" s="251">
        <f>E55*H55</f>
        <v>216.29983250000001</v>
      </c>
      <c r="J55" s="250">
        <v>0</v>
      </c>
      <c r="K55" s="251">
        <f>E55*J55</f>
        <v>0</v>
      </c>
      <c r="O55" s="243">
        <v>2</v>
      </c>
      <c r="AA55" s="216">
        <v>1</v>
      </c>
      <c r="AB55" s="216">
        <v>1</v>
      </c>
      <c r="AC55" s="216">
        <v>1</v>
      </c>
      <c r="AZ55" s="216">
        <v>1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43">
        <v>1</v>
      </c>
      <c r="CB55" s="243">
        <v>1</v>
      </c>
    </row>
    <row r="56" spans="1:80">
      <c r="A56" s="252"/>
      <c r="B56" s="256"/>
      <c r="C56" s="366" t="s">
        <v>170</v>
      </c>
      <c r="D56" s="367"/>
      <c r="E56" s="257">
        <v>5.2309000000000001</v>
      </c>
      <c r="F56" s="258"/>
      <c r="G56" s="259"/>
      <c r="H56" s="260"/>
      <c r="I56" s="254"/>
      <c r="J56" s="261"/>
      <c r="K56" s="254"/>
      <c r="M56" s="255" t="s">
        <v>170</v>
      </c>
      <c r="O56" s="243"/>
    </row>
    <row r="57" spans="1:80">
      <c r="A57" s="252"/>
      <c r="B57" s="256"/>
      <c r="C57" s="366" t="s">
        <v>171</v>
      </c>
      <c r="D57" s="367"/>
      <c r="E57" s="257">
        <v>6.9649000000000001</v>
      </c>
      <c r="F57" s="258"/>
      <c r="G57" s="259"/>
      <c r="H57" s="260"/>
      <c r="I57" s="254"/>
      <c r="J57" s="261"/>
      <c r="K57" s="254"/>
      <c r="M57" s="255" t="s">
        <v>171</v>
      </c>
      <c r="O57" s="243"/>
    </row>
    <row r="58" spans="1:80">
      <c r="A58" s="252"/>
      <c r="B58" s="256"/>
      <c r="C58" s="366" t="s">
        <v>172</v>
      </c>
      <c r="D58" s="367"/>
      <c r="E58" s="257">
        <v>16.728100000000001</v>
      </c>
      <c r="F58" s="258"/>
      <c r="G58" s="259"/>
      <c r="H58" s="260"/>
      <c r="I58" s="254"/>
      <c r="J58" s="261"/>
      <c r="K58" s="254"/>
      <c r="M58" s="255" t="s">
        <v>172</v>
      </c>
      <c r="O58" s="243"/>
    </row>
    <row r="59" spans="1:80">
      <c r="A59" s="252"/>
      <c r="B59" s="256"/>
      <c r="C59" s="366" t="s">
        <v>173</v>
      </c>
      <c r="D59" s="367"/>
      <c r="E59" s="257">
        <v>43.322499999999998</v>
      </c>
      <c r="F59" s="258"/>
      <c r="G59" s="259"/>
      <c r="H59" s="260"/>
      <c r="I59" s="254"/>
      <c r="J59" s="261"/>
      <c r="K59" s="254"/>
      <c r="M59" s="255" t="s">
        <v>173</v>
      </c>
      <c r="O59" s="243"/>
    </row>
    <row r="60" spans="1:80">
      <c r="A60" s="252"/>
      <c r="B60" s="256"/>
      <c r="C60" s="366" t="s">
        <v>174</v>
      </c>
      <c r="D60" s="367"/>
      <c r="E60" s="257">
        <v>4.1656000000000004</v>
      </c>
      <c r="F60" s="258"/>
      <c r="G60" s="259"/>
      <c r="H60" s="260"/>
      <c r="I60" s="254"/>
      <c r="J60" s="261"/>
      <c r="K60" s="254"/>
      <c r="M60" s="255" t="s">
        <v>174</v>
      </c>
      <c r="O60" s="243"/>
    </row>
    <row r="61" spans="1:80">
      <c r="A61" s="252"/>
      <c r="B61" s="256"/>
      <c r="C61" s="366" t="s">
        <v>175</v>
      </c>
      <c r="D61" s="367"/>
      <c r="E61" s="257">
        <v>6.2736999999999998</v>
      </c>
      <c r="F61" s="258"/>
      <c r="G61" s="259"/>
      <c r="H61" s="260"/>
      <c r="I61" s="254"/>
      <c r="J61" s="261"/>
      <c r="K61" s="254"/>
      <c r="M61" s="255" t="s">
        <v>175</v>
      </c>
      <c r="O61" s="243"/>
    </row>
    <row r="62" spans="1:80">
      <c r="A62" s="252"/>
      <c r="B62" s="256"/>
      <c r="C62" s="366" t="s">
        <v>176</v>
      </c>
      <c r="D62" s="367"/>
      <c r="E62" s="257">
        <v>2.9775999999999998</v>
      </c>
      <c r="F62" s="258"/>
      <c r="G62" s="259"/>
      <c r="H62" s="260"/>
      <c r="I62" s="254"/>
      <c r="J62" s="261"/>
      <c r="K62" s="254"/>
      <c r="M62" s="255" t="s">
        <v>176</v>
      </c>
      <c r="O62" s="243"/>
    </row>
    <row r="63" spans="1:80">
      <c r="A63" s="244">
        <v>14</v>
      </c>
      <c r="B63" s="245" t="s">
        <v>177</v>
      </c>
      <c r="C63" s="246" t="s">
        <v>178</v>
      </c>
      <c r="D63" s="247" t="s">
        <v>149</v>
      </c>
      <c r="E63" s="248">
        <v>95.375</v>
      </c>
      <c r="F63" s="248">
        <v>0</v>
      </c>
      <c r="G63" s="249">
        <f>E63*F63</f>
        <v>0</v>
      </c>
      <c r="H63" s="250">
        <v>3.916E-2</v>
      </c>
      <c r="I63" s="251">
        <f>E63*H63</f>
        <v>3.7348850000000002</v>
      </c>
      <c r="J63" s="250">
        <v>0</v>
      </c>
      <c r="K63" s="251">
        <f>E63*J63</f>
        <v>0</v>
      </c>
      <c r="O63" s="243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43">
        <v>1</v>
      </c>
      <c r="CB63" s="243">
        <v>1</v>
      </c>
    </row>
    <row r="64" spans="1:80">
      <c r="A64" s="252"/>
      <c r="B64" s="256"/>
      <c r="C64" s="366" t="s">
        <v>179</v>
      </c>
      <c r="D64" s="367"/>
      <c r="E64" s="257">
        <v>7.5049999999999999</v>
      </c>
      <c r="F64" s="258"/>
      <c r="G64" s="259"/>
      <c r="H64" s="260"/>
      <c r="I64" s="254"/>
      <c r="J64" s="261"/>
      <c r="K64" s="254"/>
      <c r="M64" s="255" t="s">
        <v>179</v>
      </c>
      <c r="O64" s="243"/>
    </row>
    <row r="65" spans="1:80">
      <c r="A65" s="252"/>
      <c r="B65" s="256"/>
      <c r="C65" s="366" t="s">
        <v>180</v>
      </c>
      <c r="D65" s="367"/>
      <c r="E65" s="257">
        <v>8.6289999999999996</v>
      </c>
      <c r="F65" s="258"/>
      <c r="G65" s="259"/>
      <c r="H65" s="260"/>
      <c r="I65" s="254"/>
      <c r="J65" s="261"/>
      <c r="K65" s="254"/>
      <c r="M65" s="255" t="s">
        <v>180</v>
      </c>
      <c r="O65" s="243"/>
    </row>
    <row r="66" spans="1:80">
      <c r="A66" s="252"/>
      <c r="B66" s="256"/>
      <c r="C66" s="366" t="s">
        <v>181</v>
      </c>
      <c r="D66" s="367"/>
      <c r="E66" s="257">
        <v>17.710999999999999</v>
      </c>
      <c r="F66" s="258"/>
      <c r="G66" s="259"/>
      <c r="H66" s="260"/>
      <c r="I66" s="254"/>
      <c r="J66" s="261"/>
      <c r="K66" s="254"/>
      <c r="M66" s="255" t="s">
        <v>181</v>
      </c>
      <c r="O66" s="243"/>
    </row>
    <row r="67" spans="1:80">
      <c r="A67" s="252"/>
      <c r="B67" s="256"/>
      <c r="C67" s="366" t="s">
        <v>182</v>
      </c>
      <c r="D67" s="367"/>
      <c r="E67" s="257">
        <v>42.45</v>
      </c>
      <c r="F67" s="258"/>
      <c r="G67" s="259"/>
      <c r="H67" s="260"/>
      <c r="I67" s="254"/>
      <c r="J67" s="261"/>
      <c r="K67" s="254"/>
      <c r="M67" s="255" t="s">
        <v>182</v>
      </c>
      <c r="O67" s="243"/>
    </row>
    <row r="68" spans="1:80">
      <c r="A68" s="252"/>
      <c r="B68" s="256"/>
      <c r="C68" s="366" t="s">
        <v>183</v>
      </c>
      <c r="D68" s="367"/>
      <c r="E68" s="257">
        <v>6.0250000000000004</v>
      </c>
      <c r="F68" s="258"/>
      <c r="G68" s="259"/>
      <c r="H68" s="260"/>
      <c r="I68" s="254"/>
      <c r="J68" s="261"/>
      <c r="K68" s="254"/>
      <c r="M68" s="255" t="s">
        <v>183</v>
      </c>
      <c r="O68" s="243"/>
    </row>
    <row r="69" spans="1:80">
      <c r="A69" s="252"/>
      <c r="B69" s="256"/>
      <c r="C69" s="366" t="s">
        <v>184</v>
      </c>
      <c r="D69" s="367"/>
      <c r="E69" s="257">
        <v>7.9859999999999998</v>
      </c>
      <c r="F69" s="258"/>
      <c r="G69" s="259"/>
      <c r="H69" s="260"/>
      <c r="I69" s="254"/>
      <c r="J69" s="261"/>
      <c r="K69" s="254"/>
      <c r="M69" s="255" t="s">
        <v>184</v>
      </c>
      <c r="O69" s="243"/>
    </row>
    <row r="70" spans="1:80">
      <c r="A70" s="252"/>
      <c r="B70" s="256"/>
      <c r="C70" s="366" t="s">
        <v>185</v>
      </c>
      <c r="D70" s="367"/>
      <c r="E70" s="257">
        <v>5.069</v>
      </c>
      <c r="F70" s="258"/>
      <c r="G70" s="259"/>
      <c r="H70" s="260"/>
      <c r="I70" s="254"/>
      <c r="J70" s="261"/>
      <c r="K70" s="254"/>
      <c r="M70" s="255" t="s">
        <v>185</v>
      </c>
      <c r="O70" s="243"/>
    </row>
    <row r="71" spans="1:80">
      <c r="A71" s="244">
        <v>15</v>
      </c>
      <c r="B71" s="245" t="s">
        <v>186</v>
      </c>
      <c r="C71" s="246" t="s">
        <v>187</v>
      </c>
      <c r="D71" s="247" t="s">
        <v>149</v>
      </c>
      <c r="E71" s="248">
        <v>95.375</v>
      </c>
      <c r="F71" s="248">
        <v>0</v>
      </c>
      <c r="G71" s="249">
        <f>E71*F71</f>
        <v>0</v>
      </c>
      <c r="H71" s="250">
        <v>0</v>
      </c>
      <c r="I71" s="251">
        <f>E71*H71</f>
        <v>0</v>
      </c>
      <c r="J71" s="250">
        <v>0</v>
      </c>
      <c r="K71" s="251">
        <f>E71*J71</f>
        <v>0</v>
      </c>
      <c r="O71" s="243">
        <v>2</v>
      </c>
      <c r="AA71" s="216">
        <v>1</v>
      </c>
      <c r="AB71" s="216">
        <v>1</v>
      </c>
      <c r="AC71" s="216">
        <v>1</v>
      </c>
      <c r="AZ71" s="216">
        <v>1</v>
      </c>
      <c r="BA71" s="216">
        <f>IF(AZ71=1,G71,0)</f>
        <v>0</v>
      </c>
      <c r="BB71" s="216">
        <f>IF(AZ71=2,G71,0)</f>
        <v>0</v>
      </c>
      <c r="BC71" s="216">
        <f>IF(AZ71=3,G71,0)</f>
        <v>0</v>
      </c>
      <c r="BD71" s="216">
        <f>IF(AZ71=4,G71,0)</f>
        <v>0</v>
      </c>
      <c r="BE71" s="216">
        <f>IF(AZ71=5,G71,0)</f>
        <v>0</v>
      </c>
      <c r="CA71" s="243">
        <v>1</v>
      </c>
      <c r="CB71" s="243">
        <v>1</v>
      </c>
    </row>
    <row r="72" spans="1:80">
      <c r="A72" s="244">
        <v>16</v>
      </c>
      <c r="B72" s="245" t="s">
        <v>188</v>
      </c>
      <c r="C72" s="246" t="s">
        <v>189</v>
      </c>
      <c r="D72" s="247" t="s">
        <v>107</v>
      </c>
      <c r="E72" s="248">
        <v>21.114000000000001</v>
      </c>
      <c r="F72" s="248">
        <v>0</v>
      </c>
      <c r="G72" s="249">
        <f>E72*F72</f>
        <v>0</v>
      </c>
      <c r="H72" s="250">
        <v>2.5249999999999999</v>
      </c>
      <c r="I72" s="251">
        <f>E72*H72</f>
        <v>53.312849999999997</v>
      </c>
      <c r="J72" s="250">
        <v>0</v>
      </c>
      <c r="K72" s="251">
        <f>E72*J72</f>
        <v>0</v>
      </c>
      <c r="O72" s="243">
        <v>2</v>
      </c>
      <c r="AA72" s="216">
        <v>1</v>
      </c>
      <c r="AB72" s="216">
        <v>1</v>
      </c>
      <c r="AC72" s="216">
        <v>1</v>
      </c>
      <c r="AZ72" s="216">
        <v>1</v>
      </c>
      <c r="BA72" s="216">
        <f>IF(AZ72=1,G72,0)</f>
        <v>0</v>
      </c>
      <c r="BB72" s="216">
        <f>IF(AZ72=2,G72,0)</f>
        <v>0</v>
      </c>
      <c r="BC72" s="216">
        <f>IF(AZ72=3,G72,0)</f>
        <v>0</v>
      </c>
      <c r="BD72" s="216">
        <f>IF(AZ72=4,G72,0)</f>
        <v>0</v>
      </c>
      <c r="BE72" s="216">
        <f>IF(AZ72=5,G72,0)</f>
        <v>0</v>
      </c>
      <c r="CA72" s="243">
        <v>1</v>
      </c>
      <c r="CB72" s="243">
        <v>1</v>
      </c>
    </row>
    <row r="73" spans="1:80">
      <c r="A73" s="252"/>
      <c r="B73" s="256"/>
      <c r="C73" s="366" t="s">
        <v>190</v>
      </c>
      <c r="D73" s="367"/>
      <c r="E73" s="257">
        <v>13.464</v>
      </c>
      <c r="F73" s="258"/>
      <c r="G73" s="259"/>
      <c r="H73" s="260"/>
      <c r="I73" s="254"/>
      <c r="J73" s="261"/>
      <c r="K73" s="254"/>
      <c r="M73" s="255" t="s">
        <v>190</v>
      </c>
      <c r="O73" s="243"/>
    </row>
    <row r="74" spans="1:80">
      <c r="A74" s="252"/>
      <c r="B74" s="256"/>
      <c r="C74" s="366" t="s">
        <v>191</v>
      </c>
      <c r="D74" s="367"/>
      <c r="E74" s="257">
        <v>7.65</v>
      </c>
      <c r="F74" s="258"/>
      <c r="G74" s="259"/>
      <c r="H74" s="260"/>
      <c r="I74" s="254"/>
      <c r="J74" s="261"/>
      <c r="K74" s="254"/>
      <c r="M74" s="255" t="s">
        <v>191</v>
      </c>
      <c r="O74" s="243"/>
    </row>
    <row r="75" spans="1:80">
      <c r="A75" s="244">
        <v>17</v>
      </c>
      <c r="B75" s="245" t="s">
        <v>192</v>
      </c>
      <c r="C75" s="246" t="s">
        <v>193</v>
      </c>
      <c r="D75" s="247" t="s">
        <v>107</v>
      </c>
      <c r="E75" s="248">
        <v>6.1135999999999999</v>
      </c>
      <c r="F75" s="248">
        <v>0</v>
      </c>
      <c r="G75" s="249">
        <f>E75*F75</f>
        <v>0</v>
      </c>
      <c r="H75" s="250">
        <v>2.5249999999999999</v>
      </c>
      <c r="I75" s="251">
        <f>E75*H75</f>
        <v>15.43684</v>
      </c>
      <c r="J75" s="250">
        <v>0</v>
      </c>
      <c r="K75" s="251">
        <f>E75*J75</f>
        <v>0</v>
      </c>
      <c r="O75" s="243">
        <v>2</v>
      </c>
      <c r="AA75" s="216">
        <v>1</v>
      </c>
      <c r="AB75" s="216">
        <v>1</v>
      </c>
      <c r="AC75" s="216">
        <v>1</v>
      </c>
      <c r="AZ75" s="216">
        <v>1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</v>
      </c>
      <c r="CB75" s="243">
        <v>1</v>
      </c>
    </row>
    <row r="76" spans="1:80">
      <c r="A76" s="252"/>
      <c r="B76" s="256"/>
      <c r="C76" s="371" t="s">
        <v>111</v>
      </c>
      <c r="D76" s="367"/>
      <c r="E76" s="282">
        <v>0</v>
      </c>
      <c r="F76" s="258"/>
      <c r="G76" s="259"/>
      <c r="H76" s="260"/>
      <c r="I76" s="254"/>
      <c r="J76" s="261"/>
      <c r="K76" s="254"/>
      <c r="M76" s="255" t="s">
        <v>111</v>
      </c>
      <c r="O76" s="243"/>
    </row>
    <row r="77" spans="1:80">
      <c r="A77" s="252"/>
      <c r="B77" s="256"/>
      <c r="C77" s="371" t="s">
        <v>194</v>
      </c>
      <c r="D77" s="367"/>
      <c r="E77" s="282">
        <v>1.296</v>
      </c>
      <c r="F77" s="258"/>
      <c r="G77" s="259"/>
      <c r="H77" s="260"/>
      <c r="I77" s="254"/>
      <c r="J77" s="261"/>
      <c r="K77" s="254"/>
      <c r="M77" s="255" t="s">
        <v>194</v>
      </c>
      <c r="O77" s="243"/>
    </row>
    <row r="78" spans="1:80">
      <c r="A78" s="252"/>
      <c r="B78" s="256"/>
      <c r="C78" s="371" t="s">
        <v>195</v>
      </c>
      <c r="D78" s="367"/>
      <c r="E78" s="282">
        <v>0.2324</v>
      </c>
      <c r="F78" s="258"/>
      <c r="G78" s="259"/>
      <c r="H78" s="260"/>
      <c r="I78" s="254"/>
      <c r="J78" s="261"/>
      <c r="K78" s="254"/>
      <c r="M78" s="255" t="s">
        <v>195</v>
      </c>
      <c r="O78" s="243"/>
    </row>
    <row r="79" spans="1:80">
      <c r="A79" s="252"/>
      <c r="B79" s="256"/>
      <c r="C79" s="371" t="s">
        <v>115</v>
      </c>
      <c r="D79" s="367"/>
      <c r="E79" s="282">
        <v>1.5284</v>
      </c>
      <c r="F79" s="258"/>
      <c r="G79" s="259"/>
      <c r="H79" s="260"/>
      <c r="I79" s="254"/>
      <c r="J79" s="261"/>
      <c r="K79" s="254"/>
      <c r="M79" s="255" t="s">
        <v>115</v>
      </c>
      <c r="O79" s="243"/>
    </row>
    <row r="80" spans="1:80">
      <c r="A80" s="252"/>
      <c r="B80" s="256"/>
      <c r="C80" s="366" t="s">
        <v>196</v>
      </c>
      <c r="D80" s="367"/>
      <c r="E80" s="257">
        <v>6.1135999999999999</v>
      </c>
      <c r="F80" s="258"/>
      <c r="G80" s="259"/>
      <c r="H80" s="260"/>
      <c r="I80" s="254"/>
      <c r="J80" s="261"/>
      <c r="K80" s="254"/>
      <c r="M80" s="255" t="s">
        <v>196</v>
      </c>
      <c r="O80" s="243"/>
    </row>
    <row r="81" spans="1:80">
      <c r="A81" s="244">
        <v>18</v>
      </c>
      <c r="B81" s="245" t="s">
        <v>197</v>
      </c>
      <c r="C81" s="246" t="s">
        <v>198</v>
      </c>
      <c r="D81" s="247" t="s">
        <v>149</v>
      </c>
      <c r="E81" s="248">
        <v>85.4</v>
      </c>
      <c r="F81" s="248">
        <v>0</v>
      </c>
      <c r="G81" s="249">
        <f>E81*F81</f>
        <v>0</v>
      </c>
      <c r="H81" s="250">
        <v>3.9199999999999999E-2</v>
      </c>
      <c r="I81" s="251">
        <f>E81*H81</f>
        <v>3.34768</v>
      </c>
      <c r="J81" s="250">
        <v>0</v>
      </c>
      <c r="K81" s="251">
        <f>E81*J81</f>
        <v>0</v>
      </c>
      <c r="O81" s="243">
        <v>2</v>
      </c>
      <c r="AA81" s="216">
        <v>1</v>
      </c>
      <c r="AB81" s="216">
        <v>1</v>
      </c>
      <c r="AC81" s="216">
        <v>1</v>
      </c>
      <c r="AZ81" s="216">
        <v>1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</v>
      </c>
      <c r="CB81" s="243">
        <v>1</v>
      </c>
    </row>
    <row r="82" spans="1:80">
      <c r="A82" s="252"/>
      <c r="B82" s="256"/>
      <c r="C82" s="366" t="s">
        <v>199</v>
      </c>
      <c r="D82" s="367"/>
      <c r="E82" s="257">
        <v>44.88</v>
      </c>
      <c r="F82" s="258"/>
      <c r="G82" s="259"/>
      <c r="H82" s="260"/>
      <c r="I82" s="254"/>
      <c r="J82" s="261"/>
      <c r="K82" s="254"/>
      <c r="M82" s="255" t="s">
        <v>199</v>
      </c>
      <c r="O82" s="243"/>
    </row>
    <row r="83" spans="1:80">
      <c r="A83" s="252"/>
      <c r="B83" s="256"/>
      <c r="C83" s="366" t="s">
        <v>200</v>
      </c>
      <c r="D83" s="367"/>
      <c r="E83" s="257">
        <v>20.399999999999999</v>
      </c>
      <c r="F83" s="258"/>
      <c r="G83" s="259"/>
      <c r="H83" s="260"/>
      <c r="I83" s="254"/>
      <c r="J83" s="261"/>
      <c r="K83" s="254"/>
      <c r="M83" s="255" t="s">
        <v>200</v>
      </c>
      <c r="O83" s="243"/>
    </row>
    <row r="84" spans="1:80">
      <c r="A84" s="252"/>
      <c r="B84" s="256"/>
      <c r="C84" s="371" t="s">
        <v>111</v>
      </c>
      <c r="D84" s="367"/>
      <c r="E84" s="282">
        <v>0</v>
      </c>
      <c r="F84" s="258"/>
      <c r="G84" s="259"/>
      <c r="H84" s="260"/>
      <c r="I84" s="254"/>
      <c r="J84" s="261"/>
      <c r="K84" s="254"/>
      <c r="M84" s="255" t="s">
        <v>111</v>
      </c>
      <c r="O84" s="243"/>
    </row>
    <row r="85" spans="1:80">
      <c r="A85" s="252"/>
      <c r="B85" s="256"/>
      <c r="C85" s="371" t="s">
        <v>201</v>
      </c>
      <c r="D85" s="367"/>
      <c r="E85" s="282">
        <v>3.6</v>
      </c>
      <c r="F85" s="258"/>
      <c r="G85" s="259"/>
      <c r="H85" s="260"/>
      <c r="I85" s="254"/>
      <c r="J85" s="261"/>
      <c r="K85" s="254"/>
      <c r="M85" s="255" t="s">
        <v>201</v>
      </c>
      <c r="O85" s="243"/>
    </row>
    <row r="86" spans="1:80">
      <c r="A86" s="252"/>
      <c r="B86" s="256"/>
      <c r="C86" s="371" t="s">
        <v>202</v>
      </c>
      <c r="D86" s="367"/>
      <c r="E86" s="282">
        <v>1.43</v>
      </c>
      <c r="F86" s="258"/>
      <c r="G86" s="259"/>
      <c r="H86" s="260"/>
      <c r="I86" s="254"/>
      <c r="J86" s="261"/>
      <c r="K86" s="254"/>
      <c r="M86" s="255" t="s">
        <v>202</v>
      </c>
      <c r="O86" s="243"/>
    </row>
    <row r="87" spans="1:80">
      <c r="A87" s="252"/>
      <c r="B87" s="256"/>
      <c r="C87" s="371" t="s">
        <v>115</v>
      </c>
      <c r="D87" s="367"/>
      <c r="E87" s="282">
        <v>5.03</v>
      </c>
      <c r="F87" s="258"/>
      <c r="G87" s="259"/>
      <c r="H87" s="260"/>
      <c r="I87" s="254"/>
      <c r="J87" s="261"/>
      <c r="K87" s="254"/>
      <c r="M87" s="255" t="s">
        <v>115</v>
      </c>
      <c r="O87" s="243"/>
    </row>
    <row r="88" spans="1:80">
      <c r="A88" s="252"/>
      <c r="B88" s="256"/>
      <c r="C88" s="366" t="s">
        <v>203</v>
      </c>
      <c r="D88" s="367"/>
      <c r="E88" s="257">
        <v>20.12</v>
      </c>
      <c r="F88" s="258"/>
      <c r="G88" s="259"/>
      <c r="H88" s="260"/>
      <c r="I88" s="254"/>
      <c r="J88" s="261"/>
      <c r="K88" s="254"/>
      <c r="M88" s="255" t="s">
        <v>203</v>
      </c>
      <c r="O88" s="243"/>
    </row>
    <row r="89" spans="1:80">
      <c r="A89" s="244">
        <v>19</v>
      </c>
      <c r="B89" s="245" t="s">
        <v>204</v>
      </c>
      <c r="C89" s="246" t="s">
        <v>205</v>
      </c>
      <c r="D89" s="247" t="s">
        <v>149</v>
      </c>
      <c r="E89" s="248">
        <v>85.4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>
        <v>0</v>
      </c>
      <c r="K89" s="251">
        <f>E89*J89</f>
        <v>0</v>
      </c>
      <c r="O89" s="243">
        <v>2</v>
      </c>
      <c r="AA89" s="216">
        <v>1</v>
      </c>
      <c r="AB89" s="216">
        <v>1</v>
      </c>
      <c r="AC89" s="216">
        <v>1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</v>
      </c>
      <c r="CB89" s="243">
        <v>1</v>
      </c>
    </row>
    <row r="90" spans="1:80">
      <c r="A90" s="244">
        <v>20</v>
      </c>
      <c r="B90" s="245" t="s">
        <v>206</v>
      </c>
      <c r="C90" s="246" t="s">
        <v>207</v>
      </c>
      <c r="D90" s="247" t="s">
        <v>208</v>
      </c>
      <c r="E90" s="248">
        <v>0.28160000000000002</v>
      </c>
      <c r="F90" s="248">
        <v>0</v>
      </c>
      <c r="G90" s="249">
        <f>E90*F90</f>
        <v>0</v>
      </c>
      <c r="H90" s="250">
        <v>1.0211600000000001</v>
      </c>
      <c r="I90" s="251">
        <f>E90*H90</f>
        <v>0.28755865600000002</v>
      </c>
      <c r="J90" s="250">
        <v>0</v>
      </c>
      <c r="K90" s="251">
        <f>E90*J90</f>
        <v>0</v>
      </c>
      <c r="O90" s="243">
        <v>2</v>
      </c>
      <c r="AA90" s="216">
        <v>1</v>
      </c>
      <c r="AB90" s="216">
        <v>1</v>
      </c>
      <c r="AC90" s="216">
        <v>1</v>
      </c>
      <c r="AZ90" s="216">
        <v>1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43">
        <v>1</v>
      </c>
      <c r="CB90" s="243">
        <v>1</v>
      </c>
    </row>
    <row r="91" spans="1:80">
      <c r="A91" s="252"/>
      <c r="B91" s="256"/>
      <c r="C91" s="366" t="s">
        <v>209</v>
      </c>
      <c r="D91" s="367"/>
      <c r="E91" s="257">
        <v>0.28160000000000002</v>
      </c>
      <c r="F91" s="258"/>
      <c r="G91" s="259"/>
      <c r="H91" s="260"/>
      <c r="I91" s="254"/>
      <c r="J91" s="261"/>
      <c r="K91" s="254"/>
      <c r="M91" s="255" t="s">
        <v>209</v>
      </c>
      <c r="O91" s="243"/>
    </row>
    <row r="92" spans="1:80">
      <c r="A92" s="262"/>
      <c r="B92" s="263" t="s">
        <v>93</v>
      </c>
      <c r="C92" s="264" t="s">
        <v>161</v>
      </c>
      <c r="D92" s="265"/>
      <c r="E92" s="266"/>
      <c r="F92" s="267"/>
      <c r="G92" s="268">
        <f>SUM(G48:G91)</f>
        <v>0</v>
      </c>
      <c r="H92" s="269"/>
      <c r="I92" s="270">
        <f>SUM(I48:I91)</f>
        <v>292.45933615600006</v>
      </c>
      <c r="J92" s="269"/>
      <c r="K92" s="270">
        <f>SUM(K48:K91)</f>
        <v>0</v>
      </c>
      <c r="O92" s="243">
        <v>4</v>
      </c>
      <c r="BA92" s="271">
        <f>SUM(BA48:BA91)</f>
        <v>0</v>
      </c>
      <c r="BB92" s="271">
        <f>SUM(BB48:BB91)</f>
        <v>0</v>
      </c>
      <c r="BC92" s="271">
        <f>SUM(BC48:BC91)</f>
        <v>0</v>
      </c>
      <c r="BD92" s="271">
        <f>SUM(BD48:BD91)</f>
        <v>0</v>
      </c>
      <c r="BE92" s="271">
        <f>SUM(BE48:BE91)</f>
        <v>0</v>
      </c>
    </row>
    <row r="93" spans="1:80">
      <c r="A93" s="233" t="s">
        <v>89</v>
      </c>
      <c r="B93" s="234" t="s">
        <v>210</v>
      </c>
      <c r="C93" s="235" t="s">
        <v>211</v>
      </c>
      <c r="D93" s="236"/>
      <c r="E93" s="237"/>
      <c r="F93" s="237"/>
      <c r="G93" s="238"/>
      <c r="H93" s="239"/>
      <c r="I93" s="240"/>
      <c r="J93" s="241"/>
      <c r="K93" s="242"/>
      <c r="O93" s="243">
        <v>1</v>
      </c>
    </row>
    <row r="94" spans="1:80" ht="22.5">
      <c r="A94" s="244">
        <v>21</v>
      </c>
      <c r="B94" s="245" t="s">
        <v>213</v>
      </c>
      <c r="C94" s="246" t="s">
        <v>214</v>
      </c>
      <c r="D94" s="247" t="s">
        <v>149</v>
      </c>
      <c r="E94" s="248">
        <v>15.425000000000001</v>
      </c>
      <c r="F94" s="248">
        <v>0</v>
      </c>
      <c r="G94" s="249">
        <f>E94*F94</f>
        <v>0</v>
      </c>
      <c r="H94" s="250">
        <v>0.75124999999999997</v>
      </c>
      <c r="I94" s="251">
        <f>E94*H94</f>
        <v>11.58803125</v>
      </c>
      <c r="J94" s="250">
        <v>0</v>
      </c>
      <c r="K94" s="251">
        <f>E94*J94</f>
        <v>0</v>
      </c>
      <c r="O94" s="243">
        <v>2</v>
      </c>
      <c r="AA94" s="216">
        <v>1</v>
      </c>
      <c r="AB94" s="216">
        <v>1</v>
      </c>
      <c r="AC94" s="216">
        <v>1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</v>
      </c>
      <c r="CB94" s="243">
        <v>1</v>
      </c>
    </row>
    <row r="95" spans="1:80">
      <c r="A95" s="252"/>
      <c r="B95" s="256"/>
      <c r="C95" s="366" t="s">
        <v>215</v>
      </c>
      <c r="D95" s="367"/>
      <c r="E95" s="257">
        <v>6.2249999999999996</v>
      </c>
      <c r="F95" s="258"/>
      <c r="G95" s="259"/>
      <c r="H95" s="260"/>
      <c r="I95" s="254"/>
      <c r="J95" s="261"/>
      <c r="K95" s="254"/>
      <c r="M95" s="255" t="s">
        <v>215</v>
      </c>
      <c r="O95" s="243"/>
    </row>
    <row r="96" spans="1:80">
      <c r="A96" s="252"/>
      <c r="B96" s="256"/>
      <c r="C96" s="366" t="s">
        <v>216</v>
      </c>
      <c r="D96" s="367"/>
      <c r="E96" s="257">
        <v>9.1999999999999993</v>
      </c>
      <c r="F96" s="258"/>
      <c r="G96" s="259"/>
      <c r="H96" s="260"/>
      <c r="I96" s="254"/>
      <c r="J96" s="261"/>
      <c r="K96" s="254"/>
      <c r="M96" s="255" t="s">
        <v>216</v>
      </c>
      <c r="O96" s="243"/>
    </row>
    <row r="97" spans="1:80">
      <c r="A97" s="244">
        <v>22</v>
      </c>
      <c r="B97" s="245" t="s">
        <v>217</v>
      </c>
      <c r="C97" s="246" t="s">
        <v>218</v>
      </c>
      <c r="D97" s="247" t="s">
        <v>107</v>
      </c>
      <c r="E97" s="248">
        <v>71.671000000000006</v>
      </c>
      <c r="F97" s="248">
        <v>0</v>
      </c>
      <c r="G97" s="249">
        <f>E97*F97</f>
        <v>0</v>
      </c>
      <c r="H97" s="250">
        <v>2.5276700000000001</v>
      </c>
      <c r="I97" s="251">
        <f>E97*H97</f>
        <v>181.16063657000001</v>
      </c>
      <c r="J97" s="250">
        <v>0</v>
      </c>
      <c r="K97" s="251">
        <f>E97*J97</f>
        <v>0</v>
      </c>
      <c r="O97" s="243">
        <v>2</v>
      </c>
      <c r="AA97" s="216">
        <v>1</v>
      </c>
      <c r="AB97" s="216">
        <v>1</v>
      </c>
      <c r="AC97" s="216">
        <v>1</v>
      </c>
      <c r="AZ97" s="216">
        <v>1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43">
        <v>1</v>
      </c>
      <c r="CB97" s="243">
        <v>1</v>
      </c>
    </row>
    <row r="98" spans="1:80">
      <c r="A98" s="252"/>
      <c r="B98" s="256"/>
      <c r="C98" s="366" t="s">
        <v>219</v>
      </c>
      <c r="D98" s="367"/>
      <c r="E98" s="257">
        <v>0.94179999999999997</v>
      </c>
      <c r="F98" s="258"/>
      <c r="G98" s="259"/>
      <c r="H98" s="260"/>
      <c r="I98" s="254"/>
      <c r="J98" s="261"/>
      <c r="K98" s="254"/>
      <c r="M98" s="255" t="s">
        <v>219</v>
      </c>
      <c r="O98" s="243"/>
    </row>
    <row r="99" spans="1:80">
      <c r="A99" s="252"/>
      <c r="B99" s="256"/>
      <c r="C99" s="366" t="s">
        <v>220</v>
      </c>
      <c r="D99" s="367"/>
      <c r="E99" s="257">
        <v>2.2675999999999998</v>
      </c>
      <c r="F99" s="258"/>
      <c r="G99" s="259"/>
      <c r="H99" s="260"/>
      <c r="I99" s="254"/>
      <c r="J99" s="261"/>
      <c r="K99" s="254"/>
      <c r="M99" s="255" t="s">
        <v>220</v>
      </c>
      <c r="O99" s="243"/>
    </row>
    <row r="100" spans="1:80">
      <c r="A100" s="252"/>
      <c r="B100" s="256"/>
      <c r="C100" s="366" t="s">
        <v>221</v>
      </c>
      <c r="D100" s="367"/>
      <c r="E100" s="257">
        <v>12.058199999999999</v>
      </c>
      <c r="F100" s="258"/>
      <c r="G100" s="259"/>
      <c r="H100" s="260"/>
      <c r="I100" s="254"/>
      <c r="J100" s="261"/>
      <c r="K100" s="254"/>
      <c r="M100" s="255" t="s">
        <v>221</v>
      </c>
      <c r="O100" s="243"/>
    </row>
    <row r="101" spans="1:80">
      <c r="A101" s="252"/>
      <c r="B101" s="256"/>
      <c r="C101" s="366" t="s">
        <v>222</v>
      </c>
      <c r="D101" s="367"/>
      <c r="E101" s="257">
        <v>45.841200000000001</v>
      </c>
      <c r="F101" s="258"/>
      <c r="G101" s="259"/>
      <c r="H101" s="260"/>
      <c r="I101" s="254"/>
      <c r="J101" s="261"/>
      <c r="K101" s="254"/>
      <c r="M101" s="255" t="s">
        <v>222</v>
      </c>
      <c r="O101" s="243"/>
    </row>
    <row r="102" spans="1:80">
      <c r="A102" s="252"/>
      <c r="B102" s="256"/>
      <c r="C102" s="366" t="s">
        <v>223</v>
      </c>
      <c r="D102" s="367"/>
      <c r="E102" s="257">
        <v>4.2606999999999999</v>
      </c>
      <c r="F102" s="258"/>
      <c r="G102" s="259"/>
      <c r="H102" s="260"/>
      <c r="I102" s="254"/>
      <c r="J102" s="261"/>
      <c r="K102" s="254"/>
      <c r="M102" s="255" t="s">
        <v>223</v>
      </c>
      <c r="O102" s="243"/>
    </row>
    <row r="103" spans="1:80">
      <c r="A103" s="252"/>
      <c r="B103" s="256"/>
      <c r="C103" s="366" t="s">
        <v>224</v>
      </c>
      <c r="D103" s="367"/>
      <c r="E103" s="257">
        <v>4.5815999999999999</v>
      </c>
      <c r="F103" s="258"/>
      <c r="G103" s="259"/>
      <c r="H103" s="260"/>
      <c r="I103" s="254"/>
      <c r="J103" s="261"/>
      <c r="K103" s="254"/>
      <c r="M103" s="255" t="s">
        <v>224</v>
      </c>
      <c r="O103" s="243"/>
    </row>
    <row r="104" spans="1:80">
      <c r="A104" s="252"/>
      <c r="B104" s="256"/>
      <c r="C104" s="366" t="s">
        <v>225</v>
      </c>
      <c r="D104" s="367"/>
      <c r="E104" s="257">
        <v>1.7198</v>
      </c>
      <c r="F104" s="258"/>
      <c r="G104" s="259"/>
      <c r="H104" s="260"/>
      <c r="I104" s="254"/>
      <c r="J104" s="261"/>
      <c r="K104" s="254"/>
      <c r="M104" s="255" t="s">
        <v>225</v>
      </c>
      <c r="O104" s="243"/>
    </row>
    <row r="105" spans="1:80">
      <c r="A105" s="244">
        <v>23</v>
      </c>
      <c r="B105" s="245" t="s">
        <v>226</v>
      </c>
      <c r="C105" s="246" t="s">
        <v>227</v>
      </c>
      <c r="D105" s="247" t="s">
        <v>149</v>
      </c>
      <c r="E105" s="248">
        <v>419.24340000000001</v>
      </c>
      <c r="F105" s="248">
        <v>0</v>
      </c>
      <c r="G105" s="249">
        <f>E105*F105</f>
        <v>0</v>
      </c>
      <c r="H105" s="250">
        <v>3.9309999999999998E-2</v>
      </c>
      <c r="I105" s="251">
        <f>E105*H105</f>
        <v>16.480458054</v>
      </c>
      <c r="J105" s="250">
        <v>0</v>
      </c>
      <c r="K105" s="251">
        <f>E105*J105</f>
        <v>0</v>
      </c>
      <c r="O105" s="243">
        <v>2</v>
      </c>
      <c r="AA105" s="216">
        <v>1</v>
      </c>
      <c r="AB105" s="216">
        <v>1</v>
      </c>
      <c r="AC105" s="216">
        <v>1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</v>
      </c>
      <c r="CB105" s="243">
        <v>1</v>
      </c>
    </row>
    <row r="106" spans="1:80">
      <c r="A106" s="252"/>
      <c r="B106" s="256"/>
      <c r="C106" s="366" t="s">
        <v>228</v>
      </c>
      <c r="D106" s="367"/>
      <c r="E106" s="257">
        <v>5.7141999999999999</v>
      </c>
      <c r="F106" s="258"/>
      <c r="G106" s="259"/>
      <c r="H106" s="260"/>
      <c r="I106" s="254"/>
      <c r="J106" s="261"/>
      <c r="K106" s="254"/>
      <c r="M106" s="255" t="s">
        <v>228</v>
      </c>
      <c r="O106" s="243"/>
    </row>
    <row r="107" spans="1:80">
      <c r="A107" s="252"/>
      <c r="B107" s="256"/>
      <c r="C107" s="366" t="s">
        <v>229</v>
      </c>
      <c r="D107" s="367"/>
      <c r="E107" s="257">
        <v>13.657999999999999</v>
      </c>
      <c r="F107" s="258"/>
      <c r="G107" s="259"/>
      <c r="H107" s="260"/>
      <c r="I107" s="254"/>
      <c r="J107" s="261"/>
      <c r="K107" s="254"/>
      <c r="M107" s="255" t="s">
        <v>229</v>
      </c>
      <c r="O107" s="243"/>
    </row>
    <row r="108" spans="1:80">
      <c r="A108" s="252"/>
      <c r="B108" s="256"/>
      <c r="C108" s="366" t="s">
        <v>230</v>
      </c>
      <c r="D108" s="367"/>
      <c r="E108" s="257">
        <v>70.453900000000004</v>
      </c>
      <c r="F108" s="258"/>
      <c r="G108" s="259"/>
      <c r="H108" s="260"/>
      <c r="I108" s="254"/>
      <c r="J108" s="261"/>
      <c r="K108" s="254"/>
      <c r="M108" s="255" t="s">
        <v>230</v>
      </c>
      <c r="O108" s="243"/>
    </row>
    <row r="109" spans="1:80">
      <c r="A109" s="252"/>
      <c r="B109" s="256"/>
      <c r="C109" s="366" t="s">
        <v>231</v>
      </c>
      <c r="D109" s="367"/>
      <c r="E109" s="257">
        <v>264.22500000000002</v>
      </c>
      <c r="F109" s="258"/>
      <c r="G109" s="259"/>
      <c r="H109" s="260"/>
      <c r="I109" s="254"/>
      <c r="J109" s="261"/>
      <c r="K109" s="254"/>
      <c r="M109" s="255" t="s">
        <v>231</v>
      </c>
      <c r="O109" s="243"/>
    </row>
    <row r="110" spans="1:80">
      <c r="A110" s="252"/>
      <c r="B110" s="256"/>
      <c r="C110" s="366" t="s">
        <v>232</v>
      </c>
      <c r="D110" s="367"/>
      <c r="E110" s="257">
        <v>26.5457</v>
      </c>
      <c r="F110" s="258"/>
      <c r="G110" s="259"/>
      <c r="H110" s="260"/>
      <c r="I110" s="254"/>
      <c r="J110" s="261"/>
      <c r="K110" s="254"/>
      <c r="M110" s="255" t="s">
        <v>232</v>
      </c>
      <c r="O110" s="243"/>
    </row>
    <row r="111" spans="1:80">
      <c r="A111" s="252"/>
      <c r="B111" s="256"/>
      <c r="C111" s="366" t="s">
        <v>233</v>
      </c>
      <c r="D111" s="367"/>
      <c r="E111" s="257">
        <v>27.750399999999999</v>
      </c>
      <c r="F111" s="258"/>
      <c r="G111" s="259"/>
      <c r="H111" s="260"/>
      <c r="I111" s="254"/>
      <c r="J111" s="261"/>
      <c r="K111" s="254"/>
      <c r="M111" s="255" t="s">
        <v>233</v>
      </c>
      <c r="O111" s="243"/>
    </row>
    <row r="112" spans="1:80">
      <c r="A112" s="252"/>
      <c r="B112" s="256"/>
      <c r="C112" s="366" t="s">
        <v>234</v>
      </c>
      <c r="D112" s="367"/>
      <c r="E112" s="257">
        <v>10.8962</v>
      </c>
      <c r="F112" s="258"/>
      <c r="G112" s="259"/>
      <c r="H112" s="260"/>
      <c r="I112" s="254"/>
      <c r="J112" s="261"/>
      <c r="K112" s="254"/>
      <c r="M112" s="255" t="s">
        <v>234</v>
      </c>
      <c r="O112" s="243"/>
    </row>
    <row r="113" spans="1:80">
      <c r="A113" s="244">
        <v>24</v>
      </c>
      <c r="B113" s="245" t="s">
        <v>235</v>
      </c>
      <c r="C113" s="246" t="s">
        <v>236</v>
      </c>
      <c r="D113" s="247" t="s">
        <v>149</v>
      </c>
      <c r="E113" s="248">
        <v>419.24340000000001</v>
      </c>
      <c r="F113" s="248">
        <v>0</v>
      </c>
      <c r="G113" s="249">
        <f>E113*F113</f>
        <v>0</v>
      </c>
      <c r="H113" s="250">
        <v>0</v>
      </c>
      <c r="I113" s="251">
        <f>E113*H113</f>
        <v>0</v>
      </c>
      <c r="J113" s="250">
        <v>0</v>
      </c>
      <c r="K113" s="251">
        <f>E113*J113</f>
        <v>0</v>
      </c>
      <c r="O113" s="243">
        <v>2</v>
      </c>
      <c r="AA113" s="216">
        <v>1</v>
      </c>
      <c r="AB113" s="216">
        <v>1</v>
      </c>
      <c r="AC113" s="216">
        <v>1</v>
      </c>
      <c r="AZ113" s="216">
        <v>1</v>
      </c>
      <c r="BA113" s="216">
        <f>IF(AZ113=1,G113,0)</f>
        <v>0</v>
      </c>
      <c r="BB113" s="216">
        <f>IF(AZ113=2,G113,0)</f>
        <v>0</v>
      </c>
      <c r="BC113" s="216">
        <f>IF(AZ113=3,G113,0)</f>
        <v>0</v>
      </c>
      <c r="BD113" s="216">
        <f>IF(AZ113=4,G113,0)</f>
        <v>0</v>
      </c>
      <c r="BE113" s="216">
        <f>IF(AZ113=5,G113,0)</f>
        <v>0</v>
      </c>
      <c r="CA113" s="243">
        <v>1</v>
      </c>
      <c r="CB113" s="243">
        <v>1</v>
      </c>
    </row>
    <row r="114" spans="1:80" ht="22.5">
      <c r="A114" s="244">
        <v>25</v>
      </c>
      <c r="B114" s="245" t="s">
        <v>237</v>
      </c>
      <c r="C114" s="246" t="s">
        <v>238</v>
      </c>
      <c r="D114" s="247" t="s">
        <v>208</v>
      </c>
      <c r="E114" s="248">
        <v>13.2722</v>
      </c>
      <c r="F114" s="248">
        <v>0</v>
      </c>
      <c r="G114" s="249">
        <f>E114*F114</f>
        <v>0</v>
      </c>
      <c r="H114" s="250">
        <v>1.0202899999999999</v>
      </c>
      <c r="I114" s="251">
        <f>E114*H114</f>
        <v>13.541492937999999</v>
      </c>
      <c r="J114" s="250">
        <v>0</v>
      </c>
      <c r="K114" s="251">
        <f>E114*J114</f>
        <v>0</v>
      </c>
      <c r="O114" s="243">
        <v>2</v>
      </c>
      <c r="AA114" s="216">
        <v>1</v>
      </c>
      <c r="AB114" s="216">
        <v>1</v>
      </c>
      <c r="AC114" s="216">
        <v>1</v>
      </c>
      <c r="AZ114" s="216">
        <v>1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43">
        <v>1</v>
      </c>
      <c r="CB114" s="243">
        <v>1</v>
      </c>
    </row>
    <row r="115" spans="1:80">
      <c r="A115" s="252"/>
      <c r="B115" s="256"/>
      <c r="C115" s="366" t="s">
        <v>239</v>
      </c>
      <c r="D115" s="367"/>
      <c r="E115" s="257">
        <v>13.2722</v>
      </c>
      <c r="F115" s="258"/>
      <c r="G115" s="259"/>
      <c r="H115" s="260"/>
      <c r="I115" s="254"/>
      <c r="J115" s="261"/>
      <c r="K115" s="254"/>
      <c r="M115" s="255" t="s">
        <v>239</v>
      </c>
      <c r="O115" s="243"/>
    </row>
    <row r="116" spans="1:80">
      <c r="A116" s="262"/>
      <c r="B116" s="263" t="s">
        <v>93</v>
      </c>
      <c r="C116" s="264" t="s">
        <v>212</v>
      </c>
      <c r="D116" s="265"/>
      <c r="E116" s="266"/>
      <c r="F116" s="267"/>
      <c r="G116" s="268">
        <f>SUM(G93:G115)</f>
        <v>0</v>
      </c>
      <c r="H116" s="269"/>
      <c r="I116" s="270">
        <f>SUM(I93:I115)</f>
        <v>222.77061881200001</v>
      </c>
      <c r="J116" s="269"/>
      <c r="K116" s="270">
        <f>SUM(K93:K115)</f>
        <v>0</v>
      </c>
      <c r="O116" s="243">
        <v>4</v>
      </c>
      <c r="BA116" s="271">
        <f>SUM(BA93:BA115)</f>
        <v>0</v>
      </c>
      <c r="BB116" s="271">
        <f>SUM(BB93:BB115)</f>
        <v>0</v>
      </c>
      <c r="BC116" s="271">
        <f>SUM(BC93:BC115)</f>
        <v>0</v>
      </c>
      <c r="BD116" s="271">
        <f>SUM(BD93:BD115)</f>
        <v>0</v>
      </c>
      <c r="BE116" s="271">
        <f>SUM(BE93:BE115)</f>
        <v>0</v>
      </c>
    </row>
    <row r="117" spans="1:80">
      <c r="A117" s="233" t="s">
        <v>89</v>
      </c>
      <c r="B117" s="234" t="s">
        <v>240</v>
      </c>
      <c r="C117" s="235" t="s">
        <v>241</v>
      </c>
      <c r="D117" s="236"/>
      <c r="E117" s="237"/>
      <c r="F117" s="237"/>
      <c r="G117" s="238"/>
      <c r="H117" s="239"/>
      <c r="I117" s="240"/>
      <c r="J117" s="241"/>
      <c r="K117" s="242"/>
      <c r="O117" s="243">
        <v>1</v>
      </c>
    </row>
    <row r="118" spans="1:80" ht="22.5">
      <c r="A118" s="244">
        <v>26</v>
      </c>
      <c r="B118" s="245" t="s">
        <v>243</v>
      </c>
      <c r="C118" s="246" t="s">
        <v>244</v>
      </c>
      <c r="D118" s="247" t="s">
        <v>149</v>
      </c>
      <c r="E118" s="248">
        <v>17.324999999999999</v>
      </c>
      <c r="F118" s="248">
        <v>0</v>
      </c>
      <c r="G118" s="249">
        <f>E118*F118</f>
        <v>0</v>
      </c>
      <c r="H118" s="250">
        <v>0.41632000000000002</v>
      </c>
      <c r="I118" s="251">
        <f>E118*H118</f>
        <v>7.2127439999999998</v>
      </c>
      <c r="J118" s="250">
        <v>0</v>
      </c>
      <c r="K118" s="251">
        <f>E118*J118</f>
        <v>0</v>
      </c>
      <c r="O118" s="243">
        <v>2</v>
      </c>
      <c r="AA118" s="216">
        <v>1</v>
      </c>
      <c r="AB118" s="216">
        <v>1</v>
      </c>
      <c r="AC118" s="216">
        <v>1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</v>
      </c>
      <c r="CB118" s="243">
        <v>1</v>
      </c>
    </row>
    <row r="119" spans="1:80">
      <c r="A119" s="252"/>
      <c r="B119" s="256"/>
      <c r="C119" s="366" t="s">
        <v>245</v>
      </c>
      <c r="D119" s="367"/>
      <c r="E119" s="257">
        <v>17.324999999999999</v>
      </c>
      <c r="F119" s="258"/>
      <c r="G119" s="259"/>
      <c r="H119" s="260"/>
      <c r="I119" s="254"/>
      <c r="J119" s="261"/>
      <c r="K119" s="254"/>
      <c r="M119" s="255" t="s">
        <v>245</v>
      </c>
      <c r="O119" s="243"/>
    </row>
    <row r="120" spans="1:80">
      <c r="A120" s="262"/>
      <c r="B120" s="263" t="s">
        <v>93</v>
      </c>
      <c r="C120" s="264" t="s">
        <v>242</v>
      </c>
      <c r="D120" s="265"/>
      <c r="E120" s="266"/>
      <c r="F120" s="267"/>
      <c r="G120" s="268">
        <f>SUM(G117:G119)</f>
        <v>0</v>
      </c>
      <c r="H120" s="269"/>
      <c r="I120" s="270">
        <f>SUM(I117:I119)</f>
        <v>7.2127439999999998</v>
      </c>
      <c r="J120" s="269"/>
      <c r="K120" s="270">
        <f>SUM(K117:K119)</f>
        <v>0</v>
      </c>
      <c r="O120" s="243">
        <v>4</v>
      </c>
      <c r="BA120" s="271">
        <f>SUM(BA117:BA119)</f>
        <v>0</v>
      </c>
      <c r="BB120" s="271">
        <f>SUM(BB117:BB119)</f>
        <v>0</v>
      </c>
      <c r="BC120" s="271">
        <f>SUM(BC117:BC119)</f>
        <v>0</v>
      </c>
      <c r="BD120" s="271">
        <f>SUM(BD117:BD119)</f>
        <v>0</v>
      </c>
      <c r="BE120" s="271">
        <f>SUM(BE117:BE119)</f>
        <v>0</v>
      </c>
    </row>
    <row r="121" spans="1:80">
      <c r="A121" s="233" t="s">
        <v>89</v>
      </c>
      <c r="B121" s="234" t="s">
        <v>246</v>
      </c>
      <c r="C121" s="235" t="s">
        <v>247</v>
      </c>
      <c r="D121" s="236"/>
      <c r="E121" s="237"/>
      <c r="F121" s="237"/>
      <c r="G121" s="238"/>
      <c r="H121" s="239"/>
      <c r="I121" s="240"/>
      <c r="J121" s="241"/>
      <c r="K121" s="242"/>
      <c r="O121" s="243">
        <v>1</v>
      </c>
    </row>
    <row r="122" spans="1:80" ht="22.5">
      <c r="A122" s="244">
        <v>27</v>
      </c>
      <c r="B122" s="245" t="s">
        <v>249</v>
      </c>
      <c r="C122" s="246" t="s">
        <v>250</v>
      </c>
      <c r="D122" s="247" t="s">
        <v>251</v>
      </c>
      <c r="E122" s="248">
        <v>11</v>
      </c>
      <c r="F122" s="248">
        <v>0</v>
      </c>
      <c r="G122" s="249">
        <f>E122*F122</f>
        <v>0</v>
      </c>
      <c r="H122" s="250">
        <v>2.3400000000000001E-2</v>
      </c>
      <c r="I122" s="251">
        <f>E122*H122</f>
        <v>0.25740000000000002</v>
      </c>
      <c r="J122" s="250">
        <v>0</v>
      </c>
      <c r="K122" s="251">
        <f>E122*J122</f>
        <v>0</v>
      </c>
      <c r="O122" s="243">
        <v>2</v>
      </c>
      <c r="AA122" s="216">
        <v>1</v>
      </c>
      <c r="AB122" s="216">
        <v>1</v>
      </c>
      <c r="AC122" s="216">
        <v>1</v>
      </c>
      <c r="AZ122" s="216">
        <v>1</v>
      </c>
      <c r="BA122" s="216">
        <f>IF(AZ122=1,G122,0)</f>
        <v>0</v>
      </c>
      <c r="BB122" s="216">
        <f>IF(AZ122=2,G122,0)</f>
        <v>0</v>
      </c>
      <c r="BC122" s="216">
        <f>IF(AZ122=3,G122,0)</f>
        <v>0</v>
      </c>
      <c r="BD122" s="216">
        <f>IF(AZ122=4,G122,0)</f>
        <v>0</v>
      </c>
      <c r="BE122" s="216">
        <f>IF(AZ122=5,G122,0)</f>
        <v>0</v>
      </c>
      <c r="CA122" s="243">
        <v>1</v>
      </c>
      <c r="CB122" s="243">
        <v>1</v>
      </c>
    </row>
    <row r="123" spans="1:80">
      <c r="A123" s="244">
        <v>28</v>
      </c>
      <c r="B123" s="245" t="s">
        <v>252</v>
      </c>
      <c r="C123" s="246" t="s">
        <v>253</v>
      </c>
      <c r="D123" s="247" t="s">
        <v>251</v>
      </c>
      <c r="E123" s="248">
        <v>11</v>
      </c>
      <c r="F123" s="248">
        <v>0</v>
      </c>
      <c r="G123" s="249">
        <f>E123*F123</f>
        <v>0</v>
      </c>
      <c r="H123" s="250">
        <v>1.55E-2</v>
      </c>
      <c r="I123" s="251">
        <f>E123*H123</f>
        <v>0.17049999999999998</v>
      </c>
      <c r="J123" s="250"/>
      <c r="K123" s="251">
        <f>E123*J123</f>
        <v>0</v>
      </c>
      <c r="O123" s="243">
        <v>2</v>
      </c>
      <c r="AA123" s="216">
        <v>3</v>
      </c>
      <c r="AB123" s="216">
        <v>0</v>
      </c>
      <c r="AC123" s="216">
        <v>44984124</v>
      </c>
      <c r="AZ123" s="216">
        <v>1</v>
      </c>
      <c r="BA123" s="216">
        <f>IF(AZ123=1,G123,0)</f>
        <v>0</v>
      </c>
      <c r="BB123" s="216">
        <f>IF(AZ123=2,G123,0)</f>
        <v>0</v>
      </c>
      <c r="BC123" s="216">
        <f>IF(AZ123=3,G123,0)</f>
        <v>0</v>
      </c>
      <c r="BD123" s="216">
        <f>IF(AZ123=4,G123,0)</f>
        <v>0</v>
      </c>
      <c r="BE123" s="216">
        <f>IF(AZ123=5,G123,0)</f>
        <v>0</v>
      </c>
      <c r="CA123" s="243">
        <v>3</v>
      </c>
      <c r="CB123" s="243">
        <v>0</v>
      </c>
    </row>
    <row r="124" spans="1:80">
      <c r="A124" s="262"/>
      <c r="B124" s="263" t="s">
        <v>93</v>
      </c>
      <c r="C124" s="264" t="s">
        <v>248</v>
      </c>
      <c r="D124" s="265"/>
      <c r="E124" s="266"/>
      <c r="F124" s="267"/>
      <c r="G124" s="268">
        <f>SUM(G121:G123)</f>
        <v>0</v>
      </c>
      <c r="H124" s="269"/>
      <c r="I124" s="270">
        <f>SUM(I121:I123)</f>
        <v>0.4279</v>
      </c>
      <c r="J124" s="269"/>
      <c r="K124" s="270">
        <f>SUM(K121:K123)</f>
        <v>0</v>
      </c>
      <c r="O124" s="243">
        <v>4</v>
      </c>
      <c r="BA124" s="271">
        <f>SUM(BA121:BA123)</f>
        <v>0</v>
      </c>
      <c r="BB124" s="271">
        <f>SUM(BB121:BB123)</f>
        <v>0</v>
      </c>
      <c r="BC124" s="271">
        <f>SUM(BC121:BC123)</f>
        <v>0</v>
      </c>
      <c r="BD124" s="271">
        <f>SUM(BD121:BD123)</f>
        <v>0</v>
      </c>
      <c r="BE124" s="271">
        <f>SUM(BE121:BE123)</f>
        <v>0</v>
      </c>
    </row>
    <row r="125" spans="1:80">
      <c r="A125" s="233" t="s">
        <v>89</v>
      </c>
      <c r="B125" s="234" t="s">
        <v>254</v>
      </c>
      <c r="C125" s="235" t="s">
        <v>255</v>
      </c>
      <c r="D125" s="236"/>
      <c r="E125" s="237"/>
      <c r="F125" s="237"/>
      <c r="G125" s="238"/>
      <c r="H125" s="239"/>
      <c r="I125" s="240"/>
      <c r="J125" s="241"/>
      <c r="K125" s="242"/>
      <c r="O125" s="243">
        <v>1</v>
      </c>
    </row>
    <row r="126" spans="1:80">
      <c r="A126" s="244">
        <v>29</v>
      </c>
      <c r="B126" s="245" t="s">
        <v>257</v>
      </c>
      <c r="C126" s="246" t="s">
        <v>258</v>
      </c>
      <c r="D126" s="247" t="s">
        <v>154</v>
      </c>
      <c r="E126" s="248">
        <v>1</v>
      </c>
      <c r="F126" s="248">
        <v>0</v>
      </c>
      <c r="G126" s="249">
        <f>E126*F126</f>
        <v>0</v>
      </c>
      <c r="H126" s="250">
        <v>0</v>
      </c>
      <c r="I126" s="251">
        <f>E126*H126</f>
        <v>0</v>
      </c>
      <c r="J126" s="250">
        <v>0</v>
      </c>
      <c r="K126" s="251">
        <f>E126*J126</f>
        <v>0</v>
      </c>
      <c r="O126" s="243">
        <v>2</v>
      </c>
      <c r="AA126" s="216">
        <v>1</v>
      </c>
      <c r="AB126" s="216">
        <v>1</v>
      </c>
      <c r="AC126" s="216">
        <v>1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1</v>
      </c>
      <c r="CB126" s="243">
        <v>1</v>
      </c>
    </row>
    <row r="127" spans="1:80">
      <c r="A127" s="262"/>
      <c r="B127" s="263" t="s">
        <v>93</v>
      </c>
      <c r="C127" s="264" t="s">
        <v>256</v>
      </c>
      <c r="D127" s="265"/>
      <c r="E127" s="266"/>
      <c r="F127" s="267"/>
      <c r="G127" s="268">
        <f>SUM(G125:G126)</f>
        <v>0</v>
      </c>
      <c r="H127" s="269"/>
      <c r="I127" s="270">
        <f>SUM(I125:I126)</f>
        <v>0</v>
      </c>
      <c r="J127" s="269"/>
      <c r="K127" s="270">
        <f>SUM(K125:K126)</f>
        <v>0</v>
      </c>
      <c r="O127" s="243">
        <v>4</v>
      </c>
      <c r="BA127" s="271">
        <f>SUM(BA125:BA126)</f>
        <v>0</v>
      </c>
      <c r="BB127" s="271">
        <f>SUM(BB125:BB126)</f>
        <v>0</v>
      </c>
      <c r="BC127" s="271">
        <f>SUM(BC125:BC126)</f>
        <v>0</v>
      </c>
      <c r="BD127" s="271">
        <f>SUM(BD125:BD126)</f>
        <v>0</v>
      </c>
      <c r="BE127" s="271">
        <f>SUM(BE125:BE126)</f>
        <v>0</v>
      </c>
    </row>
    <row r="128" spans="1:80">
      <c r="A128" s="233" t="s">
        <v>89</v>
      </c>
      <c r="B128" s="234" t="s">
        <v>259</v>
      </c>
      <c r="C128" s="235" t="s">
        <v>260</v>
      </c>
      <c r="D128" s="236"/>
      <c r="E128" s="237"/>
      <c r="F128" s="237"/>
      <c r="G128" s="238"/>
      <c r="H128" s="239"/>
      <c r="I128" s="240"/>
      <c r="J128" s="241"/>
      <c r="K128" s="242"/>
      <c r="O128" s="243">
        <v>1</v>
      </c>
    </row>
    <row r="129" spans="1:80">
      <c r="A129" s="244">
        <v>30</v>
      </c>
      <c r="B129" s="245" t="s">
        <v>262</v>
      </c>
      <c r="C129" s="246" t="s">
        <v>263</v>
      </c>
      <c r="D129" s="247" t="s">
        <v>149</v>
      </c>
      <c r="E129" s="248">
        <v>975.78</v>
      </c>
      <c r="F129" s="248">
        <v>0</v>
      </c>
      <c r="G129" s="249">
        <f>E129*F129</f>
        <v>0</v>
      </c>
      <c r="H129" s="250">
        <v>4.0000000000000003E-5</v>
      </c>
      <c r="I129" s="251">
        <f>E129*H129</f>
        <v>3.9031200000000002E-2</v>
      </c>
      <c r="J129" s="250">
        <v>0</v>
      </c>
      <c r="K129" s="251">
        <f>E129*J129</f>
        <v>0</v>
      </c>
      <c r="O129" s="243">
        <v>2</v>
      </c>
      <c r="AA129" s="216">
        <v>1</v>
      </c>
      <c r="AB129" s="216">
        <v>1</v>
      </c>
      <c r="AC129" s="216">
        <v>1</v>
      </c>
      <c r="AZ129" s="216">
        <v>1</v>
      </c>
      <c r="BA129" s="216">
        <f>IF(AZ129=1,G129,0)</f>
        <v>0</v>
      </c>
      <c r="BB129" s="216">
        <f>IF(AZ129=2,G129,0)</f>
        <v>0</v>
      </c>
      <c r="BC129" s="216">
        <f>IF(AZ129=3,G129,0)</f>
        <v>0</v>
      </c>
      <c r="BD129" s="216">
        <f>IF(AZ129=4,G129,0)</f>
        <v>0</v>
      </c>
      <c r="BE129" s="216">
        <f>IF(AZ129=5,G129,0)</f>
        <v>0</v>
      </c>
      <c r="CA129" s="243">
        <v>1</v>
      </c>
      <c r="CB129" s="243">
        <v>1</v>
      </c>
    </row>
    <row r="130" spans="1:80">
      <c r="A130" s="252"/>
      <c r="B130" s="256"/>
      <c r="C130" s="366" t="s">
        <v>264</v>
      </c>
      <c r="D130" s="367"/>
      <c r="E130" s="257">
        <v>0</v>
      </c>
      <c r="F130" s="258"/>
      <c r="G130" s="259"/>
      <c r="H130" s="260"/>
      <c r="I130" s="254"/>
      <c r="J130" s="261"/>
      <c r="K130" s="254"/>
      <c r="M130" s="255" t="s">
        <v>264</v>
      </c>
      <c r="O130" s="243"/>
    </row>
    <row r="131" spans="1:80">
      <c r="A131" s="252"/>
      <c r="B131" s="256"/>
      <c r="C131" s="366" t="s">
        <v>265</v>
      </c>
      <c r="D131" s="367"/>
      <c r="E131" s="257">
        <v>176.9</v>
      </c>
      <c r="F131" s="258"/>
      <c r="G131" s="259"/>
      <c r="H131" s="260"/>
      <c r="I131" s="254"/>
      <c r="J131" s="261"/>
      <c r="K131" s="254"/>
      <c r="M131" s="255" t="s">
        <v>265</v>
      </c>
      <c r="O131" s="243"/>
    </row>
    <row r="132" spans="1:80">
      <c r="A132" s="252"/>
      <c r="B132" s="256"/>
      <c r="C132" s="366" t="s">
        <v>266</v>
      </c>
      <c r="D132" s="367"/>
      <c r="E132" s="257">
        <v>40.369999999999997</v>
      </c>
      <c r="F132" s="258"/>
      <c r="G132" s="259"/>
      <c r="H132" s="260"/>
      <c r="I132" s="254"/>
      <c r="J132" s="261"/>
      <c r="K132" s="254"/>
      <c r="M132" s="255" t="s">
        <v>266</v>
      </c>
      <c r="O132" s="243"/>
    </row>
    <row r="133" spans="1:80">
      <c r="A133" s="252"/>
      <c r="B133" s="256"/>
      <c r="C133" s="366" t="s">
        <v>267</v>
      </c>
      <c r="D133" s="367"/>
      <c r="E133" s="257">
        <v>60</v>
      </c>
      <c r="F133" s="258"/>
      <c r="G133" s="259"/>
      <c r="H133" s="260"/>
      <c r="I133" s="254"/>
      <c r="J133" s="261"/>
      <c r="K133" s="254"/>
      <c r="M133" s="255" t="s">
        <v>267</v>
      </c>
      <c r="O133" s="243"/>
    </row>
    <row r="134" spans="1:80">
      <c r="A134" s="252"/>
      <c r="B134" s="256"/>
      <c r="C134" s="366" t="s">
        <v>268</v>
      </c>
      <c r="D134" s="367"/>
      <c r="E134" s="257">
        <v>141.08000000000001</v>
      </c>
      <c r="F134" s="258"/>
      <c r="G134" s="259"/>
      <c r="H134" s="260"/>
      <c r="I134" s="254"/>
      <c r="J134" s="261"/>
      <c r="K134" s="254"/>
      <c r="M134" s="255" t="s">
        <v>268</v>
      </c>
      <c r="O134" s="243"/>
    </row>
    <row r="135" spans="1:80">
      <c r="A135" s="252"/>
      <c r="B135" s="256"/>
      <c r="C135" s="366" t="s">
        <v>269</v>
      </c>
      <c r="D135" s="367"/>
      <c r="E135" s="257">
        <v>90.63</v>
      </c>
      <c r="F135" s="258"/>
      <c r="G135" s="259"/>
      <c r="H135" s="260"/>
      <c r="I135" s="254"/>
      <c r="J135" s="261"/>
      <c r="K135" s="254"/>
      <c r="M135" s="255" t="s">
        <v>269</v>
      </c>
      <c r="O135" s="243"/>
    </row>
    <row r="136" spans="1:80">
      <c r="A136" s="252"/>
      <c r="B136" s="256"/>
      <c r="C136" s="366" t="s">
        <v>270</v>
      </c>
      <c r="D136" s="367"/>
      <c r="E136" s="257">
        <v>0</v>
      </c>
      <c r="F136" s="258"/>
      <c r="G136" s="259"/>
      <c r="H136" s="260"/>
      <c r="I136" s="254"/>
      <c r="J136" s="261"/>
      <c r="K136" s="254"/>
      <c r="M136" s="255" t="s">
        <v>270</v>
      </c>
      <c r="O136" s="243"/>
    </row>
    <row r="137" spans="1:80">
      <c r="A137" s="252"/>
      <c r="B137" s="256"/>
      <c r="C137" s="366" t="s">
        <v>271</v>
      </c>
      <c r="D137" s="367"/>
      <c r="E137" s="257">
        <v>112.04</v>
      </c>
      <c r="F137" s="258"/>
      <c r="G137" s="259"/>
      <c r="H137" s="260"/>
      <c r="I137" s="254"/>
      <c r="J137" s="261"/>
      <c r="K137" s="254"/>
      <c r="M137" s="255" t="s">
        <v>271</v>
      </c>
      <c r="O137" s="243"/>
    </row>
    <row r="138" spans="1:80">
      <c r="A138" s="252"/>
      <c r="B138" s="256"/>
      <c r="C138" s="366" t="s">
        <v>272</v>
      </c>
      <c r="D138" s="367"/>
      <c r="E138" s="257">
        <v>213.31</v>
      </c>
      <c r="F138" s="258"/>
      <c r="G138" s="259"/>
      <c r="H138" s="260"/>
      <c r="I138" s="254"/>
      <c r="J138" s="261"/>
      <c r="K138" s="254"/>
      <c r="M138" s="255" t="s">
        <v>272</v>
      </c>
      <c r="O138" s="243"/>
    </row>
    <row r="139" spans="1:80">
      <c r="A139" s="252"/>
      <c r="B139" s="256"/>
      <c r="C139" s="366" t="s">
        <v>273</v>
      </c>
      <c r="D139" s="367"/>
      <c r="E139" s="257">
        <v>141.44999999999999</v>
      </c>
      <c r="F139" s="258"/>
      <c r="G139" s="259"/>
      <c r="H139" s="260"/>
      <c r="I139" s="254"/>
      <c r="J139" s="261"/>
      <c r="K139" s="254"/>
      <c r="M139" s="255" t="s">
        <v>273</v>
      </c>
      <c r="O139" s="243"/>
    </row>
    <row r="140" spans="1:80">
      <c r="A140" s="244">
        <v>31</v>
      </c>
      <c r="B140" s="245" t="s">
        <v>274</v>
      </c>
      <c r="C140" s="246" t="s">
        <v>275</v>
      </c>
      <c r="D140" s="247" t="s">
        <v>149</v>
      </c>
      <c r="E140" s="248">
        <v>513.79</v>
      </c>
      <c r="F140" s="248">
        <v>0</v>
      </c>
      <c r="G140" s="249">
        <f>E140*F140</f>
        <v>0</v>
      </c>
      <c r="H140" s="250">
        <v>4.0000000000000003E-5</v>
      </c>
      <c r="I140" s="251">
        <f>E140*H140</f>
        <v>2.05516E-2</v>
      </c>
      <c r="J140" s="250">
        <v>0</v>
      </c>
      <c r="K140" s="251">
        <f>E140*J140</f>
        <v>0</v>
      </c>
      <c r="O140" s="243">
        <v>2</v>
      </c>
      <c r="AA140" s="216">
        <v>1</v>
      </c>
      <c r="AB140" s="216">
        <v>1</v>
      </c>
      <c r="AC140" s="216">
        <v>1</v>
      </c>
      <c r="AZ140" s="216">
        <v>1</v>
      </c>
      <c r="BA140" s="216">
        <f>IF(AZ140=1,G140,0)</f>
        <v>0</v>
      </c>
      <c r="BB140" s="216">
        <f>IF(AZ140=2,G140,0)</f>
        <v>0</v>
      </c>
      <c r="BC140" s="216">
        <f>IF(AZ140=3,G140,0)</f>
        <v>0</v>
      </c>
      <c r="BD140" s="216">
        <f>IF(AZ140=4,G140,0)</f>
        <v>0</v>
      </c>
      <c r="BE140" s="216">
        <f>IF(AZ140=5,G140,0)</f>
        <v>0</v>
      </c>
      <c r="CA140" s="243">
        <v>1</v>
      </c>
      <c r="CB140" s="243">
        <v>1</v>
      </c>
    </row>
    <row r="141" spans="1:80">
      <c r="A141" s="252"/>
      <c r="B141" s="256"/>
      <c r="C141" s="366" t="s">
        <v>276</v>
      </c>
      <c r="D141" s="367"/>
      <c r="E141" s="257">
        <v>483.03</v>
      </c>
      <c r="F141" s="258"/>
      <c r="G141" s="259"/>
      <c r="H141" s="260"/>
      <c r="I141" s="254"/>
      <c r="J141" s="261"/>
      <c r="K141" s="254"/>
      <c r="M141" s="255" t="s">
        <v>276</v>
      </c>
      <c r="O141" s="243"/>
    </row>
    <row r="142" spans="1:80">
      <c r="A142" s="252"/>
      <c r="B142" s="256"/>
      <c r="C142" s="366" t="s">
        <v>277</v>
      </c>
      <c r="D142" s="367"/>
      <c r="E142" s="257">
        <v>30.76</v>
      </c>
      <c r="F142" s="258"/>
      <c r="G142" s="259"/>
      <c r="H142" s="260"/>
      <c r="I142" s="254"/>
      <c r="J142" s="261"/>
      <c r="K142" s="254"/>
      <c r="M142" s="255" t="s">
        <v>277</v>
      </c>
      <c r="O142" s="243"/>
    </row>
    <row r="143" spans="1:80">
      <c r="A143" s="244">
        <v>32</v>
      </c>
      <c r="B143" s="245" t="s">
        <v>278</v>
      </c>
      <c r="C143" s="246" t="s">
        <v>279</v>
      </c>
      <c r="D143" s="247" t="s">
        <v>149</v>
      </c>
      <c r="E143" s="248">
        <v>513.79</v>
      </c>
      <c r="F143" s="248">
        <v>0</v>
      </c>
      <c r="G143" s="249">
        <f>E143*F143</f>
        <v>0</v>
      </c>
      <c r="H143" s="250">
        <v>0</v>
      </c>
      <c r="I143" s="251">
        <f>E143*H143</f>
        <v>0</v>
      </c>
      <c r="J143" s="250">
        <v>0</v>
      </c>
      <c r="K143" s="251">
        <f>E143*J143</f>
        <v>0</v>
      </c>
      <c r="O143" s="243">
        <v>2</v>
      </c>
      <c r="AA143" s="216">
        <v>1</v>
      </c>
      <c r="AB143" s="216">
        <v>1</v>
      </c>
      <c r="AC143" s="216">
        <v>1</v>
      </c>
      <c r="AZ143" s="216">
        <v>1</v>
      </c>
      <c r="BA143" s="216">
        <f>IF(AZ143=1,G143,0)</f>
        <v>0</v>
      </c>
      <c r="BB143" s="216">
        <f>IF(AZ143=2,G143,0)</f>
        <v>0</v>
      </c>
      <c r="BC143" s="216">
        <f>IF(AZ143=3,G143,0)</f>
        <v>0</v>
      </c>
      <c r="BD143" s="216">
        <f>IF(AZ143=4,G143,0)</f>
        <v>0</v>
      </c>
      <c r="BE143" s="216">
        <f>IF(AZ143=5,G143,0)</f>
        <v>0</v>
      </c>
      <c r="CA143" s="243">
        <v>1</v>
      </c>
      <c r="CB143" s="243">
        <v>1</v>
      </c>
    </row>
    <row r="144" spans="1:80">
      <c r="A144" s="252"/>
      <c r="B144" s="256"/>
      <c r="C144" s="366" t="s">
        <v>276</v>
      </c>
      <c r="D144" s="367"/>
      <c r="E144" s="257">
        <v>483.03</v>
      </c>
      <c r="F144" s="258"/>
      <c r="G144" s="259"/>
      <c r="H144" s="260"/>
      <c r="I144" s="254"/>
      <c r="J144" s="261"/>
      <c r="K144" s="254"/>
      <c r="M144" s="255" t="s">
        <v>276</v>
      </c>
      <c r="O144" s="243"/>
    </row>
    <row r="145" spans="1:80">
      <c r="A145" s="252"/>
      <c r="B145" s="256"/>
      <c r="C145" s="366" t="s">
        <v>277</v>
      </c>
      <c r="D145" s="367"/>
      <c r="E145" s="257">
        <v>30.76</v>
      </c>
      <c r="F145" s="258"/>
      <c r="G145" s="259"/>
      <c r="H145" s="260"/>
      <c r="I145" s="254"/>
      <c r="J145" s="261"/>
      <c r="K145" s="254"/>
      <c r="M145" s="255" t="s">
        <v>277</v>
      </c>
      <c r="O145" s="243"/>
    </row>
    <row r="146" spans="1:80">
      <c r="A146" s="244">
        <v>33</v>
      </c>
      <c r="B146" s="245" t="s">
        <v>280</v>
      </c>
      <c r="C146" s="246" t="s">
        <v>281</v>
      </c>
      <c r="D146" s="247" t="s">
        <v>164</v>
      </c>
      <c r="E146" s="248">
        <v>9.8000000000000007</v>
      </c>
      <c r="F146" s="248">
        <v>0</v>
      </c>
      <c r="G146" s="249">
        <f>E146*F146</f>
        <v>0</v>
      </c>
      <c r="H146" s="250">
        <v>1.6160000000000001E-2</v>
      </c>
      <c r="I146" s="251">
        <f>E146*H146</f>
        <v>0.15836800000000001</v>
      </c>
      <c r="J146" s="250">
        <v>0</v>
      </c>
      <c r="K146" s="251">
        <f>E146*J146</f>
        <v>0</v>
      </c>
      <c r="O146" s="243">
        <v>2</v>
      </c>
      <c r="AA146" s="216">
        <v>1</v>
      </c>
      <c r="AB146" s="216">
        <v>1</v>
      </c>
      <c r="AC146" s="216">
        <v>1</v>
      </c>
      <c r="AZ146" s="216">
        <v>1</v>
      </c>
      <c r="BA146" s="216">
        <f>IF(AZ146=1,G146,0)</f>
        <v>0</v>
      </c>
      <c r="BB146" s="216">
        <f>IF(AZ146=2,G146,0)</f>
        <v>0</v>
      </c>
      <c r="BC146" s="216">
        <f>IF(AZ146=3,G146,0)</f>
        <v>0</v>
      </c>
      <c r="BD146" s="216">
        <f>IF(AZ146=4,G146,0)</f>
        <v>0</v>
      </c>
      <c r="BE146" s="216">
        <f>IF(AZ146=5,G146,0)</f>
        <v>0</v>
      </c>
      <c r="CA146" s="243">
        <v>1</v>
      </c>
      <c r="CB146" s="243">
        <v>1</v>
      </c>
    </row>
    <row r="147" spans="1:80">
      <c r="A147" s="252"/>
      <c r="B147" s="256"/>
      <c r="C147" s="371" t="s">
        <v>111</v>
      </c>
      <c r="D147" s="367"/>
      <c r="E147" s="282">
        <v>0</v>
      </c>
      <c r="F147" s="258"/>
      <c r="G147" s="259"/>
      <c r="H147" s="260"/>
      <c r="I147" s="254"/>
      <c r="J147" s="261"/>
      <c r="K147" s="254"/>
      <c r="M147" s="255" t="s">
        <v>111</v>
      </c>
      <c r="O147" s="243"/>
    </row>
    <row r="148" spans="1:80">
      <c r="A148" s="252"/>
      <c r="B148" s="256"/>
      <c r="C148" s="371" t="s">
        <v>282</v>
      </c>
      <c r="D148" s="367"/>
      <c r="E148" s="282">
        <v>13.489000000000001</v>
      </c>
      <c r="F148" s="258"/>
      <c r="G148" s="259"/>
      <c r="H148" s="260"/>
      <c r="I148" s="254"/>
      <c r="J148" s="261"/>
      <c r="K148" s="254"/>
      <c r="M148" s="255" t="s">
        <v>282</v>
      </c>
      <c r="O148" s="243"/>
    </row>
    <row r="149" spans="1:80">
      <c r="A149" s="252"/>
      <c r="B149" s="256"/>
      <c r="C149" s="371" t="s">
        <v>115</v>
      </c>
      <c r="D149" s="367"/>
      <c r="E149" s="282">
        <v>13.489000000000001</v>
      </c>
      <c r="F149" s="258"/>
      <c r="G149" s="259"/>
      <c r="H149" s="260"/>
      <c r="I149" s="254"/>
      <c r="J149" s="261"/>
      <c r="K149" s="254"/>
      <c r="M149" s="255" t="s">
        <v>115</v>
      </c>
      <c r="O149" s="243"/>
    </row>
    <row r="150" spans="1:80">
      <c r="A150" s="252"/>
      <c r="B150" s="256"/>
      <c r="C150" s="366" t="s">
        <v>283</v>
      </c>
      <c r="D150" s="367"/>
      <c r="E150" s="257">
        <v>9.8000000000000007</v>
      </c>
      <c r="F150" s="258"/>
      <c r="G150" s="259"/>
      <c r="H150" s="260"/>
      <c r="I150" s="254"/>
      <c r="J150" s="261"/>
      <c r="K150" s="254"/>
      <c r="M150" s="255" t="s">
        <v>283</v>
      </c>
      <c r="O150" s="243"/>
    </row>
    <row r="151" spans="1:80">
      <c r="A151" s="262"/>
      <c r="B151" s="263" t="s">
        <v>93</v>
      </c>
      <c r="C151" s="264" t="s">
        <v>261</v>
      </c>
      <c r="D151" s="265"/>
      <c r="E151" s="266"/>
      <c r="F151" s="267"/>
      <c r="G151" s="268">
        <f>SUM(G128:G150)</f>
        <v>0</v>
      </c>
      <c r="H151" s="269"/>
      <c r="I151" s="270">
        <f>SUM(I128:I150)</f>
        <v>0.2179508</v>
      </c>
      <c r="J151" s="269"/>
      <c r="K151" s="270">
        <f>SUM(K128:K150)</f>
        <v>0</v>
      </c>
      <c r="O151" s="243">
        <v>4</v>
      </c>
      <c r="BA151" s="271">
        <f>SUM(BA128:BA150)</f>
        <v>0</v>
      </c>
      <c r="BB151" s="271">
        <f>SUM(BB128:BB150)</f>
        <v>0</v>
      </c>
      <c r="BC151" s="271">
        <f>SUM(BC128:BC150)</f>
        <v>0</v>
      </c>
      <c r="BD151" s="271">
        <f>SUM(BD128:BD150)</f>
        <v>0</v>
      </c>
      <c r="BE151" s="271">
        <f>SUM(BE128:BE150)</f>
        <v>0</v>
      </c>
    </row>
    <row r="152" spans="1:80">
      <c r="A152" s="233" t="s">
        <v>89</v>
      </c>
      <c r="B152" s="234" t="s">
        <v>284</v>
      </c>
      <c r="C152" s="235" t="s">
        <v>285</v>
      </c>
      <c r="D152" s="236"/>
      <c r="E152" s="237"/>
      <c r="F152" s="237"/>
      <c r="G152" s="238"/>
      <c r="H152" s="239"/>
      <c r="I152" s="240"/>
      <c r="J152" s="241"/>
      <c r="K152" s="242"/>
      <c r="O152" s="243">
        <v>1</v>
      </c>
    </row>
    <row r="153" spans="1:80">
      <c r="A153" s="244">
        <v>34</v>
      </c>
      <c r="B153" s="245" t="s">
        <v>287</v>
      </c>
      <c r="C153" s="246" t="s">
        <v>288</v>
      </c>
      <c r="D153" s="247" t="s">
        <v>208</v>
      </c>
      <c r="E153" s="248">
        <v>523.53479976799997</v>
      </c>
      <c r="F153" s="248">
        <v>0</v>
      </c>
      <c r="G153" s="249">
        <f>E153*F153</f>
        <v>0</v>
      </c>
      <c r="H153" s="250">
        <v>0</v>
      </c>
      <c r="I153" s="251">
        <f>E153*H153</f>
        <v>0</v>
      </c>
      <c r="J153" s="250"/>
      <c r="K153" s="251">
        <f>E153*J153</f>
        <v>0</v>
      </c>
      <c r="O153" s="243">
        <v>2</v>
      </c>
      <c r="AA153" s="216">
        <v>7</v>
      </c>
      <c r="AB153" s="216">
        <v>1</v>
      </c>
      <c r="AC153" s="216">
        <v>2</v>
      </c>
      <c r="AZ153" s="216">
        <v>1</v>
      </c>
      <c r="BA153" s="216">
        <f>IF(AZ153=1,G153,0)</f>
        <v>0</v>
      </c>
      <c r="BB153" s="216">
        <f>IF(AZ153=2,G153,0)</f>
        <v>0</v>
      </c>
      <c r="BC153" s="216">
        <f>IF(AZ153=3,G153,0)</f>
        <v>0</v>
      </c>
      <c r="BD153" s="216">
        <f>IF(AZ153=4,G153,0)</f>
        <v>0</v>
      </c>
      <c r="BE153" s="216">
        <f>IF(AZ153=5,G153,0)</f>
        <v>0</v>
      </c>
      <c r="CA153" s="243">
        <v>7</v>
      </c>
      <c r="CB153" s="243">
        <v>1</v>
      </c>
    </row>
    <row r="154" spans="1:80">
      <c r="A154" s="262"/>
      <c r="B154" s="263" t="s">
        <v>93</v>
      </c>
      <c r="C154" s="264" t="s">
        <v>286</v>
      </c>
      <c r="D154" s="265"/>
      <c r="E154" s="266"/>
      <c r="F154" s="267"/>
      <c r="G154" s="268">
        <f>SUM(G152:G153)</f>
        <v>0</v>
      </c>
      <c r="H154" s="269"/>
      <c r="I154" s="270">
        <f>SUM(I152:I153)</f>
        <v>0</v>
      </c>
      <c r="J154" s="269"/>
      <c r="K154" s="270">
        <f>SUM(K152:K153)</f>
        <v>0</v>
      </c>
      <c r="O154" s="243">
        <v>4</v>
      </c>
      <c r="BA154" s="271">
        <f>SUM(BA152:BA153)</f>
        <v>0</v>
      </c>
      <c r="BB154" s="271">
        <f>SUM(BB152:BB153)</f>
        <v>0</v>
      </c>
      <c r="BC154" s="271">
        <f>SUM(BC152:BC153)</f>
        <v>0</v>
      </c>
      <c r="BD154" s="271">
        <f>SUM(BD152:BD153)</f>
        <v>0</v>
      </c>
      <c r="BE154" s="271">
        <f>SUM(BE152:BE153)</f>
        <v>0</v>
      </c>
    </row>
    <row r="155" spans="1:80">
      <c r="A155" s="233" t="s">
        <v>89</v>
      </c>
      <c r="B155" s="234" t="s">
        <v>289</v>
      </c>
      <c r="C155" s="235" t="s">
        <v>290</v>
      </c>
      <c r="D155" s="236"/>
      <c r="E155" s="237"/>
      <c r="F155" s="237"/>
      <c r="G155" s="238"/>
      <c r="H155" s="239"/>
      <c r="I155" s="240"/>
      <c r="J155" s="241"/>
      <c r="K155" s="242"/>
      <c r="O155" s="243">
        <v>1</v>
      </c>
    </row>
    <row r="156" spans="1:80" ht="22.5">
      <c r="A156" s="244">
        <v>35</v>
      </c>
      <c r="B156" s="245" t="s">
        <v>292</v>
      </c>
      <c r="C156" s="246" t="s">
        <v>293</v>
      </c>
      <c r="D156" s="247" t="s">
        <v>149</v>
      </c>
      <c r="E156" s="248">
        <v>513.79</v>
      </c>
      <c r="F156" s="248">
        <v>0</v>
      </c>
      <c r="G156" s="249">
        <f>E156*F156</f>
        <v>0</v>
      </c>
      <c r="H156" s="250">
        <v>4.0999999999999999E-4</v>
      </c>
      <c r="I156" s="251">
        <f>E156*H156</f>
        <v>0.21065389999999998</v>
      </c>
      <c r="J156" s="250">
        <v>0</v>
      </c>
      <c r="K156" s="251">
        <f>E156*J156</f>
        <v>0</v>
      </c>
      <c r="O156" s="243">
        <v>2</v>
      </c>
      <c r="AA156" s="216">
        <v>1</v>
      </c>
      <c r="AB156" s="216">
        <v>7</v>
      </c>
      <c r="AC156" s="216">
        <v>7</v>
      </c>
      <c r="AZ156" s="216">
        <v>2</v>
      </c>
      <c r="BA156" s="216">
        <f>IF(AZ156=1,G156,0)</f>
        <v>0</v>
      </c>
      <c r="BB156" s="216">
        <f>IF(AZ156=2,G156,0)</f>
        <v>0</v>
      </c>
      <c r="BC156" s="216">
        <f>IF(AZ156=3,G156,0)</f>
        <v>0</v>
      </c>
      <c r="BD156" s="216">
        <f>IF(AZ156=4,G156,0)</f>
        <v>0</v>
      </c>
      <c r="BE156" s="216">
        <f>IF(AZ156=5,G156,0)</f>
        <v>0</v>
      </c>
      <c r="CA156" s="243">
        <v>1</v>
      </c>
      <c r="CB156" s="243">
        <v>7</v>
      </c>
    </row>
    <row r="157" spans="1:80">
      <c r="A157" s="252"/>
      <c r="B157" s="256"/>
      <c r="C157" s="366" t="s">
        <v>276</v>
      </c>
      <c r="D157" s="367"/>
      <c r="E157" s="257">
        <v>483.03</v>
      </c>
      <c r="F157" s="258"/>
      <c r="G157" s="259"/>
      <c r="H157" s="260"/>
      <c r="I157" s="254"/>
      <c r="J157" s="261"/>
      <c r="K157" s="254"/>
      <c r="M157" s="255" t="s">
        <v>276</v>
      </c>
      <c r="O157" s="243"/>
    </row>
    <row r="158" spans="1:80">
      <c r="A158" s="252"/>
      <c r="B158" s="256"/>
      <c r="C158" s="366" t="s">
        <v>277</v>
      </c>
      <c r="D158" s="367"/>
      <c r="E158" s="257">
        <v>30.76</v>
      </c>
      <c r="F158" s="258"/>
      <c r="G158" s="259"/>
      <c r="H158" s="260"/>
      <c r="I158" s="254"/>
      <c r="J158" s="261"/>
      <c r="K158" s="254"/>
      <c r="M158" s="255" t="s">
        <v>277</v>
      </c>
      <c r="O158" s="243"/>
    </row>
    <row r="159" spans="1:80" ht="22.5">
      <c r="A159" s="244">
        <v>36</v>
      </c>
      <c r="B159" s="245" t="s">
        <v>294</v>
      </c>
      <c r="C159" s="246" t="s">
        <v>295</v>
      </c>
      <c r="D159" s="247" t="s">
        <v>149</v>
      </c>
      <c r="E159" s="248">
        <v>16.38</v>
      </c>
      <c r="F159" s="248">
        <v>0</v>
      </c>
      <c r="G159" s="249">
        <f>E159*F159</f>
        <v>0</v>
      </c>
      <c r="H159" s="250">
        <v>5.8E-4</v>
      </c>
      <c r="I159" s="251">
        <f>E159*H159</f>
        <v>9.5003999999999991E-3</v>
      </c>
      <c r="J159" s="250">
        <v>0</v>
      </c>
      <c r="K159" s="251">
        <f>E159*J159</f>
        <v>0</v>
      </c>
      <c r="O159" s="243">
        <v>2</v>
      </c>
      <c r="AA159" s="216">
        <v>1</v>
      </c>
      <c r="AB159" s="216">
        <v>7</v>
      </c>
      <c r="AC159" s="216">
        <v>7</v>
      </c>
      <c r="AZ159" s="216">
        <v>2</v>
      </c>
      <c r="BA159" s="216">
        <f>IF(AZ159=1,G159,0)</f>
        <v>0</v>
      </c>
      <c r="BB159" s="216">
        <f>IF(AZ159=2,G159,0)</f>
        <v>0</v>
      </c>
      <c r="BC159" s="216">
        <f>IF(AZ159=3,G159,0)</f>
        <v>0</v>
      </c>
      <c r="BD159" s="216">
        <f>IF(AZ159=4,G159,0)</f>
        <v>0</v>
      </c>
      <c r="BE159" s="216">
        <f>IF(AZ159=5,G159,0)</f>
        <v>0</v>
      </c>
      <c r="CA159" s="243">
        <v>1</v>
      </c>
      <c r="CB159" s="243">
        <v>7</v>
      </c>
    </row>
    <row r="160" spans="1:80">
      <c r="A160" s="252"/>
      <c r="B160" s="256"/>
      <c r="C160" s="366" t="s">
        <v>296</v>
      </c>
      <c r="D160" s="367"/>
      <c r="E160" s="257">
        <v>16.38</v>
      </c>
      <c r="F160" s="258"/>
      <c r="G160" s="259"/>
      <c r="H160" s="260"/>
      <c r="I160" s="254"/>
      <c r="J160" s="261"/>
      <c r="K160" s="254"/>
      <c r="M160" s="255" t="s">
        <v>296</v>
      </c>
      <c r="O160" s="243"/>
    </row>
    <row r="161" spans="1:80">
      <c r="A161" s="244">
        <v>37</v>
      </c>
      <c r="B161" s="245" t="s">
        <v>297</v>
      </c>
      <c r="C161" s="246" t="s">
        <v>298</v>
      </c>
      <c r="D161" s="247" t="s">
        <v>149</v>
      </c>
      <c r="E161" s="248">
        <v>539.47950000000003</v>
      </c>
      <c r="F161" s="248">
        <v>0</v>
      </c>
      <c r="G161" s="249">
        <f>E161*F161</f>
        <v>0</v>
      </c>
      <c r="H161" s="250">
        <v>0</v>
      </c>
      <c r="I161" s="251">
        <f>E161*H161</f>
        <v>0</v>
      </c>
      <c r="J161" s="250">
        <v>0</v>
      </c>
      <c r="K161" s="251">
        <f>E161*J161</f>
        <v>0</v>
      </c>
      <c r="O161" s="243">
        <v>2</v>
      </c>
      <c r="AA161" s="216">
        <v>1</v>
      </c>
      <c r="AB161" s="216">
        <v>7</v>
      </c>
      <c r="AC161" s="216">
        <v>7</v>
      </c>
      <c r="AZ161" s="216">
        <v>2</v>
      </c>
      <c r="BA161" s="216">
        <f>IF(AZ161=1,G161,0)</f>
        <v>0</v>
      </c>
      <c r="BB161" s="216">
        <f>IF(AZ161=2,G161,0)</f>
        <v>0</v>
      </c>
      <c r="BC161" s="216">
        <f>IF(AZ161=3,G161,0)</f>
        <v>0</v>
      </c>
      <c r="BD161" s="216">
        <f>IF(AZ161=4,G161,0)</f>
        <v>0</v>
      </c>
      <c r="BE161" s="216">
        <f>IF(AZ161=5,G161,0)</f>
        <v>0</v>
      </c>
      <c r="CA161" s="243">
        <v>1</v>
      </c>
      <c r="CB161" s="243">
        <v>7</v>
      </c>
    </row>
    <row r="162" spans="1:80">
      <c r="A162" s="252"/>
      <c r="B162" s="256"/>
      <c r="C162" s="371" t="s">
        <v>111</v>
      </c>
      <c r="D162" s="367"/>
      <c r="E162" s="282">
        <v>0</v>
      </c>
      <c r="F162" s="258"/>
      <c r="G162" s="259"/>
      <c r="H162" s="260"/>
      <c r="I162" s="254"/>
      <c r="J162" s="261"/>
      <c r="K162" s="254"/>
      <c r="M162" s="255" t="s">
        <v>111</v>
      </c>
      <c r="O162" s="243"/>
    </row>
    <row r="163" spans="1:80">
      <c r="A163" s="252"/>
      <c r="B163" s="256"/>
      <c r="C163" s="371" t="s">
        <v>276</v>
      </c>
      <c r="D163" s="367"/>
      <c r="E163" s="282">
        <v>483.03</v>
      </c>
      <c r="F163" s="258"/>
      <c r="G163" s="259"/>
      <c r="H163" s="260"/>
      <c r="I163" s="254"/>
      <c r="J163" s="261"/>
      <c r="K163" s="254"/>
      <c r="M163" s="255" t="s">
        <v>276</v>
      </c>
      <c r="O163" s="243"/>
    </row>
    <row r="164" spans="1:80">
      <c r="A164" s="252"/>
      <c r="B164" s="256"/>
      <c r="C164" s="371" t="s">
        <v>277</v>
      </c>
      <c r="D164" s="367"/>
      <c r="E164" s="282">
        <v>30.76</v>
      </c>
      <c r="F164" s="258"/>
      <c r="G164" s="259"/>
      <c r="H164" s="260"/>
      <c r="I164" s="254"/>
      <c r="J164" s="261"/>
      <c r="K164" s="254"/>
      <c r="M164" s="255" t="s">
        <v>277</v>
      </c>
      <c r="O164" s="243"/>
    </row>
    <row r="165" spans="1:80">
      <c r="A165" s="252"/>
      <c r="B165" s="256"/>
      <c r="C165" s="371" t="s">
        <v>115</v>
      </c>
      <c r="D165" s="367"/>
      <c r="E165" s="282">
        <v>513.79</v>
      </c>
      <c r="F165" s="258"/>
      <c r="G165" s="259"/>
      <c r="H165" s="260"/>
      <c r="I165" s="254"/>
      <c r="J165" s="261"/>
      <c r="K165" s="254"/>
      <c r="M165" s="255" t="s">
        <v>115</v>
      </c>
      <c r="O165" s="243"/>
    </row>
    <row r="166" spans="1:80">
      <c r="A166" s="252"/>
      <c r="B166" s="256"/>
      <c r="C166" s="366" t="s">
        <v>299</v>
      </c>
      <c r="D166" s="367"/>
      <c r="E166" s="257">
        <v>539.47950000000003</v>
      </c>
      <c r="F166" s="258"/>
      <c r="G166" s="259"/>
      <c r="H166" s="260"/>
      <c r="I166" s="254"/>
      <c r="J166" s="261"/>
      <c r="K166" s="254"/>
      <c r="M166" s="255" t="s">
        <v>299</v>
      </c>
      <c r="O166" s="243"/>
    </row>
    <row r="167" spans="1:80" ht="22.5">
      <c r="A167" s="244">
        <v>38</v>
      </c>
      <c r="B167" s="245" t="s">
        <v>300</v>
      </c>
      <c r="C167" s="246" t="s">
        <v>301</v>
      </c>
      <c r="D167" s="247" t="s">
        <v>149</v>
      </c>
      <c r="E167" s="248">
        <v>556.67849999999999</v>
      </c>
      <c r="F167" s="248">
        <v>0</v>
      </c>
      <c r="G167" s="249">
        <f>E167*F167</f>
        <v>0</v>
      </c>
      <c r="H167" s="250">
        <v>0</v>
      </c>
      <c r="I167" s="251">
        <f>E167*H167</f>
        <v>0</v>
      </c>
      <c r="J167" s="250"/>
      <c r="K167" s="251">
        <f>E167*J167</f>
        <v>0</v>
      </c>
      <c r="O167" s="243">
        <v>2</v>
      </c>
      <c r="AA167" s="216">
        <v>3</v>
      </c>
      <c r="AB167" s="216">
        <v>7</v>
      </c>
      <c r="AC167" s="216">
        <v>283220893</v>
      </c>
      <c r="AZ167" s="216">
        <v>2</v>
      </c>
      <c r="BA167" s="216">
        <f>IF(AZ167=1,G167,0)</f>
        <v>0</v>
      </c>
      <c r="BB167" s="216">
        <f>IF(AZ167=2,G167,0)</f>
        <v>0</v>
      </c>
      <c r="BC167" s="216">
        <f>IF(AZ167=3,G167,0)</f>
        <v>0</v>
      </c>
      <c r="BD167" s="216">
        <f>IF(AZ167=4,G167,0)</f>
        <v>0</v>
      </c>
      <c r="BE167" s="216">
        <f>IF(AZ167=5,G167,0)</f>
        <v>0</v>
      </c>
      <c r="CA167" s="243">
        <v>3</v>
      </c>
      <c r="CB167" s="243">
        <v>7</v>
      </c>
    </row>
    <row r="168" spans="1:80">
      <c r="A168" s="252"/>
      <c r="B168" s="256"/>
      <c r="C168" s="371" t="s">
        <v>111</v>
      </c>
      <c r="D168" s="367"/>
      <c r="E168" s="282">
        <v>0</v>
      </c>
      <c r="F168" s="258"/>
      <c r="G168" s="259"/>
      <c r="H168" s="260"/>
      <c r="I168" s="254"/>
      <c r="J168" s="261"/>
      <c r="K168" s="254"/>
      <c r="M168" s="255" t="s">
        <v>111</v>
      </c>
      <c r="O168" s="243"/>
    </row>
    <row r="169" spans="1:80">
      <c r="A169" s="252"/>
      <c r="B169" s="256"/>
      <c r="C169" s="371" t="s">
        <v>276</v>
      </c>
      <c r="D169" s="367"/>
      <c r="E169" s="282">
        <v>483.03</v>
      </c>
      <c r="F169" s="258"/>
      <c r="G169" s="259"/>
      <c r="H169" s="260"/>
      <c r="I169" s="254"/>
      <c r="J169" s="261"/>
      <c r="K169" s="254"/>
      <c r="M169" s="255" t="s">
        <v>276</v>
      </c>
      <c r="O169" s="243"/>
    </row>
    <row r="170" spans="1:80">
      <c r="A170" s="252"/>
      <c r="B170" s="256"/>
      <c r="C170" s="371" t="s">
        <v>277</v>
      </c>
      <c r="D170" s="367"/>
      <c r="E170" s="282">
        <v>30.76</v>
      </c>
      <c r="F170" s="258"/>
      <c r="G170" s="259"/>
      <c r="H170" s="260"/>
      <c r="I170" s="254"/>
      <c r="J170" s="261"/>
      <c r="K170" s="254"/>
      <c r="M170" s="255" t="s">
        <v>277</v>
      </c>
      <c r="O170" s="243"/>
    </row>
    <row r="171" spans="1:80">
      <c r="A171" s="252"/>
      <c r="B171" s="256"/>
      <c r="C171" s="371" t="s">
        <v>296</v>
      </c>
      <c r="D171" s="367"/>
      <c r="E171" s="282">
        <v>16.38</v>
      </c>
      <c r="F171" s="258"/>
      <c r="G171" s="259"/>
      <c r="H171" s="260"/>
      <c r="I171" s="254"/>
      <c r="J171" s="261"/>
      <c r="K171" s="254"/>
      <c r="M171" s="255" t="s">
        <v>296</v>
      </c>
      <c r="O171" s="243"/>
    </row>
    <row r="172" spans="1:80">
      <c r="A172" s="252"/>
      <c r="B172" s="256"/>
      <c r="C172" s="371" t="s">
        <v>115</v>
      </c>
      <c r="D172" s="367"/>
      <c r="E172" s="282">
        <v>530.16999999999996</v>
      </c>
      <c r="F172" s="258"/>
      <c r="G172" s="259"/>
      <c r="H172" s="260"/>
      <c r="I172" s="254"/>
      <c r="J172" s="261"/>
      <c r="K172" s="254"/>
      <c r="M172" s="255" t="s">
        <v>115</v>
      </c>
      <c r="O172" s="243"/>
    </row>
    <row r="173" spans="1:80">
      <c r="A173" s="252"/>
      <c r="B173" s="256"/>
      <c r="C173" s="366" t="s">
        <v>302</v>
      </c>
      <c r="D173" s="367"/>
      <c r="E173" s="257">
        <v>556.67849999999999</v>
      </c>
      <c r="F173" s="258"/>
      <c r="G173" s="259"/>
      <c r="H173" s="260"/>
      <c r="I173" s="254"/>
      <c r="J173" s="261"/>
      <c r="K173" s="254"/>
      <c r="M173" s="255" t="s">
        <v>302</v>
      </c>
      <c r="O173" s="243"/>
    </row>
    <row r="174" spans="1:80" ht="22.5">
      <c r="A174" s="244">
        <v>39</v>
      </c>
      <c r="B174" s="245" t="s">
        <v>303</v>
      </c>
      <c r="C174" s="246" t="s">
        <v>304</v>
      </c>
      <c r="D174" s="247" t="s">
        <v>149</v>
      </c>
      <c r="E174" s="248">
        <v>539.47950000000003</v>
      </c>
      <c r="F174" s="248">
        <v>0</v>
      </c>
      <c r="G174" s="249">
        <f>E174*F174</f>
        <v>0</v>
      </c>
      <c r="H174" s="250">
        <v>2.0000000000000001E-4</v>
      </c>
      <c r="I174" s="251">
        <f>E174*H174</f>
        <v>0.10789590000000002</v>
      </c>
      <c r="J174" s="250"/>
      <c r="K174" s="251">
        <f>E174*J174</f>
        <v>0</v>
      </c>
      <c r="O174" s="243">
        <v>2</v>
      </c>
      <c r="AA174" s="216">
        <v>3</v>
      </c>
      <c r="AB174" s="216">
        <v>7</v>
      </c>
      <c r="AC174" s="216">
        <v>693660191</v>
      </c>
      <c r="AZ174" s="216">
        <v>2</v>
      </c>
      <c r="BA174" s="216">
        <f>IF(AZ174=1,G174,0)</f>
        <v>0</v>
      </c>
      <c r="BB174" s="216">
        <f>IF(AZ174=2,G174,0)</f>
        <v>0</v>
      </c>
      <c r="BC174" s="216">
        <f>IF(AZ174=3,G174,0)</f>
        <v>0</v>
      </c>
      <c r="BD174" s="216">
        <f>IF(AZ174=4,G174,0)</f>
        <v>0</v>
      </c>
      <c r="BE174" s="216">
        <f>IF(AZ174=5,G174,0)</f>
        <v>0</v>
      </c>
      <c r="CA174" s="243">
        <v>3</v>
      </c>
      <c r="CB174" s="243">
        <v>7</v>
      </c>
    </row>
    <row r="175" spans="1:80">
      <c r="A175" s="252"/>
      <c r="B175" s="256"/>
      <c r="C175" s="371" t="s">
        <v>111</v>
      </c>
      <c r="D175" s="367"/>
      <c r="E175" s="282">
        <v>0</v>
      </c>
      <c r="F175" s="258"/>
      <c r="G175" s="259"/>
      <c r="H175" s="260"/>
      <c r="I175" s="254"/>
      <c r="J175" s="261"/>
      <c r="K175" s="254"/>
      <c r="M175" s="255" t="s">
        <v>111</v>
      </c>
      <c r="O175" s="243"/>
    </row>
    <row r="176" spans="1:80">
      <c r="A176" s="252"/>
      <c r="B176" s="256"/>
      <c r="C176" s="371" t="s">
        <v>276</v>
      </c>
      <c r="D176" s="367"/>
      <c r="E176" s="282">
        <v>483.03</v>
      </c>
      <c r="F176" s="258"/>
      <c r="G176" s="259"/>
      <c r="H176" s="260"/>
      <c r="I176" s="254"/>
      <c r="J176" s="261"/>
      <c r="K176" s="254"/>
      <c r="M176" s="255" t="s">
        <v>276</v>
      </c>
      <c r="O176" s="243"/>
    </row>
    <row r="177" spans="1:80">
      <c r="A177" s="252"/>
      <c r="B177" s="256"/>
      <c r="C177" s="371" t="s">
        <v>277</v>
      </c>
      <c r="D177" s="367"/>
      <c r="E177" s="282">
        <v>30.76</v>
      </c>
      <c r="F177" s="258"/>
      <c r="G177" s="259"/>
      <c r="H177" s="260"/>
      <c r="I177" s="254"/>
      <c r="J177" s="261"/>
      <c r="K177" s="254"/>
      <c r="M177" s="255" t="s">
        <v>277</v>
      </c>
      <c r="O177" s="243"/>
    </row>
    <row r="178" spans="1:80">
      <c r="A178" s="252"/>
      <c r="B178" s="256"/>
      <c r="C178" s="371" t="s">
        <v>115</v>
      </c>
      <c r="D178" s="367"/>
      <c r="E178" s="282">
        <v>513.79</v>
      </c>
      <c r="F178" s="258"/>
      <c r="G178" s="259"/>
      <c r="H178" s="260"/>
      <c r="I178" s="254"/>
      <c r="J178" s="261"/>
      <c r="K178" s="254"/>
      <c r="M178" s="255" t="s">
        <v>115</v>
      </c>
      <c r="O178" s="243"/>
    </row>
    <row r="179" spans="1:80">
      <c r="A179" s="252"/>
      <c r="B179" s="256"/>
      <c r="C179" s="366" t="s">
        <v>299</v>
      </c>
      <c r="D179" s="367"/>
      <c r="E179" s="257">
        <v>539.47950000000003</v>
      </c>
      <c r="F179" s="258"/>
      <c r="G179" s="259"/>
      <c r="H179" s="260"/>
      <c r="I179" s="254"/>
      <c r="J179" s="261"/>
      <c r="K179" s="254"/>
      <c r="M179" s="255" t="s">
        <v>299</v>
      </c>
      <c r="O179" s="243"/>
    </row>
    <row r="180" spans="1:80">
      <c r="A180" s="244">
        <v>40</v>
      </c>
      <c r="B180" s="245" t="s">
        <v>305</v>
      </c>
      <c r="C180" s="246" t="s">
        <v>306</v>
      </c>
      <c r="D180" s="247" t="s">
        <v>7</v>
      </c>
      <c r="E180" s="248"/>
      <c r="F180" s="248">
        <v>0</v>
      </c>
      <c r="G180" s="249">
        <f>E180*F180</f>
        <v>0</v>
      </c>
      <c r="H180" s="250">
        <v>0</v>
      </c>
      <c r="I180" s="251">
        <f>E180*H180</f>
        <v>0</v>
      </c>
      <c r="J180" s="250"/>
      <c r="K180" s="251">
        <f>E180*J180</f>
        <v>0</v>
      </c>
      <c r="O180" s="243">
        <v>2</v>
      </c>
      <c r="AA180" s="216">
        <v>7</v>
      </c>
      <c r="AB180" s="216">
        <v>1002</v>
      </c>
      <c r="AC180" s="216">
        <v>5</v>
      </c>
      <c r="AZ180" s="216">
        <v>2</v>
      </c>
      <c r="BA180" s="216">
        <f>IF(AZ180=1,G180,0)</f>
        <v>0</v>
      </c>
      <c r="BB180" s="216">
        <f>IF(AZ180=2,G180,0)</f>
        <v>0</v>
      </c>
      <c r="BC180" s="216">
        <f>IF(AZ180=3,G180,0)</f>
        <v>0</v>
      </c>
      <c r="BD180" s="216">
        <f>IF(AZ180=4,G180,0)</f>
        <v>0</v>
      </c>
      <c r="BE180" s="216">
        <f>IF(AZ180=5,G180,0)</f>
        <v>0</v>
      </c>
      <c r="CA180" s="243">
        <v>7</v>
      </c>
      <c r="CB180" s="243">
        <v>1002</v>
      </c>
    </row>
    <row r="181" spans="1:80">
      <c r="A181" s="262"/>
      <c r="B181" s="263" t="s">
        <v>93</v>
      </c>
      <c r="C181" s="264" t="s">
        <v>291</v>
      </c>
      <c r="D181" s="265"/>
      <c r="E181" s="266"/>
      <c r="F181" s="267"/>
      <c r="G181" s="268">
        <f>SUM(G155:G180)</f>
        <v>0</v>
      </c>
      <c r="H181" s="269"/>
      <c r="I181" s="270">
        <f>SUM(I155:I180)</f>
        <v>0.32805019999999996</v>
      </c>
      <c r="J181" s="269"/>
      <c r="K181" s="270">
        <f>SUM(K155:K180)</f>
        <v>0</v>
      </c>
      <c r="O181" s="243">
        <v>4</v>
      </c>
      <c r="BA181" s="271">
        <f>SUM(BA155:BA180)</f>
        <v>0</v>
      </c>
      <c r="BB181" s="271">
        <f>SUM(BB155:BB180)</f>
        <v>0</v>
      </c>
      <c r="BC181" s="271">
        <f>SUM(BC155:BC180)</f>
        <v>0</v>
      </c>
      <c r="BD181" s="271">
        <f>SUM(BD155:BD180)</f>
        <v>0</v>
      </c>
      <c r="BE181" s="271">
        <f>SUM(BE155:BE180)</f>
        <v>0</v>
      </c>
    </row>
    <row r="182" spans="1:80">
      <c r="A182" s="233" t="s">
        <v>89</v>
      </c>
      <c r="B182" s="234" t="s">
        <v>307</v>
      </c>
      <c r="C182" s="235" t="s">
        <v>308</v>
      </c>
      <c r="D182" s="236"/>
      <c r="E182" s="237"/>
      <c r="F182" s="237"/>
      <c r="G182" s="238"/>
      <c r="H182" s="239"/>
      <c r="I182" s="240"/>
      <c r="J182" s="241"/>
      <c r="K182" s="242"/>
      <c r="O182" s="243">
        <v>1</v>
      </c>
    </row>
    <row r="183" spans="1:80">
      <c r="A183" s="244">
        <v>41</v>
      </c>
      <c r="B183" s="245" t="s">
        <v>310</v>
      </c>
      <c r="C183" s="246" t="s">
        <v>311</v>
      </c>
      <c r="D183" s="247" t="s">
        <v>164</v>
      </c>
      <c r="E183" s="248">
        <v>200</v>
      </c>
      <c r="F183" s="248">
        <v>0</v>
      </c>
      <c r="G183" s="249">
        <f>E183*F183</f>
        <v>0</v>
      </c>
      <c r="H183" s="250">
        <v>0</v>
      </c>
      <c r="I183" s="251">
        <f>E183*H183</f>
        <v>0</v>
      </c>
      <c r="J183" s="250">
        <v>0</v>
      </c>
      <c r="K183" s="251">
        <f>E183*J183</f>
        <v>0</v>
      </c>
      <c r="O183" s="243">
        <v>2</v>
      </c>
      <c r="AA183" s="216">
        <v>1</v>
      </c>
      <c r="AB183" s="216">
        <v>7</v>
      </c>
      <c r="AC183" s="216">
        <v>7</v>
      </c>
      <c r="AZ183" s="216">
        <v>2</v>
      </c>
      <c r="BA183" s="216">
        <f>IF(AZ183=1,G183,0)</f>
        <v>0</v>
      </c>
      <c r="BB183" s="216">
        <f>IF(AZ183=2,G183,0)</f>
        <v>0</v>
      </c>
      <c r="BC183" s="216">
        <f>IF(AZ183=3,G183,0)</f>
        <v>0</v>
      </c>
      <c r="BD183" s="216">
        <f>IF(AZ183=4,G183,0)</f>
        <v>0</v>
      </c>
      <c r="BE183" s="216">
        <f>IF(AZ183=5,G183,0)</f>
        <v>0</v>
      </c>
      <c r="CA183" s="243">
        <v>1</v>
      </c>
      <c r="CB183" s="243">
        <v>7</v>
      </c>
    </row>
    <row r="184" spans="1:80">
      <c r="A184" s="262"/>
      <c r="B184" s="263" t="s">
        <v>93</v>
      </c>
      <c r="C184" s="264" t="s">
        <v>309</v>
      </c>
      <c r="D184" s="265"/>
      <c r="E184" s="266"/>
      <c r="F184" s="267"/>
      <c r="G184" s="268">
        <f>SUM(G182:G183)</f>
        <v>0</v>
      </c>
      <c r="H184" s="269"/>
      <c r="I184" s="270">
        <f>SUM(I182:I183)</f>
        <v>0</v>
      </c>
      <c r="J184" s="269"/>
      <c r="K184" s="270">
        <f>SUM(K182:K183)</f>
        <v>0</v>
      </c>
      <c r="O184" s="243">
        <v>4</v>
      </c>
      <c r="BA184" s="271">
        <f>SUM(BA182:BA183)</f>
        <v>0</v>
      </c>
      <c r="BB184" s="271">
        <f>SUM(BB182:BB183)</f>
        <v>0</v>
      </c>
      <c r="BC184" s="271">
        <f>SUM(BC182:BC183)</f>
        <v>0</v>
      </c>
      <c r="BD184" s="271">
        <f>SUM(BD182:BD183)</f>
        <v>0</v>
      </c>
      <c r="BE184" s="271">
        <f>SUM(BE182:BE183)</f>
        <v>0</v>
      </c>
    </row>
    <row r="185" spans="1:80">
      <c r="A185" s="233" t="s">
        <v>89</v>
      </c>
      <c r="B185" s="234" t="s">
        <v>312</v>
      </c>
      <c r="C185" s="235" t="s">
        <v>313</v>
      </c>
      <c r="D185" s="236"/>
      <c r="E185" s="237"/>
      <c r="F185" s="237"/>
      <c r="G185" s="238"/>
      <c r="H185" s="239"/>
      <c r="I185" s="240"/>
      <c r="J185" s="241"/>
      <c r="K185" s="242"/>
      <c r="O185" s="243">
        <v>1</v>
      </c>
    </row>
    <row r="186" spans="1:80" ht="22.5">
      <c r="A186" s="244">
        <v>42</v>
      </c>
      <c r="B186" s="245" t="s">
        <v>315</v>
      </c>
      <c r="C186" s="246" t="s">
        <v>316</v>
      </c>
      <c r="D186" s="247" t="s">
        <v>107</v>
      </c>
      <c r="E186" s="248">
        <v>34.842300000000002</v>
      </c>
      <c r="F186" s="248">
        <v>0</v>
      </c>
      <c r="G186" s="249">
        <f>E186*F186</f>
        <v>0</v>
      </c>
      <c r="H186" s="250">
        <v>0</v>
      </c>
      <c r="I186" s="251">
        <f>E186*H186</f>
        <v>0</v>
      </c>
      <c r="J186" s="250">
        <v>0</v>
      </c>
      <c r="K186" s="251">
        <f>E186*J186</f>
        <v>0</v>
      </c>
      <c r="O186" s="243">
        <v>2</v>
      </c>
      <c r="AA186" s="216">
        <v>1</v>
      </c>
      <c r="AB186" s="216">
        <v>7</v>
      </c>
      <c r="AC186" s="216">
        <v>7</v>
      </c>
      <c r="AZ186" s="216">
        <v>2</v>
      </c>
      <c r="BA186" s="216">
        <f>IF(AZ186=1,G186,0)</f>
        <v>0</v>
      </c>
      <c r="BB186" s="216">
        <f>IF(AZ186=2,G186,0)</f>
        <v>0</v>
      </c>
      <c r="BC186" s="216">
        <f>IF(AZ186=3,G186,0)</f>
        <v>0</v>
      </c>
      <c r="BD186" s="216">
        <f>IF(AZ186=4,G186,0)</f>
        <v>0</v>
      </c>
      <c r="BE186" s="216">
        <f>IF(AZ186=5,G186,0)</f>
        <v>0</v>
      </c>
      <c r="CA186" s="243">
        <v>1</v>
      </c>
      <c r="CB186" s="243">
        <v>7</v>
      </c>
    </row>
    <row r="187" spans="1:80">
      <c r="A187" s="252"/>
      <c r="B187" s="253"/>
      <c r="C187" s="368" t="s">
        <v>317</v>
      </c>
      <c r="D187" s="369"/>
      <c r="E187" s="369"/>
      <c r="F187" s="369"/>
      <c r="G187" s="370"/>
      <c r="I187" s="254"/>
      <c r="K187" s="254"/>
      <c r="L187" s="255" t="s">
        <v>317</v>
      </c>
      <c r="O187" s="243">
        <v>3</v>
      </c>
    </row>
    <row r="188" spans="1:80">
      <c r="A188" s="252"/>
      <c r="B188" s="253"/>
      <c r="C188" s="368" t="s">
        <v>318</v>
      </c>
      <c r="D188" s="369"/>
      <c r="E188" s="369"/>
      <c r="F188" s="369"/>
      <c r="G188" s="370"/>
      <c r="I188" s="254"/>
      <c r="K188" s="254"/>
      <c r="L188" s="255" t="s">
        <v>318</v>
      </c>
      <c r="O188" s="243">
        <v>3</v>
      </c>
    </row>
    <row r="189" spans="1:80">
      <c r="A189" s="252"/>
      <c r="B189" s="256"/>
      <c r="C189" s="371" t="s">
        <v>111</v>
      </c>
      <c r="D189" s="367"/>
      <c r="E189" s="282">
        <v>0</v>
      </c>
      <c r="F189" s="258"/>
      <c r="G189" s="259"/>
      <c r="H189" s="260"/>
      <c r="I189" s="254"/>
      <c r="J189" s="261"/>
      <c r="K189" s="254"/>
      <c r="M189" s="255" t="s">
        <v>111</v>
      </c>
      <c r="O189" s="243"/>
    </row>
    <row r="190" spans="1:80">
      <c r="A190" s="252"/>
      <c r="B190" s="256"/>
      <c r="C190" s="371" t="s">
        <v>319</v>
      </c>
      <c r="D190" s="367"/>
      <c r="E190" s="282">
        <v>20.6282</v>
      </c>
      <c r="F190" s="258"/>
      <c r="G190" s="259"/>
      <c r="H190" s="260"/>
      <c r="I190" s="254"/>
      <c r="J190" s="261"/>
      <c r="K190" s="254"/>
      <c r="M190" s="255" t="s">
        <v>319</v>
      </c>
      <c r="O190" s="243"/>
    </row>
    <row r="191" spans="1:80">
      <c r="A191" s="252"/>
      <c r="B191" s="256"/>
      <c r="C191" s="371" t="s">
        <v>320</v>
      </c>
      <c r="D191" s="367"/>
      <c r="E191" s="282">
        <v>11.0466</v>
      </c>
      <c r="F191" s="258"/>
      <c r="G191" s="259"/>
      <c r="H191" s="260"/>
      <c r="I191" s="254"/>
      <c r="J191" s="261"/>
      <c r="K191" s="254"/>
      <c r="M191" s="255" t="s">
        <v>320</v>
      </c>
      <c r="O191" s="243"/>
    </row>
    <row r="192" spans="1:80">
      <c r="A192" s="252"/>
      <c r="B192" s="256"/>
      <c r="C192" s="371" t="s">
        <v>115</v>
      </c>
      <c r="D192" s="367"/>
      <c r="E192" s="282">
        <v>31.674799999999998</v>
      </c>
      <c r="F192" s="258"/>
      <c r="G192" s="259"/>
      <c r="H192" s="260"/>
      <c r="I192" s="254"/>
      <c r="J192" s="261"/>
      <c r="K192" s="254"/>
      <c r="M192" s="255" t="s">
        <v>115</v>
      </c>
      <c r="O192" s="243"/>
    </row>
    <row r="193" spans="1:80">
      <c r="A193" s="252"/>
      <c r="B193" s="256"/>
      <c r="C193" s="366" t="s">
        <v>321</v>
      </c>
      <c r="D193" s="367"/>
      <c r="E193" s="257">
        <v>34.842300000000002</v>
      </c>
      <c r="F193" s="258"/>
      <c r="G193" s="259"/>
      <c r="H193" s="260"/>
      <c r="I193" s="254"/>
      <c r="J193" s="261"/>
      <c r="K193" s="254"/>
      <c r="M193" s="255" t="s">
        <v>321</v>
      </c>
      <c r="O193" s="243"/>
    </row>
    <row r="194" spans="1:80" ht="22.5">
      <c r="A194" s="244">
        <v>43</v>
      </c>
      <c r="B194" s="245" t="s">
        <v>322</v>
      </c>
      <c r="C194" s="246" t="s">
        <v>323</v>
      </c>
      <c r="D194" s="247" t="s">
        <v>154</v>
      </c>
      <c r="E194" s="248">
        <v>36.155999999999999</v>
      </c>
      <c r="F194" s="248">
        <v>0</v>
      </c>
      <c r="G194" s="249">
        <f>E194*F194</f>
        <v>0</v>
      </c>
      <c r="H194" s="250">
        <v>0</v>
      </c>
      <c r="I194" s="251">
        <f>E194*H194</f>
        <v>0</v>
      </c>
      <c r="J194" s="250">
        <v>0</v>
      </c>
      <c r="K194" s="251">
        <f>E194*J194</f>
        <v>0</v>
      </c>
      <c r="O194" s="243">
        <v>2</v>
      </c>
      <c r="AA194" s="216">
        <v>1</v>
      </c>
      <c r="AB194" s="216">
        <v>7</v>
      </c>
      <c r="AC194" s="216">
        <v>7</v>
      </c>
      <c r="AZ194" s="216">
        <v>2</v>
      </c>
      <c r="BA194" s="216">
        <f>IF(AZ194=1,G194,0)</f>
        <v>0</v>
      </c>
      <c r="BB194" s="216">
        <f>IF(AZ194=2,G194,0)</f>
        <v>0</v>
      </c>
      <c r="BC194" s="216">
        <f>IF(AZ194=3,G194,0)</f>
        <v>0</v>
      </c>
      <c r="BD194" s="216">
        <f>IF(AZ194=4,G194,0)</f>
        <v>0</v>
      </c>
      <c r="BE194" s="216">
        <f>IF(AZ194=5,G194,0)</f>
        <v>0</v>
      </c>
      <c r="CA194" s="243">
        <v>1</v>
      </c>
      <c r="CB194" s="243">
        <v>7</v>
      </c>
    </row>
    <row r="195" spans="1:80">
      <c r="A195" s="252"/>
      <c r="B195" s="253"/>
      <c r="C195" s="368" t="s">
        <v>324</v>
      </c>
      <c r="D195" s="369"/>
      <c r="E195" s="369"/>
      <c r="F195" s="369"/>
      <c r="G195" s="370"/>
      <c r="I195" s="254"/>
      <c r="K195" s="254"/>
      <c r="L195" s="255" t="s">
        <v>324</v>
      </c>
      <c r="O195" s="243">
        <v>3</v>
      </c>
    </row>
    <row r="196" spans="1:80">
      <c r="A196" s="252"/>
      <c r="B196" s="253"/>
      <c r="C196" s="368" t="s">
        <v>325</v>
      </c>
      <c r="D196" s="369"/>
      <c r="E196" s="369"/>
      <c r="F196" s="369"/>
      <c r="G196" s="370"/>
      <c r="I196" s="254"/>
      <c r="K196" s="254"/>
      <c r="L196" s="255" t="s">
        <v>325</v>
      </c>
      <c r="O196" s="243">
        <v>3</v>
      </c>
    </row>
    <row r="197" spans="1:80">
      <c r="A197" s="252"/>
      <c r="B197" s="253"/>
      <c r="C197" s="368"/>
      <c r="D197" s="369"/>
      <c r="E197" s="369"/>
      <c r="F197" s="369"/>
      <c r="G197" s="370"/>
      <c r="I197" s="254"/>
      <c r="K197" s="254"/>
      <c r="L197" s="255"/>
      <c r="O197" s="243">
        <v>3</v>
      </c>
    </row>
    <row r="198" spans="1:80">
      <c r="A198" s="252"/>
      <c r="B198" s="256"/>
      <c r="C198" s="366" t="s">
        <v>326</v>
      </c>
      <c r="D198" s="367"/>
      <c r="E198" s="257">
        <v>36.155999999999999</v>
      </c>
      <c r="F198" s="258"/>
      <c r="G198" s="259"/>
      <c r="H198" s="260"/>
      <c r="I198" s="254"/>
      <c r="J198" s="261"/>
      <c r="K198" s="254"/>
      <c r="M198" s="255" t="s">
        <v>326</v>
      </c>
      <c r="O198" s="243"/>
    </row>
    <row r="199" spans="1:80" ht="22.5">
      <c r="A199" s="244">
        <v>44</v>
      </c>
      <c r="B199" s="245" t="s">
        <v>327</v>
      </c>
      <c r="C199" s="246" t="s">
        <v>328</v>
      </c>
      <c r="D199" s="247" t="s">
        <v>107</v>
      </c>
      <c r="E199" s="248">
        <v>40.631999999999998</v>
      </c>
      <c r="F199" s="248">
        <v>0</v>
      </c>
      <c r="G199" s="249">
        <f>E199*F199</f>
        <v>0</v>
      </c>
      <c r="H199" s="250">
        <v>0</v>
      </c>
      <c r="I199" s="251">
        <f>E199*H199</f>
        <v>0</v>
      </c>
      <c r="J199" s="250">
        <v>0</v>
      </c>
      <c r="K199" s="251">
        <f>E199*J199</f>
        <v>0</v>
      </c>
      <c r="O199" s="243">
        <v>2</v>
      </c>
      <c r="AA199" s="216">
        <v>1</v>
      </c>
      <c r="AB199" s="216">
        <v>7</v>
      </c>
      <c r="AC199" s="216">
        <v>7</v>
      </c>
      <c r="AZ199" s="216">
        <v>2</v>
      </c>
      <c r="BA199" s="216">
        <f>IF(AZ199=1,G199,0)</f>
        <v>0</v>
      </c>
      <c r="BB199" s="216">
        <f>IF(AZ199=2,G199,0)</f>
        <v>0</v>
      </c>
      <c r="BC199" s="216">
        <f>IF(AZ199=3,G199,0)</f>
        <v>0</v>
      </c>
      <c r="BD199" s="216">
        <f>IF(AZ199=4,G199,0)</f>
        <v>0</v>
      </c>
      <c r="BE199" s="216">
        <f>IF(AZ199=5,G199,0)</f>
        <v>0</v>
      </c>
      <c r="CA199" s="243">
        <v>1</v>
      </c>
      <c r="CB199" s="243">
        <v>7</v>
      </c>
    </row>
    <row r="200" spans="1:80" ht="18" customHeight="1">
      <c r="A200" s="252"/>
      <c r="B200" s="253"/>
      <c r="C200" s="368" t="s">
        <v>324</v>
      </c>
      <c r="D200" s="369"/>
      <c r="E200" s="369"/>
      <c r="F200" s="369"/>
      <c r="G200" s="370"/>
      <c r="I200" s="254"/>
      <c r="K200" s="254"/>
      <c r="L200" s="255" t="s">
        <v>324</v>
      </c>
      <c r="O200" s="243">
        <v>3</v>
      </c>
    </row>
    <row r="201" spans="1:80">
      <c r="A201" s="252"/>
      <c r="B201" s="253"/>
      <c r="C201" s="368" t="s">
        <v>329</v>
      </c>
      <c r="D201" s="369"/>
      <c r="E201" s="369"/>
      <c r="F201" s="369"/>
      <c r="G201" s="370"/>
      <c r="I201" s="254"/>
      <c r="K201" s="254"/>
      <c r="L201" s="255" t="s">
        <v>329</v>
      </c>
      <c r="O201" s="243">
        <v>3</v>
      </c>
    </row>
    <row r="202" spans="1:80">
      <c r="A202" s="252"/>
      <c r="B202" s="256"/>
      <c r="C202" s="366" t="s">
        <v>330</v>
      </c>
      <c r="D202" s="367"/>
      <c r="E202" s="257">
        <v>40.631999999999998</v>
      </c>
      <c r="F202" s="258"/>
      <c r="G202" s="259"/>
      <c r="H202" s="260"/>
      <c r="I202" s="254"/>
      <c r="J202" s="261"/>
      <c r="K202" s="254"/>
      <c r="M202" s="255" t="s">
        <v>330</v>
      </c>
      <c r="O202" s="243"/>
    </row>
    <row r="203" spans="1:80" ht="22.5">
      <c r="A203" s="244">
        <v>45</v>
      </c>
      <c r="B203" s="245" t="s">
        <v>331</v>
      </c>
      <c r="C203" s="246" t="s">
        <v>332</v>
      </c>
      <c r="D203" s="247" t="s">
        <v>107</v>
      </c>
      <c r="E203" s="248">
        <v>4.3169000000000004</v>
      </c>
      <c r="F203" s="248">
        <v>0</v>
      </c>
      <c r="G203" s="249">
        <f>E203*F203</f>
        <v>0</v>
      </c>
      <c r="H203" s="250">
        <v>0</v>
      </c>
      <c r="I203" s="251">
        <f>E203*H203</f>
        <v>0</v>
      </c>
      <c r="J203" s="250">
        <v>0</v>
      </c>
      <c r="K203" s="251">
        <f>E203*J203</f>
        <v>0</v>
      </c>
      <c r="O203" s="243">
        <v>2</v>
      </c>
      <c r="AA203" s="216">
        <v>1</v>
      </c>
      <c r="AB203" s="216">
        <v>7</v>
      </c>
      <c r="AC203" s="216">
        <v>7</v>
      </c>
      <c r="AZ203" s="216">
        <v>2</v>
      </c>
      <c r="BA203" s="216">
        <f>IF(AZ203=1,G203,0)</f>
        <v>0</v>
      </c>
      <c r="BB203" s="216">
        <f>IF(AZ203=2,G203,0)</f>
        <v>0</v>
      </c>
      <c r="BC203" s="216">
        <f>IF(AZ203=3,G203,0)</f>
        <v>0</v>
      </c>
      <c r="BD203" s="216">
        <f>IF(AZ203=4,G203,0)</f>
        <v>0</v>
      </c>
      <c r="BE203" s="216">
        <f>IF(AZ203=5,G203,0)</f>
        <v>0</v>
      </c>
      <c r="CA203" s="243">
        <v>1</v>
      </c>
      <c r="CB203" s="243">
        <v>7</v>
      </c>
    </row>
    <row r="204" spans="1:80">
      <c r="A204" s="252"/>
      <c r="B204" s="253"/>
      <c r="C204" s="368" t="s">
        <v>317</v>
      </c>
      <c r="D204" s="369"/>
      <c r="E204" s="369"/>
      <c r="F204" s="369"/>
      <c r="G204" s="370"/>
      <c r="I204" s="254"/>
      <c r="K204" s="254"/>
      <c r="L204" s="255" t="s">
        <v>317</v>
      </c>
      <c r="O204" s="243">
        <v>3</v>
      </c>
    </row>
    <row r="205" spans="1:80">
      <c r="A205" s="252"/>
      <c r="B205" s="253"/>
      <c r="C205" s="368"/>
      <c r="D205" s="369"/>
      <c r="E205" s="369"/>
      <c r="F205" s="369"/>
      <c r="G205" s="370"/>
      <c r="I205" s="254"/>
      <c r="K205" s="254"/>
      <c r="L205" s="255"/>
      <c r="O205" s="243">
        <v>3</v>
      </c>
    </row>
    <row r="206" spans="1:80">
      <c r="A206" s="252"/>
      <c r="B206" s="256"/>
      <c r="C206" s="366" t="s">
        <v>333</v>
      </c>
      <c r="D206" s="367"/>
      <c r="E206" s="257">
        <v>4.3169000000000004</v>
      </c>
      <c r="F206" s="258"/>
      <c r="G206" s="259"/>
      <c r="H206" s="260"/>
      <c r="I206" s="254"/>
      <c r="J206" s="261"/>
      <c r="K206" s="254"/>
      <c r="M206" s="255" t="s">
        <v>333</v>
      </c>
      <c r="O206" s="243"/>
    </row>
    <row r="207" spans="1:80" ht="22.5">
      <c r="A207" s="244">
        <v>46</v>
      </c>
      <c r="B207" s="245" t="s">
        <v>334</v>
      </c>
      <c r="C207" s="246" t="s">
        <v>335</v>
      </c>
      <c r="D207" s="247" t="s">
        <v>107</v>
      </c>
      <c r="E207" s="248">
        <v>8.3542000000000005</v>
      </c>
      <c r="F207" s="248">
        <v>0</v>
      </c>
      <c r="G207" s="249">
        <f>E207*F207</f>
        <v>0</v>
      </c>
      <c r="H207" s="250">
        <v>0</v>
      </c>
      <c r="I207" s="251">
        <f>E207*H207</f>
        <v>0</v>
      </c>
      <c r="J207" s="250">
        <v>0</v>
      </c>
      <c r="K207" s="251">
        <f>E207*J207</f>
        <v>0</v>
      </c>
      <c r="O207" s="243">
        <v>2</v>
      </c>
      <c r="AA207" s="216">
        <v>1</v>
      </c>
      <c r="AB207" s="216">
        <v>7</v>
      </c>
      <c r="AC207" s="216">
        <v>7</v>
      </c>
      <c r="AZ207" s="216">
        <v>2</v>
      </c>
      <c r="BA207" s="216">
        <f>IF(AZ207=1,G207,0)</f>
        <v>0</v>
      </c>
      <c r="BB207" s="216">
        <f>IF(AZ207=2,G207,0)</f>
        <v>0</v>
      </c>
      <c r="BC207" s="216">
        <f>IF(AZ207=3,G207,0)</f>
        <v>0</v>
      </c>
      <c r="BD207" s="216">
        <f>IF(AZ207=4,G207,0)</f>
        <v>0</v>
      </c>
      <c r="BE207" s="216">
        <f>IF(AZ207=5,G207,0)</f>
        <v>0</v>
      </c>
      <c r="CA207" s="243">
        <v>1</v>
      </c>
      <c r="CB207" s="243">
        <v>7</v>
      </c>
    </row>
    <row r="208" spans="1:80">
      <c r="A208" s="252"/>
      <c r="B208" s="253"/>
      <c r="C208" s="368" t="s">
        <v>317</v>
      </c>
      <c r="D208" s="369"/>
      <c r="E208" s="369"/>
      <c r="F208" s="369"/>
      <c r="G208" s="370"/>
      <c r="I208" s="254"/>
      <c r="K208" s="254"/>
      <c r="L208" s="255" t="s">
        <v>317</v>
      </c>
      <c r="O208" s="243">
        <v>3</v>
      </c>
    </row>
    <row r="209" spans="1:80">
      <c r="A209" s="252"/>
      <c r="B209" s="253"/>
      <c r="C209" s="368" t="s">
        <v>336</v>
      </c>
      <c r="D209" s="369"/>
      <c r="E209" s="369"/>
      <c r="F209" s="369"/>
      <c r="G209" s="370"/>
      <c r="I209" s="254"/>
      <c r="K209" s="254"/>
      <c r="L209" s="255" t="s">
        <v>336</v>
      </c>
      <c r="O209" s="243">
        <v>3</v>
      </c>
    </row>
    <row r="210" spans="1:80">
      <c r="A210" s="252"/>
      <c r="B210" s="256"/>
      <c r="C210" s="366" t="s">
        <v>337</v>
      </c>
      <c r="D210" s="367"/>
      <c r="E210" s="257">
        <v>8.3542000000000005</v>
      </c>
      <c r="F210" s="258"/>
      <c r="G210" s="259"/>
      <c r="H210" s="260"/>
      <c r="I210" s="254"/>
      <c r="J210" s="261"/>
      <c r="K210" s="254"/>
      <c r="M210" s="255" t="s">
        <v>337</v>
      </c>
      <c r="O210" s="243"/>
    </row>
    <row r="211" spans="1:80" ht="22.5">
      <c r="A211" s="244">
        <v>47</v>
      </c>
      <c r="B211" s="245" t="s">
        <v>338</v>
      </c>
      <c r="C211" s="246" t="s">
        <v>339</v>
      </c>
      <c r="D211" s="247" t="s">
        <v>107</v>
      </c>
      <c r="E211" s="248">
        <v>21.937999999999999</v>
      </c>
      <c r="F211" s="248">
        <v>0</v>
      </c>
      <c r="G211" s="249">
        <f>E211*F211</f>
        <v>0</v>
      </c>
      <c r="H211" s="250">
        <v>0</v>
      </c>
      <c r="I211" s="251">
        <f>E211*H211</f>
        <v>0</v>
      </c>
      <c r="J211" s="250">
        <v>0</v>
      </c>
      <c r="K211" s="251">
        <f>E211*J211</f>
        <v>0</v>
      </c>
      <c r="O211" s="243">
        <v>2</v>
      </c>
      <c r="AA211" s="216">
        <v>1</v>
      </c>
      <c r="AB211" s="216">
        <v>7</v>
      </c>
      <c r="AC211" s="216">
        <v>7</v>
      </c>
      <c r="AZ211" s="216">
        <v>2</v>
      </c>
      <c r="BA211" s="216">
        <f>IF(AZ211=1,G211,0)</f>
        <v>0</v>
      </c>
      <c r="BB211" s="216">
        <f>IF(AZ211=2,G211,0)</f>
        <v>0</v>
      </c>
      <c r="BC211" s="216">
        <f>IF(AZ211=3,G211,0)</f>
        <v>0</v>
      </c>
      <c r="BD211" s="216">
        <f>IF(AZ211=4,G211,0)</f>
        <v>0</v>
      </c>
      <c r="BE211" s="216">
        <f>IF(AZ211=5,G211,0)</f>
        <v>0</v>
      </c>
      <c r="CA211" s="243">
        <v>1</v>
      </c>
      <c r="CB211" s="243">
        <v>7</v>
      </c>
    </row>
    <row r="212" spans="1:80">
      <c r="A212" s="252"/>
      <c r="B212" s="253"/>
      <c r="C212" s="368" t="s">
        <v>317</v>
      </c>
      <c r="D212" s="369"/>
      <c r="E212" s="369"/>
      <c r="F212" s="369"/>
      <c r="G212" s="370"/>
      <c r="I212" s="254"/>
      <c r="K212" s="254"/>
      <c r="L212" s="255" t="s">
        <v>317</v>
      </c>
      <c r="O212" s="243">
        <v>3</v>
      </c>
    </row>
    <row r="213" spans="1:80">
      <c r="A213" s="252"/>
      <c r="B213" s="253"/>
      <c r="C213" s="368" t="s">
        <v>340</v>
      </c>
      <c r="D213" s="369"/>
      <c r="E213" s="369"/>
      <c r="F213" s="369"/>
      <c r="G213" s="370"/>
      <c r="I213" s="254"/>
      <c r="K213" s="254"/>
      <c r="L213" s="255" t="s">
        <v>340</v>
      </c>
      <c r="O213" s="243">
        <v>3</v>
      </c>
    </row>
    <row r="214" spans="1:80">
      <c r="A214" s="252"/>
      <c r="B214" s="256"/>
      <c r="C214" s="366" t="s">
        <v>341</v>
      </c>
      <c r="D214" s="367"/>
      <c r="E214" s="257">
        <v>21.937999999999999</v>
      </c>
      <c r="F214" s="258"/>
      <c r="G214" s="259"/>
      <c r="H214" s="260"/>
      <c r="I214" s="254"/>
      <c r="J214" s="261"/>
      <c r="K214" s="254"/>
      <c r="M214" s="255" t="s">
        <v>341</v>
      </c>
      <c r="O214" s="243"/>
    </row>
    <row r="215" spans="1:80" ht="22.5">
      <c r="A215" s="244">
        <v>48</v>
      </c>
      <c r="B215" s="245" t="s">
        <v>342</v>
      </c>
      <c r="C215" s="246" t="s">
        <v>343</v>
      </c>
      <c r="D215" s="247" t="s">
        <v>107</v>
      </c>
      <c r="E215" s="248">
        <v>11.308199999999999</v>
      </c>
      <c r="F215" s="248">
        <v>0</v>
      </c>
      <c r="G215" s="249">
        <f>E215*F215</f>
        <v>0</v>
      </c>
      <c r="H215" s="250">
        <v>0</v>
      </c>
      <c r="I215" s="251">
        <f>E215*H215</f>
        <v>0</v>
      </c>
      <c r="J215" s="250">
        <v>0</v>
      </c>
      <c r="K215" s="251">
        <f>E215*J215</f>
        <v>0</v>
      </c>
      <c r="O215" s="243">
        <v>2</v>
      </c>
      <c r="AA215" s="216">
        <v>1</v>
      </c>
      <c r="AB215" s="216">
        <v>7</v>
      </c>
      <c r="AC215" s="216">
        <v>7</v>
      </c>
      <c r="AZ215" s="216">
        <v>2</v>
      </c>
      <c r="BA215" s="216">
        <f>IF(AZ215=1,G215,0)</f>
        <v>0</v>
      </c>
      <c r="BB215" s="216">
        <f>IF(AZ215=2,G215,0)</f>
        <v>0</v>
      </c>
      <c r="BC215" s="216">
        <f>IF(AZ215=3,G215,0)</f>
        <v>0</v>
      </c>
      <c r="BD215" s="216">
        <f>IF(AZ215=4,G215,0)</f>
        <v>0</v>
      </c>
      <c r="BE215" s="216">
        <f>IF(AZ215=5,G215,0)</f>
        <v>0</v>
      </c>
      <c r="CA215" s="243">
        <v>1</v>
      </c>
      <c r="CB215" s="243">
        <v>7</v>
      </c>
    </row>
    <row r="216" spans="1:80">
      <c r="A216" s="252"/>
      <c r="B216" s="253"/>
      <c r="C216" s="368" t="s">
        <v>317</v>
      </c>
      <c r="D216" s="369"/>
      <c r="E216" s="369"/>
      <c r="F216" s="369"/>
      <c r="G216" s="370"/>
      <c r="I216" s="254"/>
      <c r="K216" s="254"/>
      <c r="L216" s="255" t="s">
        <v>317</v>
      </c>
      <c r="O216" s="243">
        <v>3</v>
      </c>
    </row>
    <row r="217" spans="1:80">
      <c r="A217" s="252"/>
      <c r="B217" s="256"/>
      <c r="C217" s="366" t="s">
        <v>344</v>
      </c>
      <c r="D217" s="367"/>
      <c r="E217" s="257">
        <v>11.308199999999999</v>
      </c>
      <c r="F217" s="258"/>
      <c r="G217" s="259"/>
      <c r="H217" s="260"/>
      <c r="I217" s="254"/>
      <c r="J217" s="261"/>
      <c r="K217" s="254"/>
      <c r="M217" s="255" t="s">
        <v>344</v>
      </c>
      <c r="O217" s="243"/>
    </row>
    <row r="218" spans="1:80" ht="22.5">
      <c r="A218" s="244">
        <v>49</v>
      </c>
      <c r="B218" s="245" t="s">
        <v>345</v>
      </c>
      <c r="C218" s="246" t="s">
        <v>346</v>
      </c>
      <c r="D218" s="247" t="s">
        <v>107</v>
      </c>
      <c r="E218" s="248">
        <v>8.2226999999999997</v>
      </c>
      <c r="F218" s="248">
        <v>0</v>
      </c>
      <c r="G218" s="249">
        <f>E218*F218</f>
        <v>0</v>
      </c>
      <c r="H218" s="250">
        <v>0</v>
      </c>
      <c r="I218" s="251">
        <f>E218*H218</f>
        <v>0</v>
      </c>
      <c r="J218" s="250">
        <v>0</v>
      </c>
      <c r="K218" s="251">
        <f>E218*J218</f>
        <v>0</v>
      </c>
      <c r="O218" s="243">
        <v>2</v>
      </c>
      <c r="AA218" s="216">
        <v>1</v>
      </c>
      <c r="AB218" s="216">
        <v>7</v>
      </c>
      <c r="AC218" s="216">
        <v>7</v>
      </c>
      <c r="AZ218" s="216">
        <v>2</v>
      </c>
      <c r="BA218" s="216">
        <f>IF(AZ218=1,G218,0)</f>
        <v>0</v>
      </c>
      <c r="BB218" s="216">
        <f>IF(AZ218=2,G218,0)</f>
        <v>0</v>
      </c>
      <c r="BC218" s="216">
        <f>IF(AZ218=3,G218,0)</f>
        <v>0</v>
      </c>
      <c r="BD218" s="216">
        <f>IF(AZ218=4,G218,0)</f>
        <v>0</v>
      </c>
      <c r="BE218" s="216">
        <f>IF(AZ218=5,G218,0)</f>
        <v>0</v>
      </c>
      <c r="CA218" s="243">
        <v>1</v>
      </c>
      <c r="CB218" s="243">
        <v>7</v>
      </c>
    </row>
    <row r="219" spans="1:80">
      <c r="A219" s="252"/>
      <c r="B219" s="253"/>
      <c r="C219" s="368" t="s">
        <v>317</v>
      </c>
      <c r="D219" s="369"/>
      <c r="E219" s="369"/>
      <c r="F219" s="369"/>
      <c r="G219" s="370"/>
      <c r="I219" s="254"/>
      <c r="K219" s="254"/>
      <c r="L219" s="255" t="s">
        <v>317</v>
      </c>
      <c r="O219" s="243">
        <v>3</v>
      </c>
    </row>
    <row r="220" spans="1:80">
      <c r="A220" s="252"/>
      <c r="B220" s="256"/>
      <c r="C220" s="366" t="s">
        <v>347</v>
      </c>
      <c r="D220" s="367"/>
      <c r="E220" s="257">
        <v>8.2226999999999997</v>
      </c>
      <c r="F220" s="258"/>
      <c r="G220" s="259"/>
      <c r="H220" s="260"/>
      <c r="I220" s="254"/>
      <c r="J220" s="261"/>
      <c r="K220" s="254"/>
      <c r="M220" s="255" t="s">
        <v>347</v>
      </c>
      <c r="O220" s="243"/>
    </row>
    <row r="221" spans="1:80">
      <c r="A221" s="244">
        <v>50</v>
      </c>
      <c r="B221" s="245" t="s">
        <v>348</v>
      </c>
      <c r="C221" s="246" t="s">
        <v>349</v>
      </c>
      <c r="D221" s="247" t="s">
        <v>350</v>
      </c>
      <c r="E221" s="248">
        <v>3640</v>
      </c>
      <c r="F221" s="248">
        <v>0</v>
      </c>
      <c r="G221" s="249">
        <f>E221*F221</f>
        <v>0</v>
      </c>
      <c r="H221" s="250">
        <v>0</v>
      </c>
      <c r="I221" s="251">
        <f>E221*H221</f>
        <v>0</v>
      </c>
      <c r="J221" s="250">
        <v>0</v>
      </c>
      <c r="K221" s="251">
        <f>E221*J221</f>
        <v>0</v>
      </c>
      <c r="O221" s="243">
        <v>2</v>
      </c>
      <c r="AA221" s="216">
        <v>1</v>
      </c>
      <c r="AB221" s="216">
        <v>7</v>
      </c>
      <c r="AC221" s="216">
        <v>7</v>
      </c>
      <c r="AZ221" s="216">
        <v>2</v>
      </c>
      <c r="BA221" s="216">
        <f>IF(AZ221=1,G221,0)</f>
        <v>0</v>
      </c>
      <c r="BB221" s="216">
        <f>IF(AZ221=2,G221,0)</f>
        <v>0</v>
      </c>
      <c r="BC221" s="216">
        <f>IF(AZ221=3,G221,0)</f>
        <v>0</v>
      </c>
      <c r="BD221" s="216">
        <f>IF(AZ221=4,G221,0)</f>
        <v>0</v>
      </c>
      <c r="BE221" s="216">
        <f>IF(AZ221=5,G221,0)</f>
        <v>0</v>
      </c>
      <c r="CA221" s="243">
        <v>1</v>
      </c>
      <c r="CB221" s="243">
        <v>7</v>
      </c>
    </row>
    <row r="222" spans="1:80">
      <c r="A222" s="252"/>
      <c r="B222" s="253"/>
      <c r="C222" s="368" t="s">
        <v>351</v>
      </c>
      <c r="D222" s="369"/>
      <c r="E222" s="369"/>
      <c r="F222" s="369"/>
      <c r="G222" s="370"/>
      <c r="I222" s="254"/>
      <c r="K222" s="254"/>
      <c r="L222" s="255" t="s">
        <v>351</v>
      </c>
      <c r="O222" s="243">
        <v>3</v>
      </c>
    </row>
    <row r="223" spans="1:80">
      <c r="A223" s="252"/>
      <c r="B223" s="253"/>
      <c r="C223" s="368" t="s">
        <v>352</v>
      </c>
      <c r="D223" s="369"/>
      <c r="E223" s="369"/>
      <c r="F223" s="369"/>
      <c r="G223" s="370"/>
      <c r="I223" s="254"/>
      <c r="K223" s="254"/>
      <c r="L223" s="255" t="s">
        <v>352</v>
      </c>
      <c r="O223" s="243">
        <v>3</v>
      </c>
    </row>
    <row r="224" spans="1:80">
      <c r="A224" s="244">
        <v>51</v>
      </c>
      <c r="B224" s="245" t="s">
        <v>353</v>
      </c>
      <c r="C224" s="246" t="s">
        <v>354</v>
      </c>
      <c r="D224" s="247" t="s">
        <v>107</v>
      </c>
      <c r="E224" s="248">
        <v>165.51</v>
      </c>
      <c r="F224" s="248">
        <v>0</v>
      </c>
      <c r="G224" s="249">
        <f>E224*F224</f>
        <v>0</v>
      </c>
      <c r="H224" s="250">
        <v>0</v>
      </c>
      <c r="I224" s="251">
        <f>E224*H224</f>
        <v>0</v>
      </c>
      <c r="J224" s="250">
        <v>0</v>
      </c>
      <c r="K224" s="251">
        <f>E224*J224</f>
        <v>0</v>
      </c>
      <c r="O224" s="243">
        <v>2</v>
      </c>
      <c r="AA224" s="216">
        <v>1</v>
      </c>
      <c r="AB224" s="216">
        <v>7</v>
      </c>
      <c r="AC224" s="216">
        <v>7</v>
      </c>
      <c r="AZ224" s="216">
        <v>2</v>
      </c>
      <c r="BA224" s="216">
        <f>IF(AZ224=1,G224,0)</f>
        <v>0</v>
      </c>
      <c r="BB224" s="216">
        <f>IF(AZ224=2,G224,0)</f>
        <v>0</v>
      </c>
      <c r="BC224" s="216">
        <f>IF(AZ224=3,G224,0)</f>
        <v>0</v>
      </c>
      <c r="BD224" s="216">
        <f>IF(AZ224=4,G224,0)</f>
        <v>0</v>
      </c>
      <c r="BE224" s="216">
        <f>IF(AZ224=5,G224,0)</f>
        <v>0</v>
      </c>
      <c r="CA224" s="243">
        <v>1</v>
      </c>
      <c r="CB224" s="243">
        <v>7</v>
      </c>
    </row>
    <row r="225" spans="1:80">
      <c r="A225" s="252"/>
      <c r="B225" s="253"/>
      <c r="C225" s="368" t="s">
        <v>355</v>
      </c>
      <c r="D225" s="369"/>
      <c r="E225" s="369"/>
      <c r="F225" s="369"/>
      <c r="G225" s="370"/>
      <c r="I225" s="254"/>
      <c r="K225" s="254"/>
      <c r="L225" s="255" t="s">
        <v>355</v>
      </c>
      <c r="O225" s="243">
        <v>3</v>
      </c>
    </row>
    <row r="226" spans="1:80">
      <c r="A226" s="244">
        <v>52</v>
      </c>
      <c r="B226" s="245" t="s">
        <v>356</v>
      </c>
      <c r="C226" s="246" t="s">
        <v>357</v>
      </c>
      <c r="D226" s="247" t="s">
        <v>154</v>
      </c>
      <c r="E226" s="248">
        <v>2</v>
      </c>
      <c r="F226" s="248">
        <v>0</v>
      </c>
      <c r="G226" s="249">
        <f t="shared" ref="G226:G233" si="0">E226*F226</f>
        <v>0</v>
      </c>
      <c r="H226" s="250">
        <v>0</v>
      </c>
      <c r="I226" s="251">
        <f t="shared" ref="I226:I233" si="1">E226*H226</f>
        <v>0</v>
      </c>
      <c r="J226" s="250">
        <v>0</v>
      </c>
      <c r="K226" s="251">
        <f t="shared" ref="K226:K233" si="2">E226*J226</f>
        <v>0</v>
      </c>
      <c r="O226" s="243">
        <v>2</v>
      </c>
      <c r="AA226" s="216">
        <v>1</v>
      </c>
      <c r="AB226" s="216">
        <v>7</v>
      </c>
      <c r="AC226" s="216">
        <v>7</v>
      </c>
      <c r="AZ226" s="216">
        <v>2</v>
      </c>
      <c r="BA226" s="216">
        <f t="shared" ref="BA226:BA233" si="3">IF(AZ226=1,G226,0)</f>
        <v>0</v>
      </c>
      <c r="BB226" s="216">
        <f t="shared" ref="BB226:BB233" si="4">IF(AZ226=2,G226,0)</f>
        <v>0</v>
      </c>
      <c r="BC226" s="216">
        <f t="shared" ref="BC226:BC233" si="5">IF(AZ226=3,G226,0)</f>
        <v>0</v>
      </c>
      <c r="BD226" s="216">
        <f t="shared" ref="BD226:BD233" si="6">IF(AZ226=4,G226,0)</f>
        <v>0</v>
      </c>
      <c r="BE226" s="216">
        <f t="shared" ref="BE226:BE233" si="7">IF(AZ226=5,G226,0)</f>
        <v>0</v>
      </c>
      <c r="CA226" s="243">
        <v>1</v>
      </c>
      <c r="CB226" s="243">
        <v>7</v>
      </c>
    </row>
    <row r="227" spans="1:80">
      <c r="A227" s="244">
        <v>53</v>
      </c>
      <c r="B227" s="245" t="s">
        <v>358</v>
      </c>
      <c r="C227" s="246" t="s">
        <v>359</v>
      </c>
      <c r="D227" s="247" t="s">
        <v>154</v>
      </c>
      <c r="E227" s="248">
        <v>2</v>
      </c>
      <c r="F227" s="248">
        <v>0</v>
      </c>
      <c r="G227" s="249">
        <f t="shared" si="0"/>
        <v>0</v>
      </c>
      <c r="H227" s="250">
        <v>0</v>
      </c>
      <c r="I227" s="251">
        <f t="shared" si="1"/>
        <v>0</v>
      </c>
      <c r="J227" s="250">
        <v>0</v>
      </c>
      <c r="K227" s="251">
        <f t="shared" si="2"/>
        <v>0</v>
      </c>
      <c r="O227" s="243">
        <v>2</v>
      </c>
      <c r="AA227" s="216">
        <v>1</v>
      </c>
      <c r="AB227" s="216">
        <v>7</v>
      </c>
      <c r="AC227" s="216">
        <v>7</v>
      </c>
      <c r="AZ227" s="216">
        <v>2</v>
      </c>
      <c r="BA227" s="216">
        <f t="shared" si="3"/>
        <v>0</v>
      </c>
      <c r="BB227" s="216">
        <f t="shared" si="4"/>
        <v>0</v>
      </c>
      <c r="BC227" s="216">
        <f t="shared" si="5"/>
        <v>0</v>
      </c>
      <c r="BD227" s="216">
        <f t="shared" si="6"/>
        <v>0</v>
      </c>
      <c r="BE227" s="216">
        <f t="shared" si="7"/>
        <v>0</v>
      </c>
      <c r="CA227" s="243">
        <v>1</v>
      </c>
      <c r="CB227" s="243">
        <v>7</v>
      </c>
    </row>
    <row r="228" spans="1:80">
      <c r="A228" s="244">
        <v>54</v>
      </c>
      <c r="B228" s="245" t="s">
        <v>360</v>
      </c>
      <c r="C228" s="246" t="s">
        <v>361</v>
      </c>
      <c r="D228" s="247" t="s">
        <v>154</v>
      </c>
      <c r="E228" s="248">
        <v>1</v>
      </c>
      <c r="F228" s="248">
        <v>0</v>
      </c>
      <c r="G228" s="249">
        <f t="shared" si="0"/>
        <v>0</v>
      </c>
      <c r="H228" s="250">
        <v>0</v>
      </c>
      <c r="I228" s="251">
        <f t="shared" si="1"/>
        <v>0</v>
      </c>
      <c r="J228" s="250">
        <v>0</v>
      </c>
      <c r="K228" s="251">
        <f t="shared" si="2"/>
        <v>0</v>
      </c>
      <c r="O228" s="243">
        <v>2</v>
      </c>
      <c r="AA228" s="216">
        <v>1</v>
      </c>
      <c r="AB228" s="216">
        <v>7</v>
      </c>
      <c r="AC228" s="216">
        <v>7</v>
      </c>
      <c r="AZ228" s="216">
        <v>2</v>
      </c>
      <c r="BA228" s="216">
        <f t="shared" si="3"/>
        <v>0</v>
      </c>
      <c r="BB228" s="216">
        <f t="shared" si="4"/>
        <v>0</v>
      </c>
      <c r="BC228" s="216">
        <f t="shared" si="5"/>
        <v>0</v>
      </c>
      <c r="BD228" s="216">
        <f t="shared" si="6"/>
        <v>0</v>
      </c>
      <c r="BE228" s="216">
        <f t="shared" si="7"/>
        <v>0</v>
      </c>
      <c r="CA228" s="243">
        <v>1</v>
      </c>
      <c r="CB228" s="243">
        <v>7</v>
      </c>
    </row>
    <row r="229" spans="1:80">
      <c r="A229" s="244">
        <v>55</v>
      </c>
      <c r="B229" s="245" t="s">
        <v>362</v>
      </c>
      <c r="C229" s="246" t="s">
        <v>363</v>
      </c>
      <c r="D229" s="247" t="s">
        <v>154</v>
      </c>
      <c r="E229" s="248">
        <v>4</v>
      </c>
      <c r="F229" s="248">
        <v>0</v>
      </c>
      <c r="G229" s="249">
        <f t="shared" si="0"/>
        <v>0</v>
      </c>
      <c r="H229" s="250">
        <v>0</v>
      </c>
      <c r="I229" s="251">
        <f t="shared" si="1"/>
        <v>0</v>
      </c>
      <c r="J229" s="250">
        <v>0</v>
      </c>
      <c r="K229" s="251">
        <f t="shared" si="2"/>
        <v>0</v>
      </c>
      <c r="O229" s="243">
        <v>2</v>
      </c>
      <c r="AA229" s="216">
        <v>1</v>
      </c>
      <c r="AB229" s="216">
        <v>7</v>
      </c>
      <c r="AC229" s="216">
        <v>7</v>
      </c>
      <c r="AZ229" s="216">
        <v>2</v>
      </c>
      <c r="BA229" s="216">
        <f t="shared" si="3"/>
        <v>0</v>
      </c>
      <c r="BB229" s="216">
        <f t="shared" si="4"/>
        <v>0</v>
      </c>
      <c r="BC229" s="216">
        <f t="shared" si="5"/>
        <v>0</v>
      </c>
      <c r="BD229" s="216">
        <f t="shared" si="6"/>
        <v>0</v>
      </c>
      <c r="BE229" s="216">
        <f t="shared" si="7"/>
        <v>0</v>
      </c>
      <c r="CA229" s="243">
        <v>1</v>
      </c>
      <c r="CB229" s="243">
        <v>7</v>
      </c>
    </row>
    <row r="230" spans="1:80">
      <c r="A230" s="244">
        <v>56</v>
      </c>
      <c r="B230" s="245" t="s">
        <v>364</v>
      </c>
      <c r="C230" s="246" t="s">
        <v>365</v>
      </c>
      <c r="D230" s="247" t="s">
        <v>154</v>
      </c>
      <c r="E230" s="248">
        <v>4</v>
      </c>
      <c r="F230" s="248">
        <v>0</v>
      </c>
      <c r="G230" s="249">
        <f t="shared" si="0"/>
        <v>0</v>
      </c>
      <c r="H230" s="250">
        <v>0</v>
      </c>
      <c r="I230" s="251">
        <f t="shared" si="1"/>
        <v>0</v>
      </c>
      <c r="J230" s="250">
        <v>0</v>
      </c>
      <c r="K230" s="251">
        <f t="shared" si="2"/>
        <v>0</v>
      </c>
      <c r="O230" s="243">
        <v>2</v>
      </c>
      <c r="AA230" s="216">
        <v>1</v>
      </c>
      <c r="AB230" s="216">
        <v>7</v>
      </c>
      <c r="AC230" s="216">
        <v>7</v>
      </c>
      <c r="AZ230" s="216">
        <v>2</v>
      </c>
      <c r="BA230" s="216">
        <f t="shared" si="3"/>
        <v>0</v>
      </c>
      <c r="BB230" s="216">
        <f t="shared" si="4"/>
        <v>0</v>
      </c>
      <c r="BC230" s="216">
        <f t="shared" si="5"/>
        <v>0</v>
      </c>
      <c r="BD230" s="216">
        <f t="shared" si="6"/>
        <v>0</v>
      </c>
      <c r="BE230" s="216">
        <f t="shared" si="7"/>
        <v>0</v>
      </c>
      <c r="CA230" s="243">
        <v>1</v>
      </c>
      <c r="CB230" s="243">
        <v>7</v>
      </c>
    </row>
    <row r="231" spans="1:80">
      <c r="A231" s="244">
        <v>57</v>
      </c>
      <c r="B231" s="245" t="s">
        <v>366</v>
      </c>
      <c r="C231" s="246" t="s">
        <v>367</v>
      </c>
      <c r="D231" s="247" t="s">
        <v>164</v>
      </c>
      <c r="E231" s="248">
        <v>410</v>
      </c>
      <c r="F231" s="248">
        <v>0</v>
      </c>
      <c r="G231" s="249">
        <f t="shared" si="0"/>
        <v>0</v>
      </c>
      <c r="H231" s="250">
        <v>0</v>
      </c>
      <c r="I231" s="251">
        <f t="shared" si="1"/>
        <v>0</v>
      </c>
      <c r="J231" s="250">
        <v>0</v>
      </c>
      <c r="K231" s="251">
        <f t="shared" si="2"/>
        <v>0</v>
      </c>
      <c r="O231" s="243">
        <v>2</v>
      </c>
      <c r="AA231" s="216">
        <v>1</v>
      </c>
      <c r="AB231" s="216">
        <v>7</v>
      </c>
      <c r="AC231" s="216">
        <v>7</v>
      </c>
      <c r="AZ231" s="216">
        <v>2</v>
      </c>
      <c r="BA231" s="216">
        <f t="shared" si="3"/>
        <v>0</v>
      </c>
      <c r="BB231" s="216">
        <f t="shared" si="4"/>
        <v>0</v>
      </c>
      <c r="BC231" s="216">
        <f t="shared" si="5"/>
        <v>0</v>
      </c>
      <c r="BD231" s="216">
        <f t="shared" si="6"/>
        <v>0</v>
      </c>
      <c r="BE231" s="216">
        <f t="shared" si="7"/>
        <v>0</v>
      </c>
      <c r="CA231" s="243">
        <v>1</v>
      </c>
      <c r="CB231" s="243">
        <v>7</v>
      </c>
    </row>
    <row r="232" spans="1:80" ht="22.5">
      <c r="A232" s="244">
        <v>58</v>
      </c>
      <c r="B232" s="245" t="s">
        <v>368</v>
      </c>
      <c r="C232" s="246" t="s">
        <v>369</v>
      </c>
      <c r="D232" s="247" t="s">
        <v>164</v>
      </c>
      <c r="E232" s="248">
        <v>170</v>
      </c>
      <c r="F232" s="248">
        <v>0</v>
      </c>
      <c r="G232" s="249">
        <f t="shared" si="0"/>
        <v>0</v>
      </c>
      <c r="H232" s="250">
        <v>0</v>
      </c>
      <c r="I232" s="251">
        <f t="shared" si="1"/>
        <v>0</v>
      </c>
      <c r="J232" s="250">
        <v>0</v>
      </c>
      <c r="K232" s="251">
        <f t="shared" si="2"/>
        <v>0</v>
      </c>
      <c r="O232" s="243">
        <v>2</v>
      </c>
      <c r="AA232" s="216">
        <v>1</v>
      </c>
      <c r="AB232" s="216">
        <v>7</v>
      </c>
      <c r="AC232" s="216">
        <v>7</v>
      </c>
      <c r="AZ232" s="216">
        <v>2</v>
      </c>
      <c r="BA232" s="216">
        <f t="shared" si="3"/>
        <v>0</v>
      </c>
      <c r="BB232" s="216">
        <f t="shared" si="4"/>
        <v>0</v>
      </c>
      <c r="BC232" s="216">
        <f t="shared" si="5"/>
        <v>0</v>
      </c>
      <c r="BD232" s="216">
        <f t="shared" si="6"/>
        <v>0</v>
      </c>
      <c r="BE232" s="216">
        <f t="shared" si="7"/>
        <v>0</v>
      </c>
      <c r="CA232" s="243">
        <v>1</v>
      </c>
      <c r="CB232" s="243">
        <v>7</v>
      </c>
    </row>
    <row r="233" spans="1:80">
      <c r="A233" s="244">
        <v>59</v>
      </c>
      <c r="B233" s="245" t="s">
        <v>370</v>
      </c>
      <c r="C233" s="246" t="s">
        <v>371</v>
      </c>
      <c r="D233" s="247" t="s">
        <v>251</v>
      </c>
      <c r="E233" s="248">
        <v>15</v>
      </c>
      <c r="F233" s="248">
        <v>0</v>
      </c>
      <c r="G233" s="249">
        <f t="shared" si="0"/>
        <v>0</v>
      </c>
      <c r="H233" s="250">
        <v>0</v>
      </c>
      <c r="I233" s="251">
        <f t="shared" si="1"/>
        <v>0</v>
      </c>
      <c r="J233" s="250">
        <v>0</v>
      </c>
      <c r="K233" s="251">
        <f t="shared" si="2"/>
        <v>0</v>
      </c>
      <c r="O233" s="243">
        <v>2</v>
      </c>
      <c r="AA233" s="216">
        <v>1</v>
      </c>
      <c r="AB233" s="216">
        <v>7</v>
      </c>
      <c r="AC233" s="216">
        <v>7</v>
      </c>
      <c r="AZ233" s="216">
        <v>2</v>
      </c>
      <c r="BA233" s="216">
        <f t="shared" si="3"/>
        <v>0</v>
      </c>
      <c r="BB233" s="216">
        <f t="shared" si="4"/>
        <v>0</v>
      </c>
      <c r="BC233" s="216">
        <f t="shared" si="5"/>
        <v>0</v>
      </c>
      <c r="BD233" s="216">
        <f t="shared" si="6"/>
        <v>0</v>
      </c>
      <c r="BE233" s="216">
        <f t="shared" si="7"/>
        <v>0</v>
      </c>
      <c r="CA233" s="243">
        <v>1</v>
      </c>
      <c r="CB233" s="243">
        <v>7</v>
      </c>
    </row>
    <row r="234" spans="1:80" ht="22.5">
      <c r="A234" s="252"/>
      <c r="B234" s="253"/>
      <c r="C234" s="368" t="s">
        <v>372</v>
      </c>
      <c r="D234" s="369"/>
      <c r="E234" s="369"/>
      <c r="F234" s="369"/>
      <c r="G234" s="370"/>
      <c r="I234" s="254"/>
      <c r="K234" s="254"/>
      <c r="L234" s="255" t="s">
        <v>372</v>
      </c>
      <c r="O234" s="243">
        <v>3</v>
      </c>
    </row>
    <row r="235" spans="1:80">
      <c r="A235" s="262"/>
      <c r="B235" s="263" t="s">
        <v>93</v>
      </c>
      <c r="C235" s="264" t="s">
        <v>314</v>
      </c>
      <c r="D235" s="265"/>
      <c r="E235" s="266"/>
      <c r="F235" s="267"/>
      <c r="G235" s="268">
        <f>SUM(G185:G234)</f>
        <v>0</v>
      </c>
      <c r="H235" s="269"/>
      <c r="I235" s="270">
        <f>SUM(I185:I234)</f>
        <v>0</v>
      </c>
      <c r="J235" s="269"/>
      <c r="K235" s="270">
        <f>SUM(K185:K234)</f>
        <v>0</v>
      </c>
      <c r="O235" s="243">
        <v>4</v>
      </c>
      <c r="BA235" s="271">
        <f>SUM(BA185:BA234)</f>
        <v>0</v>
      </c>
      <c r="BB235" s="271">
        <f>SUM(BB185:BB234)</f>
        <v>0</v>
      </c>
      <c r="BC235" s="271">
        <f>SUM(BC185:BC234)</f>
        <v>0</v>
      </c>
      <c r="BD235" s="271">
        <f>SUM(BD185:BD234)</f>
        <v>0</v>
      </c>
      <c r="BE235" s="271">
        <f>SUM(BE185:BE234)</f>
        <v>0</v>
      </c>
    </row>
    <row r="236" spans="1:80">
      <c r="A236" s="233" t="s">
        <v>89</v>
      </c>
      <c r="B236" s="234" t="s">
        <v>373</v>
      </c>
      <c r="C236" s="235" t="s">
        <v>374</v>
      </c>
      <c r="D236" s="236"/>
      <c r="E236" s="237"/>
      <c r="F236" s="237"/>
      <c r="G236" s="238"/>
      <c r="H236" s="239"/>
      <c r="I236" s="240"/>
      <c r="J236" s="241"/>
      <c r="K236" s="242"/>
      <c r="O236" s="243">
        <v>1</v>
      </c>
    </row>
    <row r="237" spans="1:80" ht="22.5">
      <c r="A237" s="244">
        <v>60</v>
      </c>
      <c r="B237" s="245" t="s">
        <v>376</v>
      </c>
      <c r="C237" s="246" t="s">
        <v>377</v>
      </c>
      <c r="D237" s="247" t="s">
        <v>164</v>
      </c>
      <c r="E237" s="248">
        <v>31</v>
      </c>
      <c r="F237" s="248">
        <v>0</v>
      </c>
      <c r="G237" s="249">
        <f>E237*F237</f>
        <v>0</v>
      </c>
      <c r="H237" s="250">
        <v>2.9499999999999999E-3</v>
      </c>
      <c r="I237" s="251">
        <f>E237*H237</f>
        <v>9.1450000000000004E-2</v>
      </c>
      <c r="J237" s="250">
        <v>0</v>
      </c>
      <c r="K237" s="251">
        <f>E237*J237</f>
        <v>0</v>
      </c>
      <c r="O237" s="243">
        <v>2</v>
      </c>
      <c r="AA237" s="216">
        <v>1</v>
      </c>
      <c r="AB237" s="216">
        <v>7</v>
      </c>
      <c r="AC237" s="216">
        <v>7</v>
      </c>
      <c r="AZ237" s="216">
        <v>2</v>
      </c>
      <c r="BA237" s="216">
        <f>IF(AZ237=1,G237,0)</f>
        <v>0</v>
      </c>
      <c r="BB237" s="216">
        <f>IF(AZ237=2,G237,0)</f>
        <v>0</v>
      </c>
      <c r="BC237" s="216">
        <f>IF(AZ237=3,G237,0)</f>
        <v>0</v>
      </c>
      <c r="BD237" s="216">
        <f>IF(AZ237=4,G237,0)</f>
        <v>0</v>
      </c>
      <c r="BE237" s="216">
        <f>IF(AZ237=5,G237,0)</f>
        <v>0</v>
      </c>
      <c r="CA237" s="243">
        <v>1</v>
      </c>
      <c r="CB237" s="243">
        <v>7</v>
      </c>
    </row>
    <row r="238" spans="1:80" ht="22.5">
      <c r="A238" s="244">
        <v>61</v>
      </c>
      <c r="B238" s="245" t="s">
        <v>378</v>
      </c>
      <c r="C238" s="246" t="s">
        <v>379</v>
      </c>
      <c r="D238" s="247" t="s">
        <v>164</v>
      </c>
      <c r="E238" s="248">
        <v>37</v>
      </c>
      <c r="F238" s="248">
        <v>0</v>
      </c>
      <c r="G238" s="249">
        <f>E238*F238</f>
        <v>0</v>
      </c>
      <c r="H238" s="250">
        <v>2.9499999999999999E-3</v>
      </c>
      <c r="I238" s="251">
        <f>E238*H238</f>
        <v>0.10915</v>
      </c>
      <c r="J238" s="250">
        <v>0</v>
      </c>
      <c r="K238" s="251">
        <f>E238*J238</f>
        <v>0</v>
      </c>
      <c r="O238" s="243">
        <v>2</v>
      </c>
      <c r="AA238" s="216">
        <v>1</v>
      </c>
      <c r="AB238" s="216">
        <v>7</v>
      </c>
      <c r="AC238" s="216">
        <v>7</v>
      </c>
      <c r="AZ238" s="216">
        <v>2</v>
      </c>
      <c r="BA238" s="216">
        <f>IF(AZ238=1,G238,0)</f>
        <v>0</v>
      </c>
      <c r="BB238" s="216">
        <f>IF(AZ238=2,G238,0)</f>
        <v>0</v>
      </c>
      <c r="BC238" s="216">
        <f>IF(AZ238=3,G238,0)</f>
        <v>0</v>
      </c>
      <c r="BD238" s="216">
        <f>IF(AZ238=4,G238,0)</f>
        <v>0</v>
      </c>
      <c r="BE238" s="216">
        <f>IF(AZ238=5,G238,0)</f>
        <v>0</v>
      </c>
      <c r="CA238" s="243">
        <v>1</v>
      </c>
      <c r="CB238" s="243">
        <v>7</v>
      </c>
    </row>
    <row r="239" spans="1:80" ht="22.5">
      <c r="A239" s="244">
        <v>62</v>
      </c>
      <c r="B239" s="245" t="s">
        <v>380</v>
      </c>
      <c r="C239" s="246" t="s">
        <v>381</v>
      </c>
      <c r="D239" s="247" t="s">
        <v>164</v>
      </c>
      <c r="E239" s="248">
        <v>64</v>
      </c>
      <c r="F239" s="248">
        <v>0</v>
      </c>
      <c r="G239" s="249">
        <f>E239*F239</f>
        <v>0</v>
      </c>
      <c r="H239" s="250">
        <v>2.9499999999999999E-3</v>
      </c>
      <c r="I239" s="251">
        <f>E239*H239</f>
        <v>0.1888</v>
      </c>
      <c r="J239" s="250">
        <v>0</v>
      </c>
      <c r="K239" s="251">
        <f>E239*J239</f>
        <v>0</v>
      </c>
      <c r="O239" s="243">
        <v>2</v>
      </c>
      <c r="AA239" s="216">
        <v>1</v>
      </c>
      <c r="AB239" s="216">
        <v>7</v>
      </c>
      <c r="AC239" s="216">
        <v>7</v>
      </c>
      <c r="AZ239" s="216">
        <v>2</v>
      </c>
      <c r="BA239" s="216">
        <f>IF(AZ239=1,G239,0)</f>
        <v>0</v>
      </c>
      <c r="BB239" s="216">
        <f>IF(AZ239=2,G239,0)</f>
        <v>0</v>
      </c>
      <c r="BC239" s="216">
        <f>IF(AZ239=3,G239,0)</f>
        <v>0</v>
      </c>
      <c r="BD239" s="216">
        <f>IF(AZ239=4,G239,0)</f>
        <v>0</v>
      </c>
      <c r="BE239" s="216">
        <f>IF(AZ239=5,G239,0)</f>
        <v>0</v>
      </c>
      <c r="CA239" s="243">
        <v>1</v>
      </c>
      <c r="CB239" s="243">
        <v>7</v>
      </c>
    </row>
    <row r="240" spans="1:80">
      <c r="A240" s="252"/>
      <c r="B240" s="256"/>
      <c r="C240" s="366" t="s">
        <v>382</v>
      </c>
      <c r="D240" s="367"/>
      <c r="E240" s="257">
        <v>64</v>
      </c>
      <c r="F240" s="258"/>
      <c r="G240" s="259"/>
      <c r="H240" s="260"/>
      <c r="I240" s="254"/>
      <c r="J240" s="261"/>
      <c r="K240" s="254"/>
      <c r="M240" s="255" t="s">
        <v>382</v>
      </c>
      <c r="O240" s="243"/>
    </row>
    <row r="241" spans="1:80" ht="22.5">
      <c r="A241" s="244">
        <v>63</v>
      </c>
      <c r="B241" s="245" t="s">
        <v>383</v>
      </c>
      <c r="C241" s="246" t="s">
        <v>384</v>
      </c>
      <c r="D241" s="247" t="s">
        <v>164</v>
      </c>
      <c r="E241" s="248">
        <v>12</v>
      </c>
      <c r="F241" s="248">
        <v>0</v>
      </c>
      <c r="G241" s="249">
        <f>E241*F241</f>
        <v>0</v>
      </c>
      <c r="H241" s="250">
        <v>2.9499999999999999E-3</v>
      </c>
      <c r="I241" s="251">
        <f>E241*H241</f>
        <v>3.5400000000000001E-2</v>
      </c>
      <c r="J241" s="250">
        <v>0</v>
      </c>
      <c r="K241" s="251">
        <f>E241*J241</f>
        <v>0</v>
      </c>
      <c r="O241" s="243">
        <v>2</v>
      </c>
      <c r="AA241" s="216">
        <v>1</v>
      </c>
      <c r="AB241" s="216">
        <v>7</v>
      </c>
      <c r="AC241" s="216">
        <v>7</v>
      </c>
      <c r="AZ241" s="216">
        <v>2</v>
      </c>
      <c r="BA241" s="216">
        <f>IF(AZ241=1,G241,0)</f>
        <v>0</v>
      </c>
      <c r="BB241" s="216">
        <f>IF(AZ241=2,G241,0)</f>
        <v>0</v>
      </c>
      <c r="BC241" s="216">
        <f>IF(AZ241=3,G241,0)</f>
        <v>0</v>
      </c>
      <c r="BD241" s="216">
        <f>IF(AZ241=4,G241,0)</f>
        <v>0</v>
      </c>
      <c r="BE241" s="216">
        <f>IF(AZ241=5,G241,0)</f>
        <v>0</v>
      </c>
      <c r="CA241" s="243">
        <v>1</v>
      </c>
      <c r="CB241" s="243">
        <v>7</v>
      </c>
    </row>
    <row r="242" spans="1:80">
      <c r="A242" s="252"/>
      <c r="B242" s="256"/>
      <c r="C242" s="366" t="s">
        <v>385</v>
      </c>
      <c r="D242" s="367"/>
      <c r="E242" s="257">
        <v>12</v>
      </c>
      <c r="F242" s="258"/>
      <c r="G242" s="259"/>
      <c r="H242" s="260"/>
      <c r="I242" s="254"/>
      <c r="J242" s="261"/>
      <c r="K242" s="254"/>
      <c r="M242" s="255" t="s">
        <v>385</v>
      </c>
      <c r="O242" s="243"/>
    </row>
    <row r="243" spans="1:80">
      <c r="A243" s="244">
        <v>64</v>
      </c>
      <c r="B243" s="245" t="s">
        <v>386</v>
      </c>
      <c r="C243" s="246" t="s">
        <v>387</v>
      </c>
      <c r="D243" s="247" t="s">
        <v>164</v>
      </c>
      <c r="E243" s="248">
        <v>140</v>
      </c>
      <c r="F243" s="248">
        <v>0</v>
      </c>
      <c r="G243" s="249">
        <f>E243*F243</f>
        <v>0</v>
      </c>
      <c r="H243" s="250">
        <v>2.9499999999999999E-3</v>
      </c>
      <c r="I243" s="251">
        <f>E243*H243</f>
        <v>0.41299999999999998</v>
      </c>
      <c r="J243" s="250">
        <v>0</v>
      </c>
      <c r="K243" s="251">
        <f>E243*J243</f>
        <v>0</v>
      </c>
      <c r="O243" s="243">
        <v>2</v>
      </c>
      <c r="AA243" s="216">
        <v>1</v>
      </c>
      <c r="AB243" s="216">
        <v>7</v>
      </c>
      <c r="AC243" s="216">
        <v>7</v>
      </c>
      <c r="AZ243" s="216">
        <v>2</v>
      </c>
      <c r="BA243" s="216">
        <f>IF(AZ243=1,G243,0)</f>
        <v>0</v>
      </c>
      <c r="BB243" s="216">
        <f>IF(AZ243=2,G243,0)</f>
        <v>0</v>
      </c>
      <c r="BC243" s="216">
        <f>IF(AZ243=3,G243,0)</f>
        <v>0</v>
      </c>
      <c r="BD243" s="216">
        <f>IF(AZ243=4,G243,0)</f>
        <v>0</v>
      </c>
      <c r="BE243" s="216">
        <f>IF(AZ243=5,G243,0)</f>
        <v>0</v>
      </c>
      <c r="CA243" s="243">
        <v>1</v>
      </c>
      <c r="CB243" s="243">
        <v>7</v>
      </c>
    </row>
    <row r="244" spans="1:80">
      <c r="A244" s="244">
        <v>65</v>
      </c>
      <c r="B244" s="245" t="s">
        <v>388</v>
      </c>
      <c r="C244" s="246" t="s">
        <v>389</v>
      </c>
      <c r="D244" s="247" t="s">
        <v>251</v>
      </c>
      <c r="E244" s="248">
        <v>1</v>
      </c>
      <c r="F244" s="248">
        <v>0</v>
      </c>
      <c r="G244" s="249">
        <f>E244*F244</f>
        <v>0</v>
      </c>
      <c r="H244" s="250">
        <v>2.9499999999999999E-3</v>
      </c>
      <c r="I244" s="251">
        <f>E244*H244</f>
        <v>2.9499999999999999E-3</v>
      </c>
      <c r="J244" s="250">
        <v>0</v>
      </c>
      <c r="K244" s="251">
        <f>E244*J244</f>
        <v>0</v>
      </c>
      <c r="O244" s="243">
        <v>2</v>
      </c>
      <c r="AA244" s="216">
        <v>1</v>
      </c>
      <c r="AB244" s="216">
        <v>7</v>
      </c>
      <c r="AC244" s="216">
        <v>7</v>
      </c>
      <c r="AZ244" s="216">
        <v>2</v>
      </c>
      <c r="BA244" s="216">
        <f>IF(AZ244=1,G244,0)</f>
        <v>0</v>
      </c>
      <c r="BB244" s="216">
        <f>IF(AZ244=2,G244,0)</f>
        <v>0</v>
      </c>
      <c r="BC244" s="216">
        <f>IF(AZ244=3,G244,0)</f>
        <v>0</v>
      </c>
      <c r="BD244" s="216">
        <f>IF(AZ244=4,G244,0)</f>
        <v>0</v>
      </c>
      <c r="BE244" s="216">
        <f>IF(AZ244=5,G244,0)</f>
        <v>0</v>
      </c>
      <c r="CA244" s="243">
        <v>1</v>
      </c>
      <c r="CB244" s="243">
        <v>7</v>
      </c>
    </row>
    <row r="245" spans="1:80">
      <c r="A245" s="244">
        <v>66</v>
      </c>
      <c r="B245" s="245" t="s">
        <v>390</v>
      </c>
      <c r="C245" s="246" t="s">
        <v>391</v>
      </c>
      <c r="D245" s="247" t="s">
        <v>251</v>
      </c>
      <c r="E245" s="248">
        <v>1</v>
      </c>
      <c r="F245" s="248">
        <v>0</v>
      </c>
      <c r="G245" s="249">
        <f>E245*F245</f>
        <v>0</v>
      </c>
      <c r="H245" s="250">
        <v>2.9499999999999999E-3</v>
      </c>
      <c r="I245" s="251">
        <f>E245*H245</f>
        <v>2.9499999999999999E-3</v>
      </c>
      <c r="J245" s="250">
        <v>0</v>
      </c>
      <c r="K245" s="251">
        <f>E245*J245</f>
        <v>0</v>
      </c>
      <c r="O245" s="243">
        <v>2</v>
      </c>
      <c r="AA245" s="216">
        <v>1</v>
      </c>
      <c r="AB245" s="216">
        <v>7</v>
      </c>
      <c r="AC245" s="216">
        <v>7</v>
      </c>
      <c r="AZ245" s="216">
        <v>2</v>
      </c>
      <c r="BA245" s="216">
        <f>IF(AZ245=1,G245,0)</f>
        <v>0</v>
      </c>
      <c r="BB245" s="216">
        <f>IF(AZ245=2,G245,0)</f>
        <v>0</v>
      </c>
      <c r="BC245" s="216">
        <f>IF(AZ245=3,G245,0)</f>
        <v>0</v>
      </c>
      <c r="BD245" s="216">
        <f>IF(AZ245=4,G245,0)</f>
        <v>0</v>
      </c>
      <c r="BE245" s="216">
        <f>IF(AZ245=5,G245,0)</f>
        <v>0</v>
      </c>
      <c r="CA245" s="243">
        <v>1</v>
      </c>
      <c r="CB245" s="243">
        <v>7</v>
      </c>
    </row>
    <row r="246" spans="1:80">
      <c r="A246" s="244">
        <v>67</v>
      </c>
      <c r="B246" s="245" t="s">
        <v>392</v>
      </c>
      <c r="C246" s="246" t="s">
        <v>393</v>
      </c>
      <c r="D246" s="247" t="s">
        <v>164</v>
      </c>
      <c r="E246" s="248">
        <v>5.6520000000000001</v>
      </c>
      <c r="F246" s="248">
        <v>0</v>
      </c>
      <c r="G246" s="249">
        <f>E246*F246</f>
        <v>0</v>
      </c>
      <c r="H246" s="250">
        <v>2.9499999999999999E-3</v>
      </c>
      <c r="I246" s="251">
        <f>E246*H246</f>
        <v>1.6673400000000001E-2</v>
      </c>
      <c r="J246" s="250">
        <v>0</v>
      </c>
      <c r="K246" s="251">
        <f>E246*J246</f>
        <v>0</v>
      </c>
      <c r="O246" s="243">
        <v>2</v>
      </c>
      <c r="AA246" s="216">
        <v>1</v>
      </c>
      <c r="AB246" s="216">
        <v>7</v>
      </c>
      <c r="AC246" s="216">
        <v>7</v>
      </c>
      <c r="AZ246" s="216">
        <v>2</v>
      </c>
      <c r="BA246" s="216">
        <f>IF(AZ246=1,G246,0)</f>
        <v>0</v>
      </c>
      <c r="BB246" s="216">
        <f>IF(AZ246=2,G246,0)</f>
        <v>0</v>
      </c>
      <c r="BC246" s="216">
        <f>IF(AZ246=3,G246,0)</f>
        <v>0</v>
      </c>
      <c r="BD246" s="216">
        <f>IF(AZ246=4,G246,0)</f>
        <v>0</v>
      </c>
      <c r="BE246" s="216">
        <f>IF(AZ246=5,G246,0)</f>
        <v>0</v>
      </c>
      <c r="CA246" s="243">
        <v>1</v>
      </c>
      <c r="CB246" s="243">
        <v>7</v>
      </c>
    </row>
    <row r="247" spans="1:80">
      <c r="A247" s="252"/>
      <c r="B247" s="256"/>
      <c r="C247" s="366" t="s">
        <v>394</v>
      </c>
      <c r="D247" s="367"/>
      <c r="E247" s="257">
        <v>5.6520000000000001</v>
      </c>
      <c r="F247" s="258"/>
      <c r="G247" s="259"/>
      <c r="H247" s="260"/>
      <c r="I247" s="254"/>
      <c r="J247" s="261"/>
      <c r="K247" s="254"/>
      <c r="M247" s="255" t="s">
        <v>394</v>
      </c>
      <c r="O247" s="243"/>
    </row>
    <row r="248" spans="1:80">
      <c r="A248" s="244">
        <v>68</v>
      </c>
      <c r="B248" s="245" t="s">
        <v>395</v>
      </c>
      <c r="C248" s="246" t="s">
        <v>396</v>
      </c>
      <c r="D248" s="247" t="s">
        <v>164</v>
      </c>
      <c r="E248" s="248">
        <v>3.14</v>
      </c>
      <c r="F248" s="248">
        <v>0</v>
      </c>
      <c r="G248" s="249">
        <f>E248*F248</f>
        <v>0</v>
      </c>
      <c r="H248" s="250">
        <v>2.9499999999999999E-3</v>
      </c>
      <c r="I248" s="251">
        <f>E248*H248</f>
        <v>9.2630000000000004E-3</v>
      </c>
      <c r="J248" s="250">
        <v>0</v>
      </c>
      <c r="K248" s="251">
        <f>E248*J248</f>
        <v>0</v>
      </c>
      <c r="O248" s="243">
        <v>2</v>
      </c>
      <c r="AA248" s="216">
        <v>1</v>
      </c>
      <c r="AB248" s="216">
        <v>7</v>
      </c>
      <c r="AC248" s="216">
        <v>7</v>
      </c>
      <c r="AZ248" s="216">
        <v>2</v>
      </c>
      <c r="BA248" s="216">
        <f>IF(AZ248=1,G248,0)</f>
        <v>0</v>
      </c>
      <c r="BB248" s="216">
        <f>IF(AZ248=2,G248,0)</f>
        <v>0</v>
      </c>
      <c r="BC248" s="216">
        <f>IF(AZ248=3,G248,0)</f>
        <v>0</v>
      </c>
      <c r="BD248" s="216">
        <f>IF(AZ248=4,G248,0)</f>
        <v>0</v>
      </c>
      <c r="BE248" s="216">
        <f>IF(AZ248=5,G248,0)</f>
        <v>0</v>
      </c>
      <c r="CA248" s="243">
        <v>1</v>
      </c>
      <c r="CB248" s="243">
        <v>7</v>
      </c>
    </row>
    <row r="249" spans="1:80">
      <c r="A249" s="252"/>
      <c r="B249" s="256"/>
      <c r="C249" s="366" t="s">
        <v>397</v>
      </c>
      <c r="D249" s="367"/>
      <c r="E249" s="257">
        <v>3.14</v>
      </c>
      <c r="F249" s="258"/>
      <c r="G249" s="259"/>
      <c r="H249" s="260"/>
      <c r="I249" s="254"/>
      <c r="J249" s="261"/>
      <c r="K249" s="254"/>
      <c r="M249" s="255" t="s">
        <v>397</v>
      </c>
      <c r="O249" s="243"/>
    </row>
    <row r="250" spans="1:80" ht="22.5">
      <c r="A250" s="244">
        <v>69</v>
      </c>
      <c r="B250" s="245" t="s">
        <v>398</v>
      </c>
      <c r="C250" s="246" t="s">
        <v>399</v>
      </c>
      <c r="D250" s="247" t="s">
        <v>164</v>
      </c>
      <c r="E250" s="248">
        <v>18.3</v>
      </c>
      <c r="F250" s="248">
        <v>0</v>
      </c>
      <c r="G250" s="249">
        <f t="shared" ref="G250:G255" si="8">E250*F250</f>
        <v>0</v>
      </c>
      <c r="H250" s="250">
        <v>2.9499999999999999E-3</v>
      </c>
      <c r="I250" s="251">
        <f t="shared" ref="I250:I255" si="9">E250*H250</f>
        <v>5.3984999999999998E-2</v>
      </c>
      <c r="J250" s="250">
        <v>0</v>
      </c>
      <c r="K250" s="251">
        <f t="shared" ref="K250:K255" si="10">E250*J250</f>
        <v>0</v>
      </c>
      <c r="O250" s="243">
        <v>2</v>
      </c>
      <c r="AA250" s="216">
        <v>1</v>
      </c>
      <c r="AB250" s="216">
        <v>7</v>
      </c>
      <c r="AC250" s="216">
        <v>7</v>
      </c>
      <c r="AZ250" s="216">
        <v>2</v>
      </c>
      <c r="BA250" s="216">
        <f t="shared" ref="BA250:BA255" si="11">IF(AZ250=1,G250,0)</f>
        <v>0</v>
      </c>
      <c r="BB250" s="216">
        <f t="shared" ref="BB250:BB255" si="12">IF(AZ250=2,G250,0)</f>
        <v>0</v>
      </c>
      <c r="BC250" s="216">
        <f t="shared" ref="BC250:BC255" si="13">IF(AZ250=3,G250,0)</f>
        <v>0</v>
      </c>
      <c r="BD250" s="216">
        <f t="shared" ref="BD250:BD255" si="14">IF(AZ250=4,G250,0)</f>
        <v>0</v>
      </c>
      <c r="BE250" s="216">
        <f t="shared" ref="BE250:BE255" si="15">IF(AZ250=5,G250,0)</f>
        <v>0</v>
      </c>
      <c r="CA250" s="243">
        <v>1</v>
      </c>
      <c r="CB250" s="243">
        <v>7</v>
      </c>
    </row>
    <row r="251" spans="1:80">
      <c r="A251" s="244">
        <v>70</v>
      </c>
      <c r="B251" s="245" t="s">
        <v>400</v>
      </c>
      <c r="C251" s="246" t="s">
        <v>401</v>
      </c>
      <c r="D251" s="247" t="s">
        <v>251</v>
      </c>
      <c r="E251" s="248">
        <v>1</v>
      </c>
      <c r="F251" s="248">
        <v>0</v>
      </c>
      <c r="G251" s="249">
        <f t="shared" si="8"/>
        <v>0</v>
      </c>
      <c r="H251" s="250">
        <v>2.9499999999999999E-3</v>
      </c>
      <c r="I251" s="251">
        <f t="shared" si="9"/>
        <v>2.9499999999999999E-3</v>
      </c>
      <c r="J251" s="250">
        <v>0</v>
      </c>
      <c r="K251" s="251">
        <f t="shared" si="10"/>
        <v>0</v>
      </c>
      <c r="O251" s="243">
        <v>2</v>
      </c>
      <c r="AA251" s="216">
        <v>1</v>
      </c>
      <c r="AB251" s="216">
        <v>7</v>
      </c>
      <c r="AC251" s="216">
        <v>7</v>
      </c>
      <c r="AZ251" s="216">
        <v>2</v>
      </c>
      <c r="BA251" s="216">
        <f t="shared" si="11"/>
        <v>0</v>
      </c>
      <c r="BB251" s="216">
        <f t="shared" si="12"/>
        <v>0</v>
      </c>
      <c r="BC251" s="216">
        <f t="shared" si="13"/>
        <v>0</v>
      </c>
      <c r="BD251" s="216">
        <f t="shared" si="14"/>
        <v>0</v>
      </c>
      <c r="BE251" s="216">
        <f t="shared" si="15"/>
        <v>0</v>
      </c>
      <c r="CA251" s="243">
        <v>1</v>
      </c>
      <c r="CB251" s="243">
        <v>7</v>
      </c>
    </row>
    <row r="252" spans="1:80">
      <c r="A252" s="244">
        <v>71</v>
      </c>
      <c r="B252" s="245" t="s">
        <v>402</v>
      </c>
      <c r="C252" s="246" t="s">
        <v>403</v>
      </c>
      <c r="D252" s="247" t="s">
        <v>251</v>
      </c>
      <c r="E252" s="248">
        <v>3</v>
      </c>
      <c r="F252" s="248">
        <v>0</v>
      </c>
      <c r="G252" s="249">
        <f t="shared" si="8"/>
        <v>0</v>
      </c>
      <c r="H252" s="250">
        <v>2.9499999999999999E-3</v>
      </c>
      <c r="I252" s="251">
        <f t="shared" si="9"/>
        <v>8.8500000000000002E-3</v>
      </c>
      <c r="J252" s="250">
        <v>0</v>
      </c>
      <c r="K252" s="251">
        <f t="shared" si="10"/>
        <v>0</v>
      </c>
      <c r="O252" s="243">
        <v>2</v>
      </c>
      <c r="AA252" s="216">
        <v>1</v>
      </c>
      <c r="AB252" s="216">
        <v>7</v>
      </c>
      <c r="AC252" s="216">
        <v>7</v>
      </c>
      <c r="AZ252" s="216">
        <v>2</v>
      </c>
      <c r="BA252" s="216">
        <f t="shared" si="11"/>
        <v>0</v>
      </c>
      <c r="BB252" s="216">
        <f t="shared" si="12"/>
        <v>0</v>
      </c>
      <c r="BC252" s="216">
        <f t="shared" si="13"/>
        <v>0</v>
      </c>
      <c r="BD252" s="216">
        <f t="shared" si="14"/>
        <v>0</v>
      </c>
      <c r="BE252" s="216">
        <f t="shared" si="15"/>
        <v>0</v>
      </c>
      <c r="CA252" s="243">
        <v>1</v>
      </c>
      <c r="CB252" s="243">
        <v>7</v>
      </c>
    </row>
    <row r="253" spans="1:80">
      <c r="A253" s="244">
        <v>72</v>
      </c>
      <c r="B253" s="245" t="s">
        <v>404</v>
      </c>
      <c r="C253" s="246" t="s">
        <v>405</v>
      </c>
      <c r="D253" s="247" t="s">
        <v>251</v>
      </c>
      <c r="E253" s="248">
        <v>3</v>
      </c>
      <c r="F253" s="248">
        <v>0</v>
      </c>
      <c r="G253" s="249">
        <f t="shared" si="8"/>
        <v>0</v>
      </c>
      <c r="H253" s="250">
        <v>2.9499999999999999E-3</v>
      </c>
      <c r="I253" s="251">
        <f t="shared" si="9"/>
        <v>8.8500000000000002E-3</v>
      </c>
      <c r="J253" s="250">
        <v>0</v>
      </c>
      <c r="K253" s="251">
        <f t="shared" si="10"/>
        <v>0</v>
      </c>
      <c r="O253" s="243">
        <v>2</v>
      </c>
      <c r="AA253" s="216">
        <v>1</v>
      </c>
      <c r="AB253" s="216">
        <v>7</v>
      </c>
      <c r="AC253" s="216">
        <v>7</v>
      </c>
      <c r="AZ253" s="216">
        <v>2</v>
      </c>
      <c r="BA253" s="216">
        <f t="shared" si="11"/>
        <v>0</v>
      </c>
      <c r="BB253" s="216">
        <f t="shared" si="12"/>
        <v>0</v>
      </c>
      <c r="BC253" s="216">
        <f t="shared" si="13"/>
        <v>0</v>
      </c>
      <c r="BD253" s="216">
        <f t="shared" si="14"/>
        <v>0</v>
      </c>
      <c r="BE253" s="216">
        <f t="shared" si="15"/>
        <v>0</v>
      </c>
      <c r="CA253" s="243">
        <v>1</v>
      </c>
      <c r="CB253" s="243">
        <v>7</v>
      </c>
    </row>
    <row r="254" spans="1:80">
      <c r="A254" s="244">
        <v>73</v>
      </c>
      <c r="B254" s="245" t="s">
        <v>406</v>
      </c>
      <c r="C254" s="246" t="s">
        <v>407</v>
      </c>
      <c r="D254" s="247" t="s">
        <v>251</v>
      </c>
      <c r="E254" s="248">
        <v>1</v>
      </c>
      <c r="F254" s="248">
        <v>0</v>
      </c>
      <c r="G254" s="249">
        <f t="shared" si="8"/>
        <v>0</v>
      </c>
      <c r="H254" s="250">
        <v>2.9499999999999999E-3</v>
      </c>
      <c r="I254" s="251">
        <f t="shared" si="9"/>
        <v>2.9499999999999999E-3</v>
      </c>
      <c r="J254" s="250">
        <v>0</v>
      </c>
      <c r="K254" s="251">
        <f t="shared" si="10"/>
        <v>0</v>
      </c>
      <c r="O254" s="243">
        <v>2</v>
      </c>
      <c r="AA254" s="216">
        <v>1</v>
      </c>
      <c r="AB254" s="216">
        <v>7</v>
      </c>
      <c r="AC254" s="216">
        <v>7</v>
      </c>
      <c r="AZ254" s="216">
        <v>2</v>
      </c>
      <c r="BA254" s="216">
        <f t="shared" si="11"/>
        <v>0</v>
      </c>
      <c r="BB254" s="216">
        <f t="shared" si="12"/>
        <v>0</v>
      </c>
      <c r="BC254" s="216">
        <f t="shared" si="13"/>
        <v>0</v>
      </c>
      <c r="BD254" s="216">
        <f t="shared" si="14"/>
        <v>0</v>
      </c>
      <c r="BE254" s="216">
        <f t="shared" si="15"/>
        <v>0</v>
      </c>
      <c r="CA254" s="243">
        <v>1</v>
      </c>
      <c r="CB254" s="243">
        <v>7</v>
      </c>
    </row>
    <row r="255" spans="1:80">
      <c r="A255" s="244">
        <v>74</v>
      </c>
      <c r="B255" s="245" t="s">
        <v>408</v>
      </c>
      <c r="C255" s="246" t="s">
        <v>409</v>
      </c>
      <c r="D255" s="247" t="s">
        <v>164</v>
      </c>
      <c r="E255" s="248">
        <v>200</v>
      </c>
      <c r="F255" s="248">
        <v>0</v>
      </c>
      <c r="G255" s="249">
        <f t="shared" si="8"/>
        <v>0</v>
      </c>
      <c r="H255" s="250">
        <v>2.1199999999999999E-3</v>
      </c>
      <c r="I255" s="251">
        <f t="shared" si="9"/>
        <v>0.42399999999999999</v>
      </c>
      <c r="J255" s="250">
        <v>0</v>
      </c>
      <c r="K255" s="251">
        <f t="shared" si="10"/>
        <v>0</v>
      </c>
      <c r="O255" s="243">
        <v>2</v>
      </c>
      <c r="AA255" s="216">
        <v>1</v>
      </c>
      <c r="AB255" s="216">
        <v>7</v>
      </c>
      <c r="AC255" s="216">
        <v>7</v>
      </c>
      <c r="AZ255" s="216">
        <v>2</v>
      </c>
      <c r="BA255" s="216">
        <f t="shared" si="11"/>
        <v>0</v>
      </c>
      <c r="BB255" s="216">
        <f t="shared" si="12"/>
        <v>0</v>
      </c>
      <c r="BC255" s="216">
        <f t="shared" si="13"/>
        <v>0</v>
      </c>
      <c r="BD255" s="216">
        <f t="shared" si="14"/>
        <v>0</v>
      </c>
      <c r="BE255" s="216">
        <f t="shared" si="15"/>
        <v>0</v>
      </c>
      <c r="CA255" s="243">
        <v>1</v>
      </c>
      <c r="CB255" s="243">
        <v>7</v>
      </c>
    </row>
    <row r="256" spans="1:80">
      <c r="A256" s="262"/>
      <c r="B256" s="263" t="s">
        <v>93</v>
      </c>
      <c r="C256" s="264" t="s">
        <v>375</v>
      </c>
      <c r="D256" s="265"/>
      <c r="E256" s="266"/>
      <c r="F256" s="267"/>
      <c r="G256" s="268">
        <f>SUM(G236:G255)</f>
        <v>0</v>
      </c>
      <c r="H256" s="269"/>
      <c r="I256" s="270">
        <f>SUM(I236:I255)</f>
        <v>1.3712213999999998</v>
      </c>
      <c r="J256" s="269"/>
      <c r="K256" s="270">
        <f>SUM(K236:K255)</f>
        <v>0</v>
      </c>
      <c r="O256" s="243">
        <v>4</v>
      </c>
      <c r="BA256" s="271">
        <f>SUM(BA236:BA255)</f>
        <v>0</v>
      </c>
      <c r="BB256" s="271">
        <f>SUM(BB236:BB255)</f>
        <v>0</v>
      </c>
      <c r="BC256" s="271">
        <f>SUM(BC236:BC255)</f>
        <v>0</v>
      </c>
      <c r="BD256" s="271">
        <f>SUM(BD236:BD255)</f>
        <v>0</v>
      </c>
      <c r="BE256" s="271">
        <f>SUM(BE236:BE255)</f>
        <v>0</v>
      </c>
    </row>
    <row r="257" spans="1:80">
      <c r="A257" s="233" t="s">
        <v>89</v>
      </c>
      <c r="B257" s="234" t="s">
        <v>410</v>
      </c>
      <c r="C257" s="235" t="s">
        <v>3110</v>
      </c>
      <c r="D257" s="236"/>
      <c r="E257" s="237"/>
      <c r="F257" s="237"/>
      <c r="G257" s="238"/>
      <c r="H257" s="239"/>
      <c r="I257" s="240"/>
      <c r="J257" s="241"/>
      <c r="K257" s="242"/>
      <c r="O257" s="243">
        <v>1</v>
      </c>
    </row>
    <row r="258" spans="1:80" ht="22.5">
      <c r="A258" s="244">
        <v>75</v>
      </c>
      <c r="B258" s="245" t="s">
        <v>412</v>
      </c>
      <c r="C258" s="246" t="s">
        <v>413</v>
      </c>
      <c r="D258" s="247" t="s">
        <v>251</v>
      </c>
      <c r="E258" s="248">
        <v>1</v>
      </c>
      <c r="F258" s="248">
        <v>0</v>
      </c>
      <c r="G258" s="249">
        <f t="shared" ref="G258:G267" si="16">E258*F258</f>
        <v>0</v>
      </c>
      <c r="H258" s="250">
        <v>0</v>
      </c>
      <c r="I258" s="251">
        <f t="shared" ref="I258:I267" si="17">E258*H258</f>
        <v>0</v>
      </c>
      <c r="J258" s="250">
        <v>0</v>
      </c>
      <c r="K258" s="251">
        <f t="shared" ref="K258:K267" si="18">E258*J258</f>
        <v>0</v>
      </c>
      <c r="O258" s="243">
        <v>2</v>
      </c>
      <c r="AA258" s="216">
        <v>1</v>
      </c>
      <c r="AB258" s="216">
        <v>7</v>
      </c>
      <c r="AC258" s="216">
        <v>7</v>
      </c>
      <c r="AZ258" s="216">
        <v>2</v>
      </c>
      <c r="BA258" s="216">
        <f t="shared" ref="BA258:BA267" si="19">IF(AZ258=1,G258,0)</f>
        <v>0</v>
      </c>
      <c r="BB258" s="216">
        <f t="shared" ref="BB258:BB267" si="20">IF(AZ258=2,G258,0)</f>
        <v>0</v>
      </c>
      <c r="BC258" s="216">
        <f t="shared" ref="BC258:BC267" si="21">IF(AZ258=3,G258,0)</f>
        <v>0</v>
      </c>
      <c r="BD258" s="216">
        <f t="shared" ref="BD258:BD267" si="22">IF(AZ258=4,G258,0)</f>
        <v>0</v>
      </c>
      <c r="BE258" s="216">
        <f t="shared" ref="BE258:BE267" si="23">IF(AZ258=5,G258,0)</f>
        <v>0</v>
      </c>
      <c r="CA258" s="243">
        <v>1</v>
      </c>
      <c r="CB258" s="243">
        <v>7</v>
      </c>
    </row>
    <row r="259" spans="1:80" ht="22.5">
      <c r="A259" s="244">
        <v>76</v>
      </c>
      <c r="B259" s="245" t="s">
        <v>414</v>
      </c>
      <c r="C259" s="246" t="s">
        <v>415</v>
      </c>
      <c r="D259" s="247" t="s">
        <v>251</v>
      </c>
      <c r="E259" s="248">
        <v>1</v>
      </c>
      <c r="F259" s="248">
        <v>0</v>
      </c>
      <c r="G259" s="249">
        <f t="shared" si="16"/>
        <v>0</v>
      </c>
      <c r="H259" s="250">
        <v>0</v>
      </c>
      <c r="I259" s="251">
        <f t="shared" si="17"/>
        <v>0</v>
      </c>
      <c r="J259" s="250">
        <v>0</v>
      </c>
      <c r="K259" s="251">
        <f t="shared" si="18"/>
        <v>0</v>
      </c>
      <c r="O259" s="243">
        <v>2</v>
      </c>
      <c r="AA259" s="216">
        <v>1</v>
      </c>
      <c r="AB259" s="216">
        <v>7</v>
      </c>
      <c r="AC259" s="216">
        <v>7</v>
      </c>
      <c r="AZ259" s="216">
        <v>2</v>
      </c>
      <c r="BA259" s="216">
        <f t="shared" si="19"/>
        <v>0</v>
      </c>
      <c r="BB259" s="216">
        <f t="shared" si="20"/>
        <v>0</v>
      </c>
      <c r="BC259" s="216">
        <f t="shared" si="21"/>
        <v>0</v>
      </c>
      <c r="BD259" s="216">
        <f t="shared" si="22"/>
        <v>0</v>
      </c>
      <c r="BE259" s="216">
        <f t="shared" si="23"/>
        <v>0</v>
      </c>
      <c r="CA259" s="243">
        <v>1</v>
      </c>
      <c r="CB259" s="243">
        <v>7</v>
      </c>
    </row>
    <row r="260" spans="1:80" ht="22.5">
      <c r="A260" s="244">
        <v>77</v>
      </c>
      <c r="B260" s="245" t="s">
        <v>416</v>
      </c>
      <c r="C260" s="246" t="s">
        <v>417</v>
      </c>
      <c r="D260" s="247" t="s">
        <v>251</v>
      </c>
      <c r="E260" s="248">
        <v>1</v>
      </c>
      <c r="F260" s="248">
        <v>0</v>
      </c>
      <c r="G260" s="249">
        <f t="shared" si="16"/>
        <v>0</v>
      </c>
      <c r="H260" s="250">
        <v>0</v>
      </c>
      <c r="I260" s="251">
        <f t="shared" si="17"/>
        <v>0</v>
      </c>
      <c r="J260" s="250">
        <v>0</v>
      </c>
      <c r="K260" s="251">
        <f t="shared" si="18"/>
        <v>0</v>
      </c>
      <c r="O260" s="243">
        <v>2</v>
      </c>
      <c r="AA260" s="216">
        <v>1</v>
      </c>
      <c r="AB260" s="216">
        <v>7</v>
      </c>
      <c r="AC260" s="216">
        <v>7</v>
      </c>
      <c r="AZ260" s="216">
        <v>2</v>
      </c>
      <c r="BA260" s="216">
        <f t="shared" si="19"/>
        <v>0</v>
      </c>
      <c r="BB260" s="216">
        <f t="shared" si="20"/>
        <v>0</v>
      </c>
      <c r="BC260" s="216">
        <f t="shared" si="21"/>
        <v>0</v>
      </c>
      <c r="BD260" s="216">
        <f t="shared" si="22"/>
        <v>0</v>
      </c>
      <c r="BE260" s="216">
        <f t="shared" si="23"/>
        <v>0</v>
      </c>
      <c r="CA260" s="243">
        <v>1</v>
      </c>
      <c r="CB260" s="243">
        <v>7</v>
      </c>
    </row>
    <row r="261" spans="1:80" ht="22.5">
      <c r="A261" s="244">
        <v>78</v>
      </c>
      <c r="B261" s="245" t="s">
        <v>418</v>
      </c>
      <c r="C261" s="246" t="s">
        <v>419</v>
      </c>
      <c r="D261" s="247" t="s">
        <v>251</v>
      </c>
      <c r="E261" s="248">
        <v>1</v>
      </c>
      <c r="F261" s="248">
        <v>0</v>
      </c>
      <c r="G261" s="249">
        <f t="shared" si="16"/>
        <v>0</v>
      </c>
      <c r="H261" s="250">
        <v>0</v>
      </c>
      <c r="I261" s="251">
        <f t="shared" si="17"/>
        <v>0</v>
      </c>
      <c r="J261" s="250">
        <v>0</v>
      </c>
      <c r="K261" s="251">
        <f t="shared" si="18"/>
        <v>0</v>
      </c>
      <c r="O261" s="243">
        <v>2</v>
      </c>
      <c r="AA261" s="216">
        <v>1</v>
      </c>
      <c r="AB261" s="216">
        <v>7</v>
      </c>
      <c r="AC261" s="216">
        <v>7</v>
      </c>
      <c r="AZ261" s="216">
        <v>2</v>
      </c>
      <c r="BA261" s="216">
        <f t="shared" si="19"/>
        <v>0</v>
      </c>
      <c r="BB261" s="216">
        <f t="shared" si="20"/>
        <v>0</v>
      </c>
      <c r="BC261" s="216">
        <f t="shared" si="21"/>
        <v>0</v>
      </c>
      <c r="BD261" s="216">
        <f t="shared" si="22"/>
        <v>0</v>
      </c>
      <c r="BE261" s="216">
        <f t="shared" si="23"/>
        <v>0</v>
      </c>
      <c r="CA261" s="243">
        <v>1</v>
      </c>
      <c r="CB261" s="243">
        <v>7</v>
      </c>
    </row>
    <row r="262" spans="1:80" ht="22.5">
      <c r="A262" s="244">
        <v>79</v>
      </c>
      <c r="B262" s="245" t="s">
        <v>420</v>
      </c>
      <c r="C262" s="246" t="s">
        <v>421</v>
      </c>
      <c r="D262" s="247" t="s">
        <v>251</v>
      </c>
      <c r="E262" s="248">
        <v>1</v>
      </c>
      <c r="F262" s="248">
        <v>0</v>
      </c>
      <c r="G262" s="249">
        <f t="shared" si="16"/>
        <v>0</v>
      </c>
      <c r="H262" s="250">
        <v>0</v>
      </c>
      <c r="I262" s="251">
        <f t="shared" si="17"/>
        <v>0</v>
      </c>
      <c r="J262" s="250">
        <v>0</v>
      </c>
      <c r="K262" s="251">
        <f t="shared" si="18"/>
        <v>0</v>
      </c>
      <c r="O262" s="243">
        <v>2</v>
      </c>
      <c r="AA262" s="216">
        <v>1</v>
      </c>
      <c r="AB262" s="216">
        <v>7</v>
      </c>
      <c r="AC262" s="216">
        <v>7</v>
      </c>
      <c r="AZ262" s="216">
        <v>2</v>
      </c>
      <c r="BA262" s="216">
        <f t="shared" si="19"/>
        <v>0</v>
      </c>
      <c r="BB262" s="216">
        <f t="shared" si="20"/>
        <v>0</v>
      </c>
      <c r="BC262" s="216">
        <f t="shared" si="21"/>
        <v>0</v>
      </c>
      <c r="BD262" s="216">
        <f t="shared" si="22"/>
        <v>0</v>
      </c>
      <c r="BE262" s="216">
        <f t="shared" si="23"/>
        <v>0</v>
      </c>
      <c r="CA262" s="243">
        <v>1</v>
      </c>
      <c r="CB262" s="243">
        <v>7</v>
      </c>
    </row>
    <row r="263" spans="1:80" ht="22.5">
      <c r="A263" s="244">
        <v>80</v>
      </c>
      <c r="B263" s="245" t="s">
        <v>422</v>
      </c>
      <c r="C263" s="246" t="s">
        <v>423</v>
      </c>
      <c r="D263" s="247" t="s">
        <v>251</v>
      </c>
      <c r="E263" s="248">
        <v>1</v>
      </c>
      <c r="F263" s="248">
        <v>0</v>
      </c>
      <c r="G263" s="249">
        <f t="shared" si="16"/>
        <v>0</v>
      </c>
      <c r="H263" s="250">
        <v>0</v>
      </c>
      <c r="I263" s="251">
        <f t="shared" si="17"/>
        <v>0</v>
      </c>
      <c r="J263" s="250">
        <v>0</v>
      </c>
      <c r="K263" s="251">
        <f t="shared" si="18"/>
        <v>0</v>
      </c>
      <c r="O263" s="243">
        <v>2</v>
      </c>
      <c r="AA263" s="216">
        <v>1</v>
      </c>
      <c r="AB263" s="216">
        <v>7</v>
      </c>
      <c r="AC263" s="216">
        <v>7</v>
      </c>
      <c r="AZ263" s="216">
        <v>2</v>
      </c>
      <c r="BA263" s="216">
        <f t="shared" si="19"/>
        <v>0</v>
      </c>
      <c r="BB263" s="216">
        <f t="shared" si="20"/>
        <v>0</v>
      </c>
      <c r="BC263" s="216">
        <f t="shared" si="21"/>
        <v>0</v>
      </c>
      <c r="BD263" s="216">
        <f t="shared" si="22"/>
        <v>0</v>
      </c>
      <c r="BE263" s="216">
        <f t="shared" si="23"/>
        <v>0</v>
      </c>
      <c r="CA263" s="243">
        <v>1</v>
      </c>
      <c r="CB263" s="243">
        <v>7</v>
      </c>
    </row>
    <row r="264" spans="1:80" ht="22.5">
      <c r="A264" s="244">
        <v>81</v>
      </c>
      <c r="B264" s="245" t="s">
        <v>424</v>
      </c>
      <c r="C264" s="246" t="s">
        <v>425</v>
      </c>
      <c r="D264" s="247" t="s">
        <v>251</v>
      </c>
      <c r="E264" s="248">
        <v>1</v>
      </c>
      <c r="F264" s="248">
        <v>0</v>
      </c>
      <c r="G264" s="249">
        <f t="shared" si="16"/>
        <v>0</v>
      </c>
      <c r="H264" s="250">
        <v>0</v>
      </c>
      <c r="I264" s="251">
        <f t="shared" si="17"/>
        <v>0</v>
      </c>
      <c r="J264" s="250">
        <v>0</v>
      </c>
      <c r="K264" s="251">
        <f t="shared" si="18"/>
        <v>0</v>
      </c>
      <c r="O264" s="243">
        <v>2</v>
      </c>
      <c r="AA264" s="216">
        <v>1</v>
      </c>
      <c r="AB264" s="216">
        <v>7</v>
      </c>
      <c r="AC264" s="216">
        <v>7</v>
      </c>
      <c r="AZ264" s="216">
        <v>2</v>
      </c>
      <c r="BA264" s="216">
        <f t="shared" si="19"/>
        <v>0</v>
      </c>
      <c r="BB264" s="216">
        <f t="shared" si="20"/>
        <v>0</v>
      </c>
      <c r="BC264" s="216">
        <f t="shared" si="21"/>
        <v>0</v>
      </c>
      <c r="BD264" s="216">
        <f t="shared" si="22"/>
        <v>0</v>
      </c>
      <c r="BE264" s="216">
        <f t="shared" si="23"/>
        <v>0</v>
      </c>
      <c r="CA264" s="243">
        <v>1</v>
      </c>
      <c r="CB264" s="243">
        <v>7</v>
      </c>
    </row>
    <row r="265" spans="1:80" ht="22.5">
      <c r="A265" s="244">
        <v>82</v>
      </c>
      <c r="B265" s="245" t="s">
        <v>426</v>
      </c>
      <c r="C265" s="246" t="s">
        <v>427</v>
      </c>
      <c r="D265" s="247" t="s">
        <v>251</v>
      </c>
      <c r="E265" s="248">
        <v>1</v>
      </c>
      <c r="F265" s="248">
        <v>0</v>
      </c>
      <c r="G265" s="249">
        <f t="shared" si="16"/>
        <v>0</v>
      </c>
      <c r="H265" s="250">
        <v>0</v>
      </c>
      <c r="I265" s="251">
        <f t="shared" si="17"/>
        <v>0</v>
      </c>
      <c r="J265" s="250">
        <v>0</v>
      </c>
      <c r="K265" s="251">
        <f t="shared" si="18"/>
        <v>0</v>
      </c>
      <c r="O265" s="243">
        <v>2</v>
      </c>
      <c r="AA265" s="216">
        <v>1</v>
      </c>
      <c r="AB265" s="216">
        <v>7</v>
      </c>
      <c r="AC265" s="216">
        <v>7</v>
      </c>
      <c r="AZ265" s="216">
        <v>2</v>
      </c>
      <c r="BA265" s="216">
        <f t="shared" si="19"/>
        <v>0</v>
      </c>
      <c r="BB265" s="216">
        <f t="shared" si="20"/>
        <v>0</v>
      </c>
      <c r="BC265" s="216">
        <f t="shared" si="21"/>
        <v>0</v>
      </c>
      <c r="BD265" s="216">
        <f t="shared" si="22"/>
        <v>0</v>
      </c>
      <c r="BE265" s="216">
        <f t="shared" si="23"/>
        <v>0</v>
      </c>
      <c r="CA265" s="243">
        <v>1</v>
      </c>
      <c r="CB265" s="243">
        <v>7</v>
      </c>
    </row>
    <row r="266" spans="1:80">
      <c r="A266" s="244">
        <v>83</v>
      </c>
      <c r="B266" s="245" t="s">
        <v>428</v>
      </c>
      <c r="C266" s="246" t="s">
        <v>429</v>
      </c>
      <c r="D266" s="247" t="s">
        <v>251</v>
      </c>
      <c r="E266" s="248">
        <v>2</v>
      </c>
      <c r="F266" s="248">
        <v>0</v>
      </c>
      <c r="G266" s="249">
        <f t="shared" si="16"/>
        <v>0</v>
      </c>
      <c r="H266" s="250">
        <v>0</v>
      </c>
      <c r="I266" s="251">
        <f t="shared" si="17"/>
        <v>0</v>
      </c>
      <c r="J266" s="250">
        <v>0</v>
      </c>
      <c r="K266" s="251">
        <f t="shared" si="18"/>
        <v>0</v>
      </c>
      <c r="O266" s="243">
        <v>2</v>
      </c>
      <c r="AA266" s="216">
        <v>1</v>
      </c>
      <c r="AB266" s="216">
        <v>7</v>
      </c>
      <c r="AC266" s="216">
        <v>7</v>
      </c>
      <c r="AZ266" s="216">
        <v>2</v>
      </c>
      <c r="BA266" s="216">
        <f t="shared" si="19"/>
        <v>0</v>
      </c>
      <c r="BB266" s="216">
        <f t="shared" si="20"/>
        <v>0</v>
      </c>
      <c r="BC266" s="216">
        <f t="shared" si="21"/>
        <v>0</v>
      </c>
      <c r="BD266" s="216">
        <f t="shared" si="22"/>
        <v>0</v>
      </c>
      <c r="BE266" s="216">
        <f t="shared" si="23"/>
        <v>0</v>
      </c>
      <c r="CA266" s="243">
        <v>1</v>
      </c>
      <c r="CB266" s="243">
        <v>7</v>
      </c>
    </row>
    <row r="267" spans="1:80">
      <c r="A267" s="244">
        <v>84</v>
      </c>
      <c r="B267" s="245" t="s">
        <v>430</v>
      </c>
      <c r="C267" s="246" t="s">
        <v>431</v>
      </c>
      <c r="D267" s="247" t="s">
        <v>251</v>
      </c>
      <c r="E267" s="248">
        <v>1</v>
      </c>
      <c r="F267" s="248">
        <v>0</v>
      </c>
      <c r="G267" s="249">
        <f t="shared" si="16"/>
        <v>0</v>
      </c>
      <c r="H267" s="250">
        <v>0</v>
      </c>
      <c r="I267" s="251">
        <f t="shared" si="17"/>
        <v>0</v>
      </c>
      <c r="J267" s="250">
        <v>0</v>
      </c>
      <c r="K267" s="251">
        <f t="shared" si="18"/>
        <v>0</v>
      </c>
      <c r="O267" s="243">
        <v>2</v>
      </c>
      <c r="AA267" s="216">
        <v>1</v>
      </c>
      <c r="AB267" s="216">
        <v>7</v>
      </c>
      <c r="AC267" s="216">
        <v>7</v>
      </c>
      <c r="AZ267" s="216">
        <v>2</v>
      </c>
      <c r="BA267" s="216">
        <f t="shared" si="19"/>
        <v>0</v>
      </c>
      <c r="BB267" s="216">
        <f t="shared" si="20"/>
        <v>0</v>
      </c>
      <c r="BC267" s="216">
        <f t="shared" si="21"/>
        <v>0</v>
      </c>
      <c r="BD267" s="216">
        <f t="shared" si="22"/>
        <v>0</v>
      </c>
      <c r="BE267" s="216">
        <f t="shared" si="23"/>
        <v>0</v>
      </c>
      <c r="CA267" s="243">
        <v>1</v>
      </c>
      <c r="CB267" s="243">
        <v>7</v>
      </c>
    </row>
    <row r="268" spans="1:80">
      <c r="A268" s="262"/>
      <c r="B268" s="263" t="s">
        <v>93</v>
      </c>
      <c r="C268" s="264" t="s">
        <v>411</v>
      </c>
      <c r="D268" s="265"/>
      <c r="E268" s="266"/>
      <c r="F268" s="267"/>
      <c r="G268" s="268">
        <f>SUM(G257:G267)</f>
        <v>0</v>
      </c>
      <c r="H268" s="269"/>
      <c r="I268" s="270">
        <f>SUM(I257:I267)</f>
        <v>0</v>
      </c>
      <c r="J268" s="269"/>
      <c r="K268" s="270">
        <f>SUM(K257:K267)</f>
        <v>0</v>
      </c>
      <c r="O268" s="243">
        <v>4</v>
      </c>
      <c r="BA268" s="271">
        <f>SUM(BA257:BA267)</f>
        <v>0</v>
      </c>
      <c r="BB268" s="271">
        <f>SUM(BB257:BB267)</f>
        <v>0</v>
      </c>
      <c r="BC268" s="271">
        <f>SUM(BC257:BC267)</f>
        <v>0</v>
      </c>
      <c r="BD268" s="271">
        <f>SUM(BD257:BD267)</f>
        <v>0</v>
      </c>
      <c r="BE268" s="271">
        <f>SUM(BE257:BE267)</f>
        <v>0</v>
      </c>
    </row>
    <row r="269" spans="1:80">
      <c r="A269" s="233" t="s">
        <v>89</v>
      </c>
      <c r="B269" s="234" t="s">
        <v>432</v>
      </c>
      <c r="C269" s="235" t="s">
        <v>433</v>
      </c>
      <c r="D269" s="236"/>
      <c r="E269" s="237"/>
      <c r="F269" s="237"/>
      <c r="G269" s="238"/>
      <c r="H269" s="239"/>
      <c r="I269" s="240"/>
      <c r="J269" s="241"/>
      <c r="K269" s="242"/>
      <c r="O269" s="243">
        <v>1</v>
      </c>
    </row>
    <row r="270" spans="1:80">
      <c r="A270" s="244">
        <v>85</v>
      </c>
      <c r="B270" s="245" t="s">
        <v>435</v>
      </c>
      <c r="C270" s="246" t="s">
        <v>436</v>
      </c>
      <c r="D270" s="247" t="s">
        <v>251</v>
      </c>
      <c r="E270" s="248">
        <v>1</v>
      </c>
      <c r="F270" s="248">
        <v>0</v>
      </c>
      <c r="G270" s="249">
        <f t="shared" ref="G270:G301" si="24">E270*F270</f>
        <v>0</v>
      </c>
      <c r="H270" s="250">
        <v>0</v>
      </c>
      <c r="I270" s="251">
        <f t="shared" ref="I270:I301" si="25">E270*H270</f>
        <v>0</v>
      </c>
      <c r="J270" s="250">
        <v>0</v>
      </c>
      <c r="K270" s="251">
        <f t="shared" ref="K270:K301" si="26">E270*J270</f>
        <v>0</v>
      </c>
      <c r="O270" s="243">
        <v>2</v>
      </c>
      <c r="AA270" s="216">
        <v>1</v>
      </c>
      <c r="AB270" s="216">
        <v>7</v>
      </c>
      <c r="AC270" s="216">
        <v>7</v>
      </c>
      <c r="AZ270" s="216">
        <v>2</v>
      </c>
      <c r="BA270" s="216">
        <f t="shared" ref="BA270:BA301" si="27">IF(AZ270=1,G270,0)</f>
        <v>0</v>
      </c>
      <c r="BB270" s="216">
        <f t="shared" ref="BB270:BB301" si="28">IF(AZ270=2,G270,0)</f>
        <v>0</v>
      </c>
      <c r="BC270" s="216">
        <f t="shared" ref="BC270:BC301" si="29">IF(AZ270=3,G270,0)</f>
        <v>0</v>
      </c>
      <c r="BD270" s="216">
        <f t="shared" ref="BD270:BD301" si="30">IF(AZ270=4,G270,0)</f>
        <v>0</v>
      </c>
      <c r="BE270" s="216">
        <f t="shared" ref="BE270:BE301" si="31">IF(AZ270=5,G270,0)</f>
        <v>0</v>
      </c>
      <c r="CA270" s="243">
        <v>1</v>
      </c>
      <c r="CB270" s="243">
        <v>7</v>
      </c>
    </row>
    <row r="271" spans="1:80">
      <c r="A271" s="244">
        <v>86</v>
      </c>
      <c r="B271" s="245" t="s">
        <v>437</v>
      </c>
      <c r="C271" s="246" t="s">
        <v>438</v>
      </c>
      <c r="D271" s="247" t="s">
        <v>251</v>
      </c>
      <c r="E271" s="248">
        <v>1</v>
      </c>
      <c r="F271" s="248">
        <v>0</v>
      </c>
      <c r="G271" s="249">
        <f t="shared" si="24"/>
        <v>0</v>
      </c>
      <c r="H271" s="250">
        <v>0</v>
      </c>
      <c r="I271" s="251">
        <f t="shared" si="25"/>
        <v>0</v>
      </c>
      <c r="J271" s="250">
        <v>0</v>
      </c>
      <c r="K271" s="251">
        <f t="shared" si="26"/>
        <v>0</v>
      </c>
      <c r="O271" s="243">
        <v>2</v>
      </c>
      <c r="AA271" s="216">
        <v>1</v>
      </c>
      <c r="AB271" s="216">
        <v>7</v>
      </c>
      <c r="AC271" s="216">
        <v>7</v>
      </c>
      <c r="AZ271" s="216">
        <v>2</v>
      </c>
      <c r="BA271" s="216">
        <f t="shared" si="27"/>
        <v>0</v>
      </c>
      <c r="BB271" s="216">
        <f t="shared" si="28"/>
        <v>0</v>
      </c>
      <c r="BC271" s="216">
        <f t="shared" si="29"/>
        <v>0</v>
      </c>
      <c r="BD271" s="216">
        <f t="shared" si="30"/>
        <v>0</v>
      </c>
      <c r="BE271" s="216">
        <f t="shared" si="31"/>
        <v>0</v>
      </c>
      <c r="CA271" s="243">
        <v>1</v>
      </c>
      <c r="CB271" s="243">
        <v>7</v>
      </c>
    </row>
    <row r="272" spans="1:80">
      <c r="A272" s="244">
        <v>87</v>
      </c>
      <c r="B272" s="245" t="s">
        <v>439</v>
      </c>
      <c r="C272" s="246" t="s">
        <v>440</v>
      </c>
      <c r="D272" s="247" t="s">
        <v>251</v>
      </c>
      <c r="E272" s="248">
        <v>1</v>
      </c>
      <c r="F272" s="248">
        <v>0</v>
      </c>
      <c r="G272" s="249">
        <f t="shared" si="24"/>
        <v>0</v>
      </c>
      <c r="H272" s="250">
        <v>0</v>
      </c>
      <c r="I272" s="251">
        <f t="shared" si="25"/>
        <v>0</v>
      </c>
      <c r="J272" s="250">
        <v>0</v>
      </c>
      <c r="K272" s="251">
        <f t="shared" si="26"/>
        <v>0</v>
      </c>
      <c r="O272" s="243">
        <v>2</v>
      </c>
      <c r="AA272" s="216">
        <v>1</v>
      </c>
      <c r="AB272" s="216">
        <v>7</v>
      </c>
      <c r="AC272" s="216">
        <v>7</v>
      </c>
      <c r="AZ272" s="216">
        <v>2</v>
      </c>
      <c r="BA272" s="216">
        <f t="shared" si="27"/>
        <v>0</v>
      </c>
      <c r="BB272" s="216">
        <f t="shared" si="28"/>
        <v>0</v>
      </c>
      <c r="BC272" s="216">
        <f t="shared" si="29"/>
        <v>0</v>
      </c>
      <c r="BD272" s="216">
        <f t="shared" si="30"/>
        <v>0</v>
      </c>
      <c r="BE272" s="216">
        <f t="shared" si="31"/>
        <v>0</v>
      </c>
      <c r="CA272" s="243">
        <v>1</v>
      </c>
      <c r="CB272" s="243">
        <v>7</v>
      </c>
    </row>
    <row r="273" spans="1:80" ht="22.5">
      <c r="A273" s="244">
        <v>88</v>
      </c>
      <c r="B273" s="245" t="s">
        <v>441</v>
      </c>
      <c r="C273" s="246" t="s">
        <v>442</v>
      </c>
      <c r="D273" s="247" t="s">
        <v>251</v>
      </c>
      <c r="E273" s="248">
        <v>1</v>
      </c>
      <c r="F273" s="248">
        <v>0</v>
      </c>
      <c r="G273" s="249">
        <f t="shared" si="24"/>
        <v>0</v>
      </c>
      <c r="H273" s="250">
        <v>0</v>
      </c>
      <c r="I273" s="251">
        <f t="shared" si="25"/>
        <v>0</v>
      </c>
      <c r="J273" s="250">
        <v>0</v>
      </c>
      <c r="K273" s="251">
        <f t="shared" si="26"/>
        <v>0</v>
      </c>
      <c r="O273" s="243">
        <v>2</v>
      </c>
      <c r="AA273" s="216">
        <v>1</v>
      </c>
      <c r="AB273" s="216">
        <v>7</v>
      </c>
      <c r="AC273" s="216">
        <v>7</v>
      </c>
      <c r="AZ273" s="216">
        <v>2</v>
      </c>
      <c r="BA273" s="216">
        <f t="shared" si="27"/>
        <v>0</v>
      </c>
      <c r="BB273" s="216">
        <f t="shared" si="28"/>
        <v>0</v>
      </c>
      <c r="BC273" s="216">
        <f t="shared" si="29"/>
        <v>0</v>
      </c>
      <c r="BD273" s="216">
        <f t="shared" si="30"/>
        <v>0</v>
      </c>
      <c r="BE273" s="216">
        <f t="shared" si="31"/>
        <v>0</v>
      </c>
      <c r="CA273" s="243">
        <v>1</v>
      </c>
      <c r="CB273" s="243">
        <v>7</v>
      </c>
    </row>
    <row r="274" spans="1:80" ht="22.5">
      <c r="A274" s="244">
        <v>89</v>
      </c>
      <c r="B274" s="245" t="s">
        <v>443</v>
      </c>
      <c r="C274" s="246" t="s">
        <v>444</v>
      </c>
      <c r="D274" s="247" t="s">
        <v>251</v>
      </c>
      <c r="E274" s="248">
        <v>1</v>
      </c>
      <c r="F274" s="248">
        <v>0</v>
      </c>
      <c r="G274" s="249">
        <f t="shared" si="24"/>
        <v>0</v>
      </c>
      <c r="H274" s="250">
        <v>0</v>
      </c>
      <c r="I274" s="251">
        <f t="shared" si="25"/>
        <v>0</v>
      </c>
      <c r="J274" s="250">
        <v>0</v>
      </c>
      <c r="K274" s="251">
        <f t="shared" si="26"/>
        <v>0</v>
      </c>
      <c r="O274" s="243">
        <v>2</v>
      </c>
      <c r="AA274" s="216">
        <v>1</v>
      </c>
      <c r="AB274" s="216">
        <v>7</v>
      </c>
      <c r="AC274" s="216">
        <v>7</v>
      </c>
      <c r="AZ274" s="216">
        <v>2</v>
      </c>
      <c r="BA274" s="216">
        <f t="shared" si="27"/>
        <v>0</v>
      </c>
      <c r="BB274" s="216">
        <f t="shared" si="28"/>
        <v>0</v>
      </c>
      <c r="BC274" s="216">
        <f t="shared" si="29"/>
        <v>0</v>
      </c>
      <c r="BD274" s="216">
        <f t="shared" si="30"/>
        <v>0</v>
      </c>
      <c r="BE274" s="216">
        <f t="shared" si="31"/>
        <v>0</v>
      </c>
      <c r="CA274" s="243">
        <v>1</v>
      </c>
      <c r="CB274" s="243">
        <v>7</v>
      </c>
    </row>
    <row r="275" spans="1:80" ht="22.5">
      <c r="A275" s="244">
        <v>90</v>
      </c>
      <c r="B275" s="245" t="s">
        <v>445</v>
      </c>
      <c r="C275" s="246" t="s">
        <v>446</v>
      </c>
      <c r="D275" s="247" t="s">
        <v>251</v>
      </c>
      <c r="E275" s="248">
        <v>1</v>
      </c>
      <c r="F275" s="248">
        <v>0</v>
      </c>
      <c r="G275" s="249">
        <f t="shared" si="24"/>
        <v>0</v>
      </c>
      <c r="H275" s="250">
        <v>0</v>
      </c>
      <c r="I275" s="251">
        <f t="shared" si="25"/>
        <v>0</v>
      </c>
      <c r="J275" s="250">
        <v>0</v>
      </c>
      <c r="K275" s="251">
        <f t="shared" si="26"/>
        <v>0</v>
      </c>
      <c r="O275" s="243">
        <v>2</v>
      </c>
      <c r="AA275" s="216">
        <v>1</v>
      </c>
      <c r="AB275" s="216">
        <v>7</v>
      </c>
      <c r="AC275" s="216">
        <v>7</v>
      </c>
      <c r="AZ275" s="216">
        <v>2</v>
      </c>
      <c r="BA275" s="216">
        <f t="shared" si="27"/>
        <v>0</v>
      </c>
      <c r="BB275" s="216">
        <f t="shared" si="28"/>
        <v>0</v>
      </c>
      <c r="BC275" s="216">
        <f t="shared" si="29"/>
        <v>0</v>
      </c>
      <c r="BD275" s="216">
        <f t="shared" si="30"/>
        <v>0</v>
      </c>
      <c r="BE275" s="216">
        <f t="shared" si="31"/>
        <v>0</v>
      </c>
      <c r="CA275" s="243">
        <v>1</v>
      </c>
      <c r="CB275" s="243">
        <v>7</v>
      </c>
    </row>
    <row r="276" spans="1:80" ht="22.5">
      <c r="A276" s="244">
        <v>91</v>
      </c>
      <c r="B276" s="245" t="s">
        <v>447</v>
      </c>
      <c r="C276" s="246" t="s">
        <v>448</v>
      </c>
      <c r="D276" s="247" t="s">
        <v>251</v>
      </c>
      <c r="E276" s="248">
        <v>1</v>
      </c>
      <c r="F276" s="248">
        <v>0</v>
      </c>
      <c r="G276" s="249">
        <f t="shared" si="24"/>
        <v>0</v>
      </c>
      <c r="H276" s="250">
        <v>0</v>
      </c>
      <c r="I276" s="251">
        <f t="shared" si="25"/>
        <v>0</v>
      </c>
      <c r="J276" s="250">
        <v>0</v>
      </c>
      <c r="K276" s="251">
        <f t="shared" si="26"/>
        <v>0</v>
      </c>
      <c r="O276" s="243">
        <v>2</v>
      </c>
      <c r="AA276" s="216">
        <v>1</v>
      </c>
      <c r="AB276" s="216">
        <v>7</v>
      </c>
      <c r="AC276" s="216">
        <v>7</v>
      </c>
      <c r="AZ276" s="216">
        <v>2</v>
      </c>
      <c r="BA276" s="216">
        <f t="shared" si="27"/>
        <v>0</v>
      </c>
      <c r="BB276" s="216">
        <f t="shared" si="28"/>
        <v>0</v>
      </c>
      <c r="BC276" s="216">
        <f t="shared" si="29"/>
        <v>0</v>
      </c>
      <c r="BD276" s="216">
        <f t="shared" si="30"/>
        <v>0</v>
      </c>
      <c r="BE276" s="216">
        <f t="shared" si="31"/>
        <v>0</v>
      </c>
      <c r="CA276" s="243">
        <v>1</v>
      </c>
      <c r="CB276" s="243">
        <v>7</v>
      </c>
    </row>
    <row r="277" spans="1:80" ht="22.5">
      <c r="A277" s="244">
        <v>92</v>
      </c>
      <c r="B277" s="245" t="s">
        <v>449</v>
      </c>
      <c r="C277" s="246" t="s">
        <v>450</v>
      </c>
      <c r="D277" s="247" t="s">
        <v>251</v>
      </c>
      <c r="E277" s="248">
        <v>1</v>
      </c>
      <c r="F277" s="248">
        <v>0</v>
      </c>
      <c r="G277" s="249">
        <f t="shared" si="24"/>
        <v>0</v>
      </c>
      <c r="H277" s="250">
        <v>0</v>
      </c>
      <c r="I277" s="251">
        <f t="shared" si="25"/>
        <v>0</v>
      </c>
      <c r="J277" s="250">
        <v>0</v>
      </c>
      <c r="K277" s="251">
        <f t="shared" si="26"/>
        <v>0</v>
      </c>
      <c r="O277" s="243">
        <v>2</v>
      </c>
      <c r="AA277" s="216">
        <v>1</v>
      </c>
      <c r="AB277" s="216">
        <v>7</v>
      </c>
      <c r="AC277" s="216">
        <v>7</v>
      </c>
      <c r="AZ277" s="216">
        <v>2</v>
      </c>
      <c r="BA277" s="216">
        <f t="shared" si="27"/>
        <v>0</v>
      </c>
      <c r="BB277" s="216">
        <f t="shared" si="28"/>
        <v>0</v>
      </c>
      <c r="BC277" s="216">
        <f t="shared" si="29"/>
        <v>0</v>
      </c>
      <c r="BD277" s="216">
        <f t="shared" si="30"/>
        <v>0</v>
      </c>
      <c r="BE277" s="216">
        <f t="shared" si="31"/>
        <v>0</v>
      </c>
      <c r="CA277" s="243">
        <v>1</v>
      </c>
      <c r="CB277" s="243">
        <v>7</v>
      </c>
    </row>
    <row r="278" spans="1:80" ht="22.5">
      <c r="A278" s="244">
        <v>93</v>
      </c>
      <c r="B278" s="245" t="s">
        <v>451</v>
      </c>
      <c r="C278" s="246" t="s">
        <v>452</v>
      </c>
      <c r="D278" s="247" t="s">
        <v>251</v>
      </c>
      <c r="E278" s="248">
        <v>1</v>
      </c>
      <c r="F278" s="248">
        <v>0</v>
      </c>
      <c r="G278" s="249">
        <f t="shared" si="24"/>
        <v>0</v>
      </c>
      <c r="H278" s="250">
        <v>0</v>
      </c>
      <c r="I278" s="251">
        <f t="shared" si="25"/>
        <v>0</v>
      </c>
      <c r="J278" s="250">
        <v>0</v>
      </c>
      <c r="K278" s="251">
        <f t="shared" si="26"/>
        <v>0</v>
      </c>
      <c r="O278" s="243">
        <v>2</v>
      </c>
      <c r="AA278" s="216">
        <v>1</v>
      </c>
      <c r="AB278" s="216">
        <v>7</v>
      </c>
      <c r="AC278" s="216">
        <v>7</v>
      </c>
      <c r="AZ278" s="216">
        <v>2</v>
      </c>
      <c r="BA278" s="216">
        <f t="shared" si="27"/>
        <v>0</v>
      </c>
      <c r="BB278" s="216">
        <f t="shared" si="28"/>
        <v>0</v>
      </c>
      <c r="BC278" s="216">
        <f t="shared" si="29"/>
        <v>0</v>
      </c>
      <c r="BD278" s="216">
        <f t="shared" si="30"/>
        <v>0</v>
      </c>
      <c r="BE278" s="216">
        <f t="shared" si="31"/>
        <v>0</v>
      </c>
      <c r="CA278" s="243">
        <v>1</v>
      </c>
      <c r="CB278" s="243">
        <v>7</v>
      </c>
    </row>
    <row r="279" spans="1:80" ht="22.5">
      <c r="A279" s="244">
        <v>94</v>
      </c>
      <c r="B279" s="245" t="s">
        <v>453</v>
      </c>
      <c r="C279" s="246" t="s">
        <v>454</v>
      </c>
      <c r="D279" s="247" t="s">
        <v>251</v>
      </c>
      <c r="E279" s="248">
        <v>1</v>
      </c>
      <c r="F279" s="248">
        <v>0</v>
      </c>
      <c r="G279" s="249">
        <f t="shared" si="24"/>
        <v>0</v>
      </c>
      <c r="H279" s="250">
        <v>0</v>
      </c>
      <c r="I279" s="251">
        <f t="shared" si="25"/>
        <v>0</v>
      </c>
      <c r="J279" s="250">
        <v>0</v>
      </c>
      <c r="K279" s="251">
        <f t="shared" si="26"/>
        <v>0</v>
      </c>
      <c r="O279" s="243">
        <v>2</v>
      </c>
      <c r="AA279" s="216">
        <v>1</v>
      </c>
      <c r="AB279" s="216">
        <v>7</v>
      </c>
      <c r="AC279" s="216">
        <v>7</v>
      </c>
      <c r="AZ279" s="216">
        <v>2</v>
      </c>
      <c r="BA279" s="216">
        <f t="shared" si="27"/>
        <v>0</v>
      </c>
      <c r="BB279" s="216">
        <f t="shared" si="28"/>
        <v>0</v>
      </c>
      <c r="BC279" s="216">
        <f t="shared" si="29"/>
        <v>0</v>
      </c>
      <c r="BD279" s="216">
        <f t="shared" si="30"/>
        <v>0</v>
      </c>
      <c r="BE279" s="216">
        <f t="shared" si="31"/>
        <v>0</v>
      </c>
      <c r="CA279" s="243">
        <v>1</v>
      </c>
      <c r="CB279" s="243">
        <v>7</v>
      </c>
    </row>
    <row r="280" spans="1:80" ht="22.5">
      <c r="A280" s="244">
        <v>95</v>
      </c>
      <c r="B280" s="245" t="s">
        <v>455</v>
      </c>
      <c r="C280" s="246" t="s">
        <v>456</v>
      </c>
      <c r="D280" s="247" t="s">
        <v>251</v>
      </c>
      <c r="E280" s="248">
        <v>1</v>
      </c>
      <c r="F280" s="248">
        <v>0</v>
      </c>
      <c r="G280" s="249">
        <f t="shared" si="24"/>
        <v>0</v>
      </c>
      <c r="H280" s="250">
        <v>0</v>
      </c>
      <c r="I280" s="251">
        <f t="shared" si="25"/>
        <v>0</v>
      </c>
      <c r="J280" s="250">
        <v>0</v>
      </c>
      <c r="K280" s="251">
        <f t="shared" si="26"/>
        <v>0</v>
      </c>
      <c r="O280" s="243">
        <v>2</v>
      </c>
      <c r="AA280" s="216">
        <v>1</v>
      </c>
      <c r="AB280" s="216">
        <v>7</v>
      </c>
      <c r="AC280" s="216">
        <v>7</v>
      </c>
      <c r="AZ280" s="216">
        <v>2</v>
      </c>
      <c r="BA280" s="216">
        <f t="shared" si="27"/>
        <v>0</v>
      </c>
      <c r="BB280" s="216">
        <f t="shared" si="28"/>
        <v>0</v>
      </c>
      <c r="BC280" s="216">
        <f t="shared" si="29"/>
        <v>0</v>
      </c>
      <c r="BD280" s="216">
        <f t="shared" si="30"/>
        <v>0</v>
      </c>
      <c r="BE280" s="216">
        <f t="shared" si="31"/>
        <v>0</v>
      </c>
      <c r="CA280" s="243">
        <v>1</v>
      </c>
      <c r="CB280" s="243">
        <v>7</v>
      </c>
    </row>
    <row r="281" spans="1:80" ht="22.5">
      <c r="A281" s="244">
        <v>96</v>
      </c>
      <c r="B281" s="245" t="s">
        <v>457</v>
      </c>
      <c r="C281" s="246" t="s">
        <v>458</v>
      </c>
      <c r="D281" s="247" t="s">
        <v>251</v>
      </c>
      <c r="E281" s="248">
        <v>1</v>
      </c>
      <c r="F281" s="248">
        <v>0</v>
      </c>
      <c r="G281" s="249">
        <f t="shared" si="24"/>
        <v>0</v>
      </c>
      <c r="H281" s="250">
        <v>0</v>
      </c>
      <c r="I281" s="251">
        <f t="shared" si="25"/>
        <v>0</v>
      </c>
      <c r="J281" s="250">
        <v>0</v>
      </c>
      <c r="K281" s="251">
        <f t="shared" si="26"/>
        <v>0</v>
      </c>
      <c r="O281" s="243">
        <v>2</v>
      </c>
      <c r="AA281" s="216">
        <v>1</v>
      </c>
      <c r="AB281" s="216">
        <v>7</v>
      </c>
      <c r="AC281" s="216">
        <v>7</v>
      </c>
      <c r="AZ281" s="216">
        <v>2</v>
      </c>
      <c r="BA281" s="216">
        <f t="shared" si="27"/>
        <v>0</v>
      </c>
      <c r="BB281" s="216">
        <f t="shared" si="28"/>
        <v>0</v>
      </c>
      <c r="BC281" s="216">
        <f t="shared" si="29"/>
        <v>0</v>
      </c>
      <c r="BD281" s="216">
        <f t="shared" si="30"/>
        <v>0</v>
      </c>
      <c r="BE281" s="216">
        <f t="shared" si="31"/>
        <v>0</v>
      </c>
      <c r="CA281" s="243">
        <v>1</v>
      </c>
      <c r="CB281" s="243">
        <v>7</v>
      </c>
    </row>
    <row r="282" spans="1:80" ht="22.5">
      <c r="A282" s="244">
        <v>97</v>
      </c>
      <c r="B282" s="245" t="s">
        <v>459</v>
      </c>
      <c r="C282" s="246" t="s">
        <v>460</v>
      </c>
      <c r="D282" s="247" t="s">
        <v>251</v>
      </c>
      <c r="E282" s="248">
        <v>1</v>
      </c>
      <c r="F282" s="248">
        <v>0</v>
      </c>
      <c r="G282" s="249">
        <f t="shared" si="24"/>
        <v>0</v>
      </c>
      <c r="H282" s="250">
        <v>0</v>
      </c>
      <c r="I282" s="251">
        <f t="shared" si="25"/>
        <v>0</v>
      </c>
      <c r="J282" s="250">
        <v>0</v>
      </c>
      <c r="K282" s="251">
        <f t="shared" si="26"/>
        <v>0</v>
      </c>
      <c r="O282" s="243">
        <v>2</v>
      </c>
      <c r="AA282" s="216">
        <v>1</v>
      </c>
      <c r="AB282" s="216">
        <v>7</v>
      </c>
      <c r="AC282" s="216">
        <v>7</v>
      </c>
      <c r="AZ282" s="216">
        <v>2</v>
      </c>
      <c r="BA282" s="216">
        <f t="shared" si="27"/>
        <v>0</v>
      </c>
      <c r="BB282" s="216">
        <f t="shared" si="28"/>
        <v>0</v>
      </c>
      <c r="BC282" s="216">
        <f t="shared" si="29"/>
        <v>0</v>
      </c>
      <c r="BD282" s="216">
        <f t="shared" si="30"/>
        <v>0</v>
      </c>
      <c r="BE282" s="216">
        <f t="shared" si="31"/>
        <v>0</v>
      </c>
      <c r="CA282" s="243">
        <v>1</v>
      </c>
      <c r="CB282" s="243">
        <v>7</v>
      </c>
    </row>
    <row r="283" spans="1:80" ht="22.5">
      <c r="A283" s="244">
        <v>98</v>
      </c>
      <c r="B283" s="245" t="s">
        <v>461</v>
      </c>
      <c r="C283" s="246" t="s">
        <v>462</v>
      </c>
      <c r="D283" s="247" t="s">
        <v>251</v>
      </c>
      <c r="E283" s="248">
        <v>1</v>
      </c>
      <c r="F283" s="248">
        <v>0</v>
      </c>
      <c r="G283" s="249">
        <f t="shared" si="24"/>
        <v>0</v>
      </c>
      <c r="H283" s="250">
        <v>0</v>
      </c>
      <c r="I283" s="251">
        <f t="shared" si="25"/>
        <v>0</v>
      </c>
      <c r="J283" s="250">
        <v>0</v>
      </c>
      <c r="K283" s="251">
        <f t="shared" si="26"/>
        <v>0</v>
      </c>
      <c r="O283" s="243">
        <v>2</v>
      </c>
      <c r="AA283" s="216">
        <v>1</v>
      </c>
      <c r="AB283" s="216">
        <v>7</v>
      </c>
      <c r="AC283" s="216">
        <v>7</v>
      </c>
      <c r="AZ283" s="216">
        <v>2</v>
      </c>
      <c r="BA283" s="216">
        <f t="shared" si="27"/>
        <v>0</v>
      </c>
      <c r="BB283" s="216">
        <f t="shared" si="28"/>
        <v>0</v>
      </c>
      <c r="BC283" s="216">
        <f t="shared" si="29"/>
        <v>0</v>
      </c>
      <c r="BD283" s="216">
        <f t="shared" si="30"/>
        <v>0</v>
      </c>
      <c r="BE283" s="216">
        <f t="shared" si="31"/>
        <v>0</v>
      </c>
      <c r="CA283" s="243">
        <v>1</v>
      </c>
      <c r="CB283" s="243">
        <v>7</v>
      </c>
    </row>
    <row r="284" spans="1:80" ht="22.5">
      <c r="A284" s="244">
        <v>99</v>
      </c>
      <c r="B284" s="245" t="s">
        <v>463</v>
      </c>
      <c r="C284" s="246" t="s">
        <v>464</v>
      </c>
      <c r="D284" s="247" t="s">
        <v>251</v>
      </c>
      <c r="E284" s="248">
        <v>1</v>
      </c>
      <c r="F284" s="248">
        <v>0</v>
      </c>
      <c r="G284" s="249">
        <f t="shared" si="24"/>
        <v>0</v>
      </c>
      <c r="H284" s="250">
        <v>0</v>
      </c>
      <c r="I284" s="251">
        <f t="shared" si="25"/>
        <v>0</v>
      </c>
      <c r="J284" s="250">
        <v>0</v>
      </c>
      <c r="K284" s="251">
        <f t="shared" si="26"/>
        <v>0</v>
      </c>
      <c r="O284" s="243">
        <v>2</v>
      </c>
      <c r="AA284" s="216">
        <v>1</v>
      </c>
      <c r="AB284" s="216">
        <v>7</v>
      </c>
      <c r="AC284" s="216">
        <v>7</v>
      </c>
      <c r="AZ284" s="216">
        <v>2</v>
      </c>
      <c r="BA284" s="216">
        <f t="shared" si="27"/>
        <v>0</v>
      </c>
      <c r="BB284" s="216">
        <f t="shared" si="28"/>
        <v>0</v>
      </c>
      <c r="BC284" s="216">
        <f t="shared" si="29"/>
        <v>0</v>
      </c>
      <c r="BD284" s="216">
        <f t="shared" si="30"/>
        <v>0</v>
      </c>
      <c r="BE284" s="216">
        <f t="shared" si="31"/>
        <v>0</v>
      </c>
      <c r="CA284" s="243">
        <v>1</v>
      </c>
      <c r="CB284" s="243">
        <v>7</v>
      </c>
    </row>
    <row r="285" spans="1:80" ht="22.5">
      <c r="A285" s="244">
        <v>100</v>
      </c>
      <c r="B285" s="245" t="s">
        <v>465</v>
      </c>
      <c r="C285" s="246" t="s">
        <v>466</v>
      </c>
      <c r="D285" s="247" t="s">
        <v>251</v>
      </c>
      <c r="E285" s="248">
        <v>1</v>
      </c>
      <c r="F285" s="248">
        <v>0</v>
      </c>
      <c r="G285" s="249">
        <f t="shared" si="24"/>
        <v>0</v>
      </c>
      <c r="H285" s="250">
        <v>0</v>
      </c>
      <c r="I285" s="251">
        <f t="shared" si="25"/>
        <v>0</v>
      </c>
      <c r="J285" s="250">
        <v>0</v>
      </c>
      <c r="K285" s="251">
        <f t="shared" si="26"/>
        <v>0</v>
      </c>
      <c r="O285" s="243">
        <v>2</v>
      </c>
      <c r="AA285" s="216">
        <v>1</v>
      </c>
      <c r="AB285" s="216">
        <v>7</v>
      </c>
      <c r="AC285" s="216">
        <v>7</v>
      </c>
      <c r="AZ285" s="216">
        <v>2</v>
      </c>
      <c r="BA285" s="216">
        <f t="shared" si="27"/>
        <v>0</v>
      </c>
      <c r="BB285" s="216">
        <f t="shared" si="28"/>
        <v>0</v>
      </c>
      <c r="BC285" s="216">
        <f t="shared" si="29"/>
        <v>0</v>
      </c>
      <c r="BD285" s="216">
        <f t="shared" si="30"/>
        <v>0</v>
      </c>
      <c r="BE285" s="216">
        <f t="shared" si="31"/>
        <v>0</v>
      </c>
      <c r="CA285" s="243">
        <v>1</v>
      </c>
      <c r="CB285" s="243">
        <v>7</v>
      </c>
    </row>
    <row r="286" spans="1:80" ht="22.5">
      <c r="A286" s="244">
        <v>101</v>
      </c>
      <c r="B286" s="245" t="s">
        <v>467</v>
      </c>
      <c r="C286" s="246" t="s">
        <v>468</v>
      </c>
      <c r="D286" s="247" t="s">
        <v>251</v>
      </c>
      <c r="E286" s="248">
        <v>1</v>
      </c>
      <c r="F286" s="248">
        <v>0</v>
      </c>
      <c r="G286" s="249">
        <f t="shared" si="24"/>
        <v>0</v>
      </c>
      <c r="H286" s="250">
        <v>0</v>
      </c>
      <c r="I286" s="251">
        <f t="shared" si="25"/>
        <v>0</v>
      </c>
      <c r="J286" s="250">
        <v>0</v>
      </c>
      <c r="K286" s="251">
        <f t="shared" si="26"/>
        <v>0</v>
      </c>
      <c r="O286" s="243">
        <v>2</v>
      </c>
      <c r="AA286" s="216">
        <v>1</v>
      </c>
      <c r="AB286" s="216">
        <v>7</v>
      </c>
      <c r="AC286" s="216">
        <v>7</v>
      </c>
      <c r="AZ286" s="216">
        <v>2</v>
      </c>
      <c r="BA286" s="216">
        <f t="shared" si="27"/>
        <v>0</v>
      </c>
      <c r="BB286" s="216">
        <f t="shared" si="28"/>
        <v>0</v>
      </c>
      <c r="BC286" s="216">
        <f t="shared" si="29"/>
        <v>0</v>
      </c>
      <c r="BD286" s="216">
        <f t="shared" si="30"/>
        <v>0</v>
      </c>
      <c r="BE286" s="216">
        <f t="shared" si="31"/>
        <v>0</v>
      </c>
      <c r="CA286" s="243">
        <v>1</v>
      </c>
      <c r="CB286" s="243">
        <v>7</v>
      </c>
    </row>
    <row r="287" spans="1:80" ht="22.5">
      <c r="A287" s="244">
        <v>102</v>
      </c>
      <c r="B287" s="245" t="s">
        <v>469</v>
      </c>
      <c r="C287" s="246" t="s">
        <v>470</v>
      </c>
      <c r="D287" s="247" t="s">
        <v>251</v>
      </c>
      <c r="E287" s="248">
        <v>1</v>
      </c>
      <c r="F287" s="248">
        <v>0</v>
      </c>
      <c r="G287" s="249">
        <f t="shared" si="24"/>
        <v>0</v>
      </c>
      <c r="H287" s="250">
        <v>0</v>
      </c>
      <c r="I287" s="251">
        <f t="shared" si="25"/>
        <v>0</v>
      </c>
      <c r="J287" s="250">
        <v>0</v>
      </c>
      <c r="K287" s="251">
        <f t="shared" si="26"/>
        <v>0</v>
      </c>
      <c r="O287" s="243">
        <v>2</v>
      </c>
      <c r="AA287" s="216">
        <v>1</v>
      </c>
      <c r="AB287" s="216">
        <v>7</v>
      </c>
      <c r="AC287" s="216">
        <v>7</v>
      </c>
      <c r="AZ287" s="216">
        <v>2</v>
      </c>
      <c r="BA287" s="216">
        <f t="shared" si="27"/>
        <v>0</v>
      </c>
      <c r="BB287" s="216">
        <f t="shared" si="28"/>
        <v>0</v>
      </c>
      <c r="BC287" s="216">
        <f t="shared" si="29"/>
        <v>0</v>
      </c>
      <c r="BD287" s="216">
        <f t="shared" si="30"/>
        <v>0</v>
      </c>
      <c r="BE287" s="216">
        <f t="shared" si="31"/>
        <v>0</v>
      </c>
      <c r="CA287" s="243">
        <v>1</v>
      </c>
      <c r="CB287" s="243">
        <v>7</v>
      </c>
    </row>
    <row r="288" spans="1:80" ht="22.5">
      <c r="A288" s="244">
        <v>103</v>
      </c>
      <c r="B288" s="245" t="s">
        <v>471</v>
      </c>
      <c r="C288" s="246" t="s">
        <v>472</v>
      </c>
      <c r="D288" s="247" t="s">
        <v>251</v>
      </c>
      <c r="E288" s="248">
        <v>1</v>
      </c>
      <c r="F288" s="248">
        <v>0</v>
      </c>
      <c r="G288" s="249">
        <f t="shared" si="24"/>
        <v>0</v>
      </c>
      <c r="H288" s="250">
        <v>0</v>
      </c>
      <c r="I288" s="251">
        <f t="shared" si="25"/>
        <v>0</v>
      </c>
      <c r="J288" s="250">
        <v>0</v>
      </c>
      <c r="K288" s="251">
        <f t="shared" si="26"/>
        <v>0</v>
      </c>
      <c r="O288" s="243">
        <v>2</v>
      </c>
      <c r="AA288" s="216">
        <v>1</v>
      </c>
      <c r="AB288" s="216">
        <v>7</v>
      </c>
      <c r="AC288" s="216">
        <v>7</v>
      </c>
      <c r="AZ288" s="216">
        <v>2</v>
      </c>
      <c r="BA288" s="216">
        <f t="shared" si="27"/>
        <v>0</v>
      </c>
      <c r="BB288" s="216">
        <f t="shared" si="28"/>
        <v>0</v>
      </c>
      <c r="BC288" s="216">
        <f t="shared" si="29"/>
        <v>0</v>
      </c>
      <c r="BD288" s="216">
        <f t="shared" si="30"/>
        <v>0</v>
      </c>
      <c r="BE288" s="216">
        <f t="shared" si="31"/>
        <v>0</v>
      </c>
      <c r="CA288" s="243">
        <v>1</v>
      </c>
      <c r="CB288" s="243">
        <v>7</v>
      </c>
    </row>
    <row r="289" spans="1:80" ht="22.5">
      <c r="A289" s="244">
        <v>104</v>
      </c>
      <c r="B289" s="245" t="s">
        <v>473</v>
      </c>
      <c r="C289" s="246" t="s">
        <v>474</v>
      </c>
      <c r="D289" s="247" t="s">
        <v>251</v>
      </c>
      <c r="E289" s="248">
        <v>1</v>
      </c>
      <c r="F289" s="248">
        <v>0</v>
      </c>
      <c r="G289" s="249">
        <f t="shared" si="24"/>
        <v>0</v>
      </c>
      <c r="H289" s="250">
        <v>0</v>
      </c>
      <c r="I289" s="251">
        <f t="shared" si="25"/>
        <v>0</v>
      </c>
      <c r="J289" s="250">
        <v>0</v>
      </c>
      <c r="K289" s="251">
        <f t="shared" si="26"/>
        <v>0</v>
      </c>
      <c r="O289" s="243">
        <v>2</v>
      </c>
      <c r="AA289" s="216">
        <v>1</v>
      </c>
      <c r="AB289" s="216">
        <v>7</v>
      </c>
      <c r="AC289" s="216">
        <v>7</v>
      </c>
      <c r="AZ289" s="216">
        <v>2</v>
      </c>
      <c r="BA289" s="216">
        <f t="shared" si="27"/>
        <v>0</v>
      </c>
      <c r="BB289" s="216">
        <f t="shared" si="28"/>
        <v>0</v>
      </c>
      <c r="BC289" s="216">
        <f t="shared" si="29"/>
        <v>0</v>
      </c>
      <c r="BD289" s="216">
        <f t="shared" si="30"/>
        <v>0</v>
      </c>
      <c r="BE289" s="216">
        <f t="shared" si="31"/>
        <v>0</v>
      </c>
      <c r="CA289" s="243">
        <v>1</v>
      </c>
      <c r="CB289" s="243">
        <v>7</v>
      </c>
    </row>
    <row r="290" spans="1:80" ht="22.5">
      <c r="A290" s="244">
        <v>105</v>
      </c>
      <c r="B290" s="245" t="s">
        <v>475</v>
      </c>
      <c r="C290" s="246" t="s">
        <v>476</v>
      </c>
      <c r="D290" s="247" t="s">
        <v>251</v>
      </c>
      <c r="E290" s="248">
        <v>1</v>
      </c>
      <c r="F290" s="248">
        <v>0</v>
      </c>
      <c r="G290" s="249">
        <f t="shared" si="24"/>
        <v>0</v>
      </c>
      <c r="H290" s="250">
        <v>0</v>
      </c>
      <c r="I290" s="251">
        <f t="shared" si="25"/>
        <v>0</v>
      </c>
      <c r="J290" s="250">
        <v>0</v>
      </c>
      <c r="K290" s="251">
        <f t="shared" si="26"/>
        <v>0</v>
      </c>
      <c r="O290" s="243">
        <v>2</v>
      </c>
      <c r="AA290" s="216">
        <v>1</v>
      </c>
      <c r="AB290" s="216">
        <v>7</v>
      </c>
      <c r="AC290" s="216">
        <v>7</v>
      </c>
      <c r="AZ290" s="216">
        <v>2</v>
      </c>
      <c r="BA290" s="216">
        <f t="shared" si="27"/>
        <v>0</v>
      </c>
      <c r="BB290" s="216">
        <f t="shared" si="28"/>
        <v>0</v>
      </c>
      <c r="BC290" s="216">
        <f t="shared" si="29"/>
        <v>0</v>
      </c>
      <c r="BD290" s="216">
        <f t="shared" si="30"/>
        <v>0</v>
      </c>
      <c r="BE290" s="216">
        <f t="shared" si="31"/>
        <v>0</v>
      </c>
      <c r="CA290" s="243">
        <v>1</v>
      </c>
      <c r="CB290" s="243">
        <v>7</v>
      </c>
    </row>
    <row r="291" spans="1:80" ht="22.5">
      <c r="A291" s="244">
        <v>106</v>
      </c>
      <c r="B291" s="245" t="s">
        <v>477</v>
      </c>
      <c r="C291" s="246" t="s">
        <v>478</v>
      </c>
      <c r="D291" s="247" t="s">
        <v>251</v>
      </c>
      <c r="E291" s="248">
        <v>1</v>
      </c>
      <c r="F291" s="248">
        <v>0</v>
      </c>
      <c r="G291" s="249">
        <f t="shared" si="24"/>
        <v>0</v>
      </c>
      <c r="H291" s="250">
        <v>0</v>
      </c>
      <c r="I291" s="251">
        <f t="shared" si="25"/>
        <v>0</v>
      </c>
      <c r="J291" s="250">
        <v>0</v>
      </c>
      <c r="K291" s="251">
        <f t="shared" si="26"/>
        <v>0</v>
      </c>
      <c r="O291" s="243">
        <v>2</v>
      </c>
      <c r="AA291" s="216">
        <v>1</v>
      </c>
      <c r="AB291" s="216">
        <v>7</v>
      </c>
      <c r="AC291" s="216">
        <v>7</v>
      </c>
      <c r="AZ291" s="216">
        <v>2</v>
      </c>
      <c r="BA291" s="216">
        <f t="shared" si="27"/>
        <v>0</v>
      </c>
      <c r="BB291" s="216">
        <f t="shared" si="28"/>
        <v>0</v>
      </c>
      <c r="BC291" s="216">
        <f t="shared" si="29"/>
        <v>0</v>
      </c>
      <c r="BD291" s="216">
        <f t="shared" si="30"/>
        <v>0</v>
      </c>
      <c r="BE291" s="216">
        <f t="shared" si="31"/>
        <v>0</v>
      </c>
      <c r="CA291" s="243">
        <v>1</v>
      </c>
      <c r="CB291" s="243">
        <v>7</v>
      </c>
    </row>
    <row r="292" spans="1:80" ht="22.5">
      <c r="A292" s="244">
        <v>107</v>
      </c>
      <c r="B292" s="245" t="s">
        <v>479</v>
      </c>
      <c r="C292" s="246" t="s">
        <v>480</v>
      </c>
      <c r="D292" s="247" t="s">
        <v>251</v>
      </c>
      <c r="E292" s="248">
        <v>1</v>
      </c>
      <c r="F292" s="248">
        <v>0</v>
      </c>
      <c r="G292" s="249">
        <f t="shared" si="24"/>
        <v>0</v>
      </c>
      <c r="H292" s="250">
        <v>0</v>
      </c>
      <c r="I292" s="251">
        <f t="shared" si="25"/>
        <v>0</v>
      </c>
      <c r="J292" s="250">
        <v>0</v>
      </c>
      <c r="K292" s="251">
        <f t="shared" si="26"/>
        <v>0</v>
      </c>
      <c r="O292" s="243">
        <v>2</v>
      </c>
      <c r="AA292" s="216">
        <v>1</v>
      </c>
      <c r="AB292" s="216">
        <v>7</v>
      </c>
      <c r="AC292" s="216">
        <v>7</v>
      </c>
      <c r="AZ292" s="216">
        <v>2</v>
      </c>
      <c r="BA292" s="216">
        <f t="shared" si="27"/>
        <v>0</v>
      </c>
      <c r="BB292" s="216">
        <f t="shared" si="28"/>
        <v>0</v>
      </c>
      <c r="BC292" s="216">
        <f t="shared" si="29"/>
        <v>0</v>
      </c>
      <c r="BD292" s="216">
        <f t="shared" si="30"/>
        <v>0</v>
      </c>
      <c r="BE292" s="216">
        <f t="shared" si="31"/>
        <v>0</v>
      </c>
      <c r="CA292" s="243">
        <v>1</v>
      </c>
      <c r="CB292" s="243">
        <v>7</v>
      </c>
    </row>
    <row r="293" spans="1:80" ht="22.5">
      <c r="A293" s="244">
        <v>108</v>
      </c>
      <c r="B293" s="245" t="s">
        <v>481</v>
      </c>
      <c r="C293" s="246" t="s">
        <v>482</v>
      </c>
      <c r="D293" s="247" t="s">
        <v>251</v>
      </c>
      <c r="E293" s="248">
        <v>1</v>
      </c>
      <c r="F293" s="248">
        <v>0</v>
      </c>
      <c r="G293" s="249">
        <f t="shared" si="24"/>
        <v>0</v>
      </c>
      <c r="H293" s="250">
        <v>0</v>
      </c>
      <c r="I293" s="251">
        <f t="shared" si="25"/>
        <v>0</v>
      </c>
      <c r="J293" s="250">
        <v>0</v>
      </c>
      <c r="K293" s="251">
        <f t="shared" si="26"/>
        <v>0</v>
      </c>
      <c r="O293" s="243">
        <v>2</v>
      </c>
      <c r="AA293" s="216">
        <v>1</v>
      </c>
      <c r="AB293" s="216">
        <v>7</v>
      </c>
      <c r="AC293" s="216">
        <v>7</v>
      </c>
      <c r="AZ293" s="216">
        <v>2</v>
      </c>
      <c r="BA293" s="216">
        <f t="shared" si="27"/>
        <v>0</v>
      </c>
      <c r="BB293" s="216">
        <f t="shared" si="28"/>
        <v>0</v>
      </c>
      <c r="BC293" s="216">
        <f t="shared" si="29"/>
        <v>0</v>
      </c>
      <c r="BD293" s="216">
        <f t="shared" si="30"/>
        <v>0</v>
      </c>
      <c r="BE293" s="216">
        <f t="shared" si="31"/>
        <v>0</v>
      </c>
      <c r="CA293" s="243">
        <v>1</v>
      </c>
      <c r="CB293" s="243">
        <v>7</v>
      </c>
    </row>
    <row r="294" spans="1:80" ht="22.5">
      <c r="A294" s="244">
        <v>109</v>
      </c>
      <c r="B294" s="245" t="s">
        <v>483</v>
      </c>
      <c r="C294" s="246" t="s">
        <v>484</v>
      </c>
      <c r="D294" s="247" t="s">
        <v>251</v>
      </c>
      <c r="E294" s="248">
        <v>1</v>
      </c>
      <c r="F294" s="248">
        <v>0</v>
      </c>
      <c r="G294" s="249">
        <f t="shared" si="24"/>
        <v>0</v>
      </c>
      <c r="H294" s="250">
        <v>0</v>
      </c>
      <c r="I294" s="251">
        <f t="shared" si="25"/>
        <v>0</v>
      </c>
      <c r="J294" s="250">
        <v>0</v>
      </c>
      <c r="K294" s="251">
        <f t="shared" si="26"/>
        <v>0</v>
      </c>
      <c r="O294" s="243">
        <v>2</v>
      </c>
      <c r="AA294" s="216">
        <v>1</v>
      </c>
      <c r="AB294" s="216">
        <v>7</v>
      </c>
      <c r="AC294" s="216">
        <v>7</v>
      </c>
      <c r="AZ294" s="216">
        <v>2</v>
      </c>
      <c r="BA294" s="216">
        <f t="shared" si="27"/>
        <v>0</v>
      </c>
      <c r="BB294" s="216">
        <f t="shared" si="28"/>
        <v>0</v>
      </c>
      <c r="BC294" s="216">
        <f t="shared" si="29"/>
        <v>0</v>
      </c>
      <c r="BD294" s="216">
        <f t="shared" si="30"/>
        <v>0</v>
      </c>
      <c r="BE294" s="216">
        <f t="shared" si="31"/>
        <v>0</v>
      </c>
      <c r="CA294" s="243">
        <v>1</v>
      </c>
      <c r="CB294" s="243">
        <v>7</v>
      </c>
    </row>
    <row r="295" spans="1:80" ht="22.5">
      <c r="A295" s="244">
        <v>110</v>
      </c>
      <c r="B295" s="245" t="s">
        <v>485</v>
      </c>
      <c r="C295" s="246" t="s">
        <v>486</v>
      </c>
      <c r="D295" s="247" t="s">
        <v>251</v>
      </c>
      <c r="E295" s="248">
        <v>1</v>
      </c>
      <c r="F295" s="248">
        <v>0</v>
      </c>
      <c r="G295" s="249">
        <f t="shared" si="24"/>
        <v>0</v>
      </c>
      <c r="H295" s="250">
        <v>0</v>
      </c>
      <c r="I295" s="251">
        <f t="shared" si="25"/>
        <v>0</v>
      </c>
      <c r="J295" s="250">
        <v>0</v>
      </c>
      <c r="K295" s="251">
        <f t="shared" si="26"/>
        <v>0</v>
      </c>
      <c r="O295" s="243">
        <v>2</v>
      </c>
      <c r="AA295" s="216">
        <v>1</v>
      </c>
      <c r="AB295" s="216">
        <v>7</v>
      </c>
      <c r="AC295" s="216">
        <v>7</v>
      </c>
      <c r="AZ295" s="216">
        <v>2</v>
      </c>
      <c r="BA295" s="216">
        <f t="shared" si="27"/>
        <v>0</v>
      </c>
      <c r="BB295" s="216">
        <f t="shared" si="28"/>
        <v>0</v>
      </c>
      <c r="BC295" s="216">
        <f t="shared" si="29"/>
        <v>0</v>
      </c>
      <c r="BD295" s="216">
        <f t="shared" si="30"/>
        <v>0</v>
      </c>
      <c r="BE295" s="216">
        <f t="shared" si="31"/>
        <v>0</v>
      </c>
      <c r="CA295" s="243">
        <v>1</v>
      </c>
      <c r="CB295" s="243">
        <v>7</v>
      </c>
    </row>
    <row r="296" spans="1:80" ht="22.5">
      <c r="A296" s="244">
        <v>111</v>
      </c>
      <c r="B296" s="245" t="s">
        <v>487</v>
      </c>
      <c r="C296" s="246" t="s">
        <v>488</v>
      </c>
      <c r="D296" s="247" t="s">
        <v>251</v>
      </c>
      <c r="E296" s="248">
        <v>1</v>
      </c>
      <c r="F296" s="248">
        <v>0</v>
      </c>
      <c r="G296" s="249">
        <f t="shared" si="24"/>
        <v>0</v>
      </c>
      <c r="H296" s="250">
        <v>0</v>
      </c>
      <c r="I296" s="251">
        <f t="shared" si="25"/>
        <v>0</v>
      </c>
      <c r="J296" s="250">
        <v>0</v>
      </c>
      <c r="K296" s="251">
        <f t="shared" si="26"/>
        <v>0</v>
      </c>
      <c r="O296" s="243">
        <v>2</v>
      </c>
      <c r="AA296" s="216">
        <v>1</v>
      </c>
      <c r="AB296" s="216">
        <v>7</v>
      </c>
      <c r="AC296" s="216">
        <v>7</v>
      </c>
      <c r="AZ296" s="216">
        <v>2</v>
      </c>
      <c r="BA296" s="216">
        <f t="shared" si="27"/>
        <v>0</v>
      </c>
      <c r="BB296" s="216">
        <f t="shared" si="28"/>
        <v>0</v>
      </c>
      <c r="BC296" s="216">
        <f t="shared" si="29"/>
        <v>0</v>
      </c>
      <c r="BD296" s="216">
        <f t="shared" si="30"/>
        <v>0</v>
      </c>
      <c r="BE296" s="216">
        <f t="shared" si="31"/>
        <v>0</v>
      </c>
      <c r="CA296" s="243">
        <v>1</v>
      </c>
      <c r="CB296" s="243">
        <v>7</v>
      </c>
    </row>
    <row r="297" spans="1:80" ht="22.5">
      <c r="A297" s="244">
        <v>112</v>
      </c>
      <c r="B297" s="245" t="s">
        <v>489</v>
      </c>
      <c r="C297" s="246" t="s">
        <v>490</v>
      </c>
      <c r="D297" s="247" t="s">
        <v>251</v>
      </c>
      <c r="E297" s="248">
        <v>1</v>
      </c>
      <c r="F297" s="248">
        <v>0</v>
      </c>
      <c r="G297" s="249">
        <f t="shared" si="24"/>
        <v>0</v>
      </c>
      <c r="H297" s="250">
        <v>0</v>
      </c>
      <c r="I297" s="251">
        <f t="shared" si="25"/>
        <v>0</v>
      </c>
      <c r="J297" s="250">
        <v>0</v>
      </c>
      <c r="K297" s="251">
        <f t="shared" si="26"/>
        <v>0</v>
      </c>
      <c r="O297" s="243">
        <v>2</v>
      </c>
      <c r="AA297" s="216">
        <v>1</v>
      </c>
      <c r="AB297" s="216">
        <v>7</v>
      </c>
      <c r="AC297" s="216">
        <v>7</v>
      </c>
      <c r="AZ297" s="216">
        <v>2</v>
      </c>
      <c r="BA297" s="216">
        <f t="shared" si="27"/>
        <v>0</v>
      </c>
      <c r="BB297" s="216">
        <f t="shared" si="28"/>
        <v>0</v>
      </c>
      <c r="BC297" s="216">
        <f t="shared" si="29"/>
        <v>0</v>
      </c>
      <c r="BD297" s="216">
        <f t="shared" si="30"/>
        <v>0</v>
      </c>
      <c r="BE297" s="216">
        <f t="shared" si="31"/>
        <v>0</v>
      </c>
      <c r="CA297" s="243">
        <v>1</v>
      </c>
      <c r="CB297" s="243">
        <v>7</v>
      </c>
    </row>
    <row r="298" spans="1:80" ht="22.5">
      <c r="A298" s="244">
        <v>113</v>
      </c>
      <c r="B298" s="245" t="s">
        <v>491</v>
      </c>
      <c r="C298" s="246" t="s">
        <v>492</v>
      </c>
      <c r="D298" s="247" t="s">
        <v>251</v>
      </c>
      <c r="E298" s="248">
        <v>1</v>
      </c>
      <c r="F298" s="248">
        <v>0</v>
      </c>
      <c r="G298" s="249">
        <f t="shared" si="24"/>
        <v>0</v>
      </c>
      <c r="H298" s="250">
        <v>0</v>
      </c>
      <c r="I298" s="251">
        <f t="shared" si="25"/>
        <v>0</v>
      </c>
      <c r="J298" s="250">
        <v>0</v>
      </c>
      <c r="K298" s="251">
        <f t="shared" si="26"/>
        <v>0</v>
      </c>
      <c r="O298" s="243">
        <v>2</v>
      </c>
      <c r="AA298" s="216">
        <v>1</v>
      </c>
      <c r="AB298" s="216">
        <v>7</v>
      </c>
      <c r="AC298" s="216">
        <v>7</v>
      </c>
      <c r="AZ298" s="216">
        <v>2</v>
      </c>
      <c r="BA298" s="216">
        <f t="shared" si="27"/>
        <v>0</v>
      </c>
      <c r="BB298" s="216">
        <f t="shared" si="28"/>
        <v>0</v>
      </c>
      <c r="BC298" s="216">
        <f t="shared" si="29"/>
        <v>0</v>
      </c>
      <c r="BD298" s="216">
        <f t="shared" si="30"/>
        <v>0</v>
      </c>
      <c r="BE298" s="216">
        <f t="shared" si="31"/>
        <v>0</v>
      </c>
      <c r="CA298" s="243">
        <v>1</v>
      </c>
      <c r="CB298" s="243">
        <v>7</v>
      </c>
    </row>
    <row r="299" spans="1:80" ht="22.5">
      <c r="A299" s="244">
        <v>114</v>
      </c>
      <c r="B299" s="245" t="s">
        <v>493</v>
      </c>
      <c r="C299" s="246" t="s">
        <v>494</v>
      </c>
      <c r="D299" s="247" t="s">
        <v>251</v>
      </c>
      <c r="E299" s="248">
        <v>1</v>
      </c>
      <c r="F299" s="248">
        <v>0</v>
      </c>
      <c r="G299" s="249">
        <f t="shared" si="24"/>
        <v>0</v>
      </c>
      <c r="H299" s="250">
        <v>0</v>
      </c>
      <c r="I299" s="251">
        <f t="shared" si="25"/>
        <v>0</v>
      </c>
      <c r="J299" s="250">
        <v>0</v>
      </c>
      <c r="K299" s="251">
        <f t="shared" si="26"/>
        <v>0</v>
      </c>
      <c r="O299" s="243">
        <v>2</v>
      </c>
      <c r="AA299" s="216">
        <v>1</v>
      </c>
      <c r="AB299" s="216">
        <v>7</v>
      </c>
      <c r="AC299" s="216">
        <v>7</v>
      </c>
      <c r="AZ299" s="216">
        <v>2</v>
      </c>
      <c r="BA299" s="216">
        <f t="shared" si="27"/>
        <v>0</v>
      </c>
      <c r="BB299" s="216">
        <f t="shared" si="28"/>
        <v>0</v>
      </c>
      <c r="BC299" s="216">
        <f t="shared" si="29"/>
        <v>0</v>
      </c>
      <c r="BD299" s="216">
        <f t="shared" si="30"/>
        <v>0</v>
      </c>
      <c r="BE299" s="216">
        <f t="shared" si="31"/>
        <v>0</v>
      </c>
      <c r="CA299" s="243">
        <v>1</v>
      </c>
      <c r="CB299" s="243">
        <v>7</v>
      </c>
    </row>
    <row r="300" spans="1:80" ht="22.5">
      <c r="A300" s="244">
        <v>115</v>
      </c>
      <c r="B300" s="245" t="s">
        <v>495</v>
      </c>
      <c r="C300" s="246" t="s">
        <v>496</v>
      </c>
      <c r="D300" s="247" t="s">
        <v>251</v>
      </c>
      <c r="E300" s="248">
        <v>1</v>
      </c>
      <c r="F300" s="248">
        <v>0</v>
      </c>
      <c r="G300" s="249">
        <f t="shared" si="24"/>
        <v>0</v>
      </c>
      <c r="H300" s="250">
        <v>0</v>
      </c>
      <c r="I300" s="251">
        <f t="shared" si="25"/>
        <v>0</v>
      </c>
      <c r="J300" s="250">
        <v>0</v>
      </c>
      <c r="K300" s="251">
        <f t="shared" si="26"/>
        <v>0</v>
      </c>
      <c r="O300" s="243">
        <v>2</v>
      </c>
      <c r="AA300" s="216">
        <v>1</v>
      </c>
      <c r="AB300" s="216">
        <v>7</v>
      </c>
      <c r="AC300" s="216">
        <v>7</v>
      </c>
      <c r="AZ300" s="216">
        <v>2</v>
      </c>
      <c r="BA300" s="216">
        <f t="shared" si="27"/>
        <v>0</v>
      </c>
      <c r="BB300" s="216">
        <f t="shared" si="28"/>
        <v>0</v>
      </c>
      <c r="BC300" s="216">
        <f t="shared" si="29"/>
        <v>0</v>
      </c>
      <c r="BD300" s="216">
        <f t="shared" si="30"/>
        <v>0</v>
      </c>
      <c r="BE300" s="216">
        <f t="shared" si="31"/>
        <v>0</v>
      </c>
      <c r="CA300" s="243">
        <v>1</v>
      </c>
      <c r="CB300" s="243">
        <v>7</v>
      </c>
    </row>
    <row r="301" spans="1:80" ht="22.5">
      <c r="A301" s="244">
        <v>116</v>
      </c>
      <c r="B301" s="245" t="s">
        <v>497</v>
      </c>
      <c r="C301" s="246" t="s">
        <v>498</v>
      </c>
      <c r="D301" s="247" t="s">
        <v>251</v>
      </c>
      <c r="E301" s="248">
        <v>1</v>
      </c>
      <c r="F301" s="248">
        <v>0</v>
      </c>
      <c r="G301" s="249">
        <f t="shared" si="24"/>
        <v>0</v>
      </c>
      <c r="H301" s="250">
        <v>0</v>
      </c>
      <c r="I301" s="251">
        <f t="shared" si="25"/>
        <v>0</v>
      </c>
      <c r="J301" s="250">
        <v>0</v>
      </c>
      <c r="K301" s="251">
        <f t="shared" si="26"/>
        <v>0</v>
      </c>
      <c r="O301" s="243">
        <v>2</v>
      </c>
      <c r="AA301" s="216">
        <v>1</v>
      </c>
      <c r="AB301" s="216">
        <v>7</v>
      </c>
      <c r="AC301" s="216">
        <v>7</v>
      </c>
      <c r="AZ301" s="216">
        <v>2</v>
      </c>
      <c r="BA301" s="216">
        <f t="shared" si="27"/>
        <v>0</v>
      </c>
      <c r="BB301" s="216">
        <f t="shared" si="28"/>
        <v>0</v>
      </c>
      <c r="BC301" s="216">
        <f t="shared" si="29"/>
        <v>0</v>
      </c>
      <c r="BD301" s="216">
        <f t="shared" si="30"/>
        <v>0</v>
      </c>
      <c r="BE301" s="216">
        <f t="shared" si="31"/>
        <v>0</v>
      </c>
      <c r="CA301" s="243">
        <v>1</v>
      </c>
      <c r="CB301" s="243">
        <v>7</v>
      </c>
    </row>
    <row r="302" spans="1:80" ht="22.5">
      <c r="A302" s="244">
        <v>117</v>
      </c>
      <c r="B302" s="245" t="s">
        <v>499</v>
      </c>
      <c r="C302" s="246" t="s">
        <v>500</v>
      </c>
      <c r="D302" s="247" t="s">
        <v>251</v>
      </c>
      <c r="E302" s="248">
        <v>1</v>
      </c>
      <c r="F302" s="248">
        <v>0</v>
      </c>
      <c r="G302" s="249">
        <f t="shared" ref="G302:G323" si="32">E302*F302</f>
        <v>0</v>
      </c>
      <c r="H302" s="250">
        <v>0</v>
      </c>
      <c r="I302" s="251">
        <f t="shared" ref="I302:I323" si="33">E302*H302</f>
        <v>0</v>
      </c>
      <c r="J302" s="250">
        <v>0</v>
      </c>
      <c r="K302" s="251">
        <f t="shared" ref="K302:K323" si="34">E302*J302</f>
        <v>0</v>
      </c>
      <c r="O302" s="243">
        <v>2</v>
      </c>
      <c r="AA302" s="216">
        <v>1</v>
      </c>
      <c r="AB302" s="216">
        <v>7</v>
      </c>
      <c r="AC302" s="216">
        <v>7</v>
      </c>
      <c r="AZ302" s="216">
        <v>2</v>
      </c>
      <c r="BA302" s="216">
        <f t="shared" ref="BA302:BA323" si="35">IF(AZ302=1,G302,0)</f>
        <v>0</v>
      </c>
      <c r="BB302" s="216">
        <f t="shared" ref="BB302:BB323" si="36">IF(AZ302=2,G302,0)</f>
        <v>0</v>
      </c>
      <c r="BC302" s="216">
        <f t="shared" ref="BC302:BC323" si="37">IF(AZ302=3,G302,0)</f>
        <v>0</v>
      </c>
      <c r="BD302" s="216">
        <f t="shared" ref="BD302:BD323" si="38">IF(AZ302=4,G302,0)</f>
        <v>0</v>
      </c>
      <c r="BE302" s="216">
        <f t="shared" ref="BE302:BE323" si="39">IF(AZ302=5,G302,0)</f>
        <v>0</v>
      </c>
      <c r="CA302" s="243">
        <v>1</v>
      </c>
      <c r="CB302" s="243">
        <v>7</v>
      </c>
    </row>
    <row r="303" spans="1:80" ht="22.5">
      <c r="A303" s="244">
        <v>118</v>
      </c>
      <c r="B303" s="245" t="s">
        <v>501</v>
      </c>
      <c r="C303" s="246" t="s">
        <v>502</v>
      </c>
      <c r="D303" s="247" t="s">
        <v>251</v>
      </c>
      <c r="E303" s="248">
        <v>1</v>
      </c>
      <c r="F303" s="248">
        <v>0</v>
      </c>
      <c r="G303" s="249">
        <f t="shared" si="32"/>
        <v>0</v>
      </c>
      <c r="H303" s="250">
        <v>0</v>
      </c>
      <c r="I303" s="251">
        <f t="shared" si="33"/>
        <v>0</v>
      </c>
      <c r="J303" s="250">
        <v>0</v>
      </c>
      <c r="K303" s="251">
        <f t="shared" si="34"/>
        <v>0</v>
      </c>
      <c r="O303" s="243">
        <v>2</v>
      </c>
      <c r="AA303" s="216">
        <v>1</v>
      </c>
      <c r="AB303" s="216">
        <v>7</v>
      </c>
      <c r="AC303" s="216">
        <v>7</v>
      </c>
      <c r="AZ303" s="216">
        <v>2</v>
      </c>
      <c r="BA303" s="216">
        <f t="shared" si="35"/>
        <v>0</v>
      </c>
      <c r="BB303" s="216">
        <f t="shared" si="36"/>
        <v>0</v>
      </c>
      <c r="BC303" s="216">
        <f t="shared" si="37"/>
        <v>0</v>
      </c>
      <c r="BD303" s="216">
        <f t="shared" si="38"/>
        <v>0</v>
      </c>
      <c r="BE303" s="216">
        <f t="shared" si="39"/>
        <v>0</v>
      </c>
      <c r="CA303" s="243">
        <v>1</v>
      </c>
      <c r="CB303" s="243">
        <v>7</v>
      </c>
    </row>
    <row r="304" spans="1:80" ht="22.5">
      <c r="A304" s="244">
        <v>119</v>
      </c>
      <c r="B304" s="245" t="s">
        <v>503</v>
      </c>
      <c r="C304" s="246" t="s">
        <v>504</v>
      </c>
      <c r="D304" s="247" t="s">
        <v>251</v>
      </c>
      <c r="E304" s="248">
        <v>1</v>
      </c>
      <c r="F304" s="248">
        <v>0</v>
      </c>
      <c r="G304" s="249">
        <f t="shared" si="32"/>
        <v>0</v>
      </c>
      <c r="H304" s="250">
        <v>0</v>
      </c>
      <c r="I304" s="251">
        <f t="shared" si="33"/>
        <v>0</v>
      </c>
      <c r="J304" s="250">
        <v>0</v>
      </c>
      <c r="K304" s="251">
        <f t="shared" si="34"/>
        <v>0</v>
      </c>
      <c r="O304" s="243">
        <v>2</v>
      </c>
      <c r="AA304" s="216">
        <v>1</v>
      </c>
      <c r="AB304" s="216">
        <v>7</v>
      </c>
      <c r="AC304" s="216">
        <v>7</v>
      </c>
      <c r="AZ304" s="216">
        <v>2</v>
      </c>
      <c r="BA304" s="216">
        <f t="shared" si="35"/>
        <v>0</v>
      </c>
      <c r="BB304" s="216">
        <f t="shared" si="36"/>
        <v>0</v>
      </c>
      <c r="BC304" s="216">
        <f t="shared" si="37"/>
        <v>0</v>
      </c>
      <c r="BD304" s="216">
        <f t="shared" si="38"/>
        <v>0</v>
      </c>
      <c r="BE304" s="216">
        <f t="shared" si="39"/>
        <v>0</v>
      </c>
      <c r="CA304" s="243">
        <v>1</v>
      </c>
      <c r="CB304" s="243">
        <v>7</v>
      </c>
    </row>
    <row r="305" spans="1:80" ht="22.5">
      <c r="A305" s="244">
        <v>120</v>
      </c>
      <c r="B305" s="245" t="s">
        <v>505</v>
      </c>
      <c r="C305" s="246" t="s">
        <v>506</v>
      </c>
      <c r="D305" s="247" t="s">
        <v>251</v>
      </c>
      <c r="E305" s="248">
        <v>1</v>
      </c>
      <c r="F305" s="248">
        <v>0</v>
      </c>
      <c r="G305" s="249">
        <f t="shared" si="32"/>
        <v>0</v>
      </c>
      <c r="H305" s="250">
        <v>0</v>
      </c>
      <c r="I305" s="251">
        <f t="shared" si="33"/>
        <v>0</v>
      </c>
      <c r="J305" s="250">
        <v>0</v>
      </c>
      <c r="K305" s="251">
        <f t="shared" si="34"/>
        <v>0</v>
      </c>
      <c r="O305" s="243">
        <v>2</v>
      </c>
      <c r="AA305" s="216">
        <v>1</v>
      </c>
      <c r="AB305" s="216">
        <v>7</v>
      </c>
      <c r="AC305" s="216">
        <v>7</v>
      </c>
      <c r="AZ305" s="216">
        <v>2</v>
      </c>
      <c r="BA305" s="216">
        <f t="shared" si="35"/>
        <v>0</v>
      </c>
      <c r="BB305" s="216">
        <f t="shared" si="36"/>
        <v>0</v>
      </c>
      <c r="BC305" s="216">
        <f t="shared" si="37"/>
        <v>0</v>
      </c>
      <c r="BD305" s="216">
        <f t="shared" si="38"/>
        <v>0</v>
      </c>
      <c r="BE305" s="216">
        <f t="shared" si="39"/>
        <v>0</v>
      </c>
      <c r="CA305" s="243">
        <v>1</v>
      </c>
      <c r="CB305" s="243">
        <v>7</v>
      </c>
    </row>
    <row r="306" spans="1:80" ht="22.5">
      <c r="A306" s="244">
        <v>121</v>
      </c>
      <c r="B306" s="245" t="s">
        <v>507</v>
      </c>
      <c r="C306" s="246" t="s">
        <v>508</v>
      </c>
      <c r="D306" s="247" t="s">
        <v>251</v>
      </c>
      <c r="E306" s="248">
        <v>1</v>
      </c>
      <c r="F306" s="248">
        <v>0</v>
      </c>
      <c r="G306" s="249">
        <f t="shared" si="32"/>
        <v>0</v>
      </c>
      <c r="H306" s="250">
        <v>0</v>
      </c>
      <c r="I306" s="251">
        <f t="shared" si="33"/>
        <v>0</v>
      </c>
      <c r="J306" s="250">
        <v>0</v>
      </c>
      <c r="K306" s="251">
        <f t="shared" si="34"/>
        <v>0</v>
      </c>
      <c r="O306" s="243">
        <v>2</v>
      </c>
      <c r="AA306" s="216">
        <v>1</v>
      </c>
      <c r="AB306" s="216">
        <v>7</v>
      </c>
      <c r="AC306" s="216">
        <v>7</v>
      </c>
      <c r="AZ306" s="216">
        <v>2</v>
      </c>
      <c r="BA306" s="216">
        <f t="shared" si="35"/>
        <v>0</v>
      </c>
      <c r="BB306" s="216">
        <f t="shared" si="36"/>
        <v>0</v>
      </c>
      <c r="BC306" s="216">
        <f t="shared" si="37"/>
        <v>0</v>
      </c>
      <c r="BD306" s="216">
        <f t="shared" si="38"/>
        <v>0</v>
      </c>
      <c r="BE306" s="216">
        <f t="shared" si="39"/>
        <v>0</v>
      </c>
      <c r="CA306" s="243">
        <v>1</v>
      </c>
      <c r="CB306" s="243">
        <v>7</v>
      </c>
    </row>
    <row r="307" spans="1:80" ht="22.5">
      <c r="A307" s="244">
        <v>122</v>
      </c>
      <c r="B307" s="245" t="s">
        <v>509</v>
      </c>
      <c r="C307" s="246" t="s">
        <v>510</v>
      </c>
      <c r="D307" s="247" t="s">
        <v>251</v>
      </c>
      <c r="E307" s="248">
        <v>1</v>
      </c>
      <c r="F307" s="248">
        <v>0</v>
      </c>
      <c r="G307" s="249">
        <f t="shared" si="32"/>
        <v>0</v>
      </c>
      <c r="H307" s="250">
        <v>0</v>
      </c>
      <c r="I307" s="251">
        <f t="shared" si="33"/>
        <v>0</v>
      </c>
      <c r="J307" s="250">
        <v>0</v>
      </c>
      <c r="K307" s="251">
        <f t="shared" si="34"/>
        <v>0</v>
      </c>
      <c r="O307" s="243">
        <v>2</v>
      </c>
      <c r="AA307" s="216">
        <v>1</v>
      </c>
      <c r="AB307" s="216">
        <v>7</v>
      </c>
      <c r="AC307" s="216">
        <v>7</v>
      </c>
      <c r="AZ307" s="216">
        <v>2</v>
      </c>
      <c r="BA307" s="216">
        <f t="shared" si="35"/>
        <v>0</v>
      </c>
      <c r="BB307" s="216">
        <f t="shared" si="36"/>
        <v>0</v>
      </c>
      <c r="BC307" s="216">
        <f t="shared" si="37"/>
        <v>0</v>
      </c>
      <c r="BD307" s="216">
        <f t="shared" si="38"/>
        <v>0</v>
      </c>
      <c r="BE307" s="216">
        <f t="shared" si="39"/>
        <v>0</v>
      </c>
      <c r="CA307" s="243">
        <v>1</v>
      </c>
      <c r="CB307" s="243">
        <v>7</v>
      </c>
    </row>
    <row r="308" spans="1:80" ht="22.5">
      <c r="A308" s="244">
        <v>123</v>
      </c>
      <c r="B308" s="245" t="s">
        <v>511</v>
      </c>
      <c r="C308" s="246" t="s">
        <v>512</v>
      </c>
      <c r="D308" s="247" t="s">
        <v>251</v>
      </c>
      <c r="E308" s="248">
        <v>1</v>
      </c>
      <c r="F308" s="248">
        <v>0</v>
      </c>
      <c r="G308" s="249">
        <f t="shared" si="32"/>
        <v>0</v>
      </c>
      <c r="H308" s="250">
        <v>0</v>
      </c>
      <c r="I308" s="251">
        <f t="shared" si="33"/>
        <v>0</v>
      </c>
      <c r="J308" s="250">
        <v>0</v>
      </c>
      <c r="K308" s="251">
        <f t="shared" si="34"/>
        <v>0</v>
      </c>
      <c r="O308" s="243">
        <v>2</v>
      </c>
      <c r="AA308" s="216">
        <v>1</v>
      </c>
      <c r="AB308" s="216">
        <v>7</v>
      </c>
      <c r="AC308" s="216">
        <v>7</v>
      </c>
      <c r="AZ308" s="216">
        <v>2</v>
      </c>
      <c r="BA308" s="216">
        <f t="shared" si="35"/>
        <v>0</v>
      </c>
      <c r="BB308" s="216">
        <f t="shared" si="36"/>
        <v>0</v>
      </c>
      <c r="BC308" s="216">
        <f t="shared" si="37"/>
        <v>0</v>
      </c>
      <c r="BD308" s="216">
        <f t="shared" si="38"/>
        <v>0</v>
      </c>
      <c r="BE308" s="216">
        <f t="shared" si="39"/>
        <v>0</v>
      </c>
      <c r="CA308" s="243">
        <v>1</v>
      </c>
      <c r="CB308" s="243">
        <v>7</v>
      </c>
    </row>
    <row r="309" spans="1:80" ht="22.5">
      <c r="A309" s="244">
        <v>124</v>
      </c>
      <c r="B309" s="245" t="s">
        <v>513</v>
      </c>
      <c r="C309" s="246" t="s">
        <v>514</v>
      </c>
      <c r="D309" s="247" t="s">
        <v>251</v>
      </c>
      <c r="E309" s="248">
        <v>1</v>
      </c>
      <c r="F309" s="248">
        <v>0</v>
      </c>
      <c r="G309" s="249">
        <f t="shared" si="32"/>
        <v>0</v>
      </c>
      <c r="H309" s="250">
        <v>0</v>
      </c>
      <c r="I309" s="251">
        <f t="shared" si="33"/>
        <v>0</v>
      </c>
      <c r="J309" s="250">
        <v>0</v>
      </c>
      <c r="K309" s="251">
        <f t="shared" si="34"/>
        <v>0</v>
      </c>
      <c r="O309" s="243">
        <v>2</v>
      </c>
      <c r="AA309" s="216">
        <v>1</v>
      </c>
      <c r="AB309" s="216">
        <v>7</v>
      </c>
      <c r="AC309" s="216">
        <v>7</v>
      </c>
      <c r="AZ309" s="216">
        <v>2</v>
      </c>
      <c r="BA309" s="216">
        <f t="shared" si="35"/>
        <v>0</v>
      </c>
      <c r="BB309" s="216">
        <f t="shared" si="36"/>
        <v>0</v>
      </c>
      <c r="BC309" s="216">
        <f t="shared" si="37"/>
        <v>0</v>
      </c>
      <c r="BD309" s="216">
        <f t="shared" si="38"/>
        <v>0</v>
      </c>
      <c r="BE309" s="216">
        <f t="shared" si="39"/>
        <v>0</v>
      </c>
      <c r="CA309" s="243">
        <v>1</v>
      </c>
      <c r="CB309" s="243">
        <v>7</v>
      </c>
    </row>
    <row r="310" spans="1:80" ht="22.5">
      <c r="A310" s="244">
        <v>125</v>
      </c>
      <c r="B310" s="245" t="s">
        <v>515</v>
      </c>
      <c r="C310" s="246" t="s">
        <v>516</v>
      </c>
      <c r="D310" s="247" t="s">
        <v>251</v>
      </c>
      <c r="E310" s="248">
        <v>1</v>
      </c>
      <c r="F310" s="248">
        <v>0</v>
      </c>
      <c r="G310" s="249">
        <f t="shared" si="32"/>
        <v>0</v>
      </c>
      <c r="H310" s="250">
        <v>0</v>
      </c>
      <c r="I310" s="251">
        <f t="shared" si="33"/>
        <v>0</v>
      </c>
      <c r="J310" s="250">
        <v>0</v>
      </c>
      <c r="K310" s="251">
        <f t="shared" si="34"/>
        <v>0</v>
      </c>
      <c r="O310" s="243">
        <v>2</v>
      </c>
      <c r="AA310" s="216">
        <v>1</v>
      </c>
      <c r="AB310" s="216">
        <v>7</v>
      </c>
      <c r="AC310" s="216">
        <v>7</v>
      </c>
      <c r="AZ310" s="216">
        <v>2</v>
      </c>
      <c r="BA310" s="216">
        <f t="shared" si="35"/>
        <v>0</v>
      </c>
      <c r="BB310" s="216">
        <f t="shared" si="36"/>
        <v>0</v>
      </c>
      <c r="BC310" s="216">
        <f t="shared" si="37"/>
        <v>0</v>
      </c>
      <c r="BD310" s="216">
        <f t="shared" si="38"/>
        <v>0</v>
      </c>
      <c r="BE310" s="216">
        <f t="shared" si="39"/>
        <v>0</v>
      </c>
      <c r="CA310" s="243">
        <v>1</v>
      </c>
      <c r="CB310" s="243">
        <v>7</v>
      </c>
    </row>
    <row r="311" spans="1:80" ht="22.5">
      <c r="A311" s="244">
        <v>126</v>
      </c>
      <c r="B311" s="245" t="s">
        <v>517</v>
      </c>
      <c r="C311" s="246" t="s">
        <v>518</v>
      </c>
      <c r="D311" s="247" t="s">
        <v>251</v>
      </c>
      <c r="E311" s="248">
        <v>1</v>
      </c>
      <c r="F311" s="248">
        <v>0</v>
      </c>
      <c r="G311" s="249">
        <f t="shared" si="32"/>
        <v>0</v>
      </c>
      <c r="H311" s="250">
        <v>0</v>
      </c>
      <c r="I311" s="251">
        <f t="shared" si="33"/>
        <v>0</v>
      </c>
      <c r="J311" s="250">
        <v>0</v>
      </c>
      <c r="K311" s="251">
        <f t="shared" si="34"/>
        <v>0</v>
      </c>
      <c r="O311" s="243">
        <v>2</v>
      </c>
      <c r="AA311" s="216">
        <v>1</v>
      </c>
      <c r="AB311" s="216">
        <v>7</v>
      </c>
      <c r="AC311" s="216">
        <v>7</v>
      </c>
      <c r="AZ311" s="216">
        <v>2</v>
      </c>
      <c r="BA311" s="216">
        <f t="shared" si="35"/>
        <v>0</v>
      </c>
      <c r="BB311" s="216">
        <f t="shared" si="36"/>
        <v>0</v>
      </c>
      <c r="BC311" s="216">
        <f t="shared" si="37"/>
        <v>0</v>
      </c>
      <c r="BD311" s="216">
        <f t="shared" si="38"/>
        <v>0</v>
      </c>
      <c r="BE311" s="216">
        <f t="shared" si="39"/>
        <v>0</v>
      </c>
      <c r="CA311" s="243">
        <v>1</v>
      </c>
      <c r="CB311" s="243">
        <v>7</v>
      </c>
    </row>
    <row r="312" spans="1:80" ht="22.5">
      <c r="A312" s="244">
        <v>127</v>
      </c>
      <c r="B312" s="245" t="s">
        <v>519</v>
      </c>
      <c r="C312" s="246" t="s">
        <v>520</v>
      </c>
      <c r="D312" s="247" t="s">
        <v>251</v>
      </c>
      <c r="E312" s="248">
        <v>1</v>
      </c>
      <c r="F312" s="248">
        <v>0</v>
      </c>
      <c r="G312" s="249">
        <f t="shared" si="32"/>
        <v>0</v>
      </c>
      <c r="H312" s="250">
        <v>0</v>
      </c>
      <c r="I312" s="251">
        <f t="shared" si="33"/>
        <v>0</v>
      </c>
      <c r="J312" s="250">
        <v>0</v>
      </c>
      <c r="K312" s="251">
        <f t="shared" si="34"/>
        <v>0</v>
      </c>
      <c r="O312" s="243">
        <v>2</v>
      </c>
      <c r="AA312" s="216">
        <v>1</v>
      </c>
      <c r="AB312" s="216">
        <v>7</v>
      </c>
      <c r="AC312" s="216">
        <v>7</v>
      </c>
      <c r="AZ312" s="216">
        <v>2</v>
      </c>
      <c r="BA312" s="216">
        <f t="shared" si="35"/>
        <v>0</v>
      </c>
      <c r="BB312" s="216">
        <f t="shared" si="36"/>
        <v>0</v>
      </c>
      <c r="BC312" s="216">
        <f t="shared" si="37"/>
        <v>0</v>
      </c>
      <c r="BD312" s="216">
        <f t="shared" si="38"/>
        <v>0</v>
      </c>
      <c r="BE312" s="216">
        <f t="shared" si="39"/>
        <v>0</v>
      </c>
      <c r="CA312" s="243">
        <v>1</v>
      </c>
      <c r="CB312" s="243">
        <v>7</v>
      </c>
    </row>
    <row r="313" spans="1:80" ht="22.5">
      <c r="A313" s="244">
        <v>128</v>
      </c>
      <c r="B313" s="245" t="s">
        <v>521</v>
      </c>
      <c r="C313" s="246" t="s">
        <v>522</v>
      </c>
      <c r="D313" s="247" t="s">
        <v>251</v>
      </c>
      <c r="E313" s="248">
        <v>1</v>
      </c>
      <c r="F313" s="248">
        <v>0</v>
      </c>
      <c r="G313" s="249">
        <f t="shared" si="32"/>
        <v>0</v>
      </c>
      <c r="H313" s="250">
        <v>0</v>
      </c>
      <c r="I313" s="251">
        <f t="shared" si="33"/>
        <v>0</v>
      </c>
      <c r="J313" s="250">
        <v>0</v>
      </c>
      <c r="K313" s="251">
        <f t="shared" si="34"/>
        <v>0</v>
      </c>
      <c r="O313" s="243">
        <v>2</v>
      </c>
      <c r="AA313" s="216">
        <v>1</v>
      </c>
      <c r="AB313" s="216">
        <v>7</v>
      </c>
      <c r="AC313" s="216">
        <v>7</v>
      </c>
      <c r="AZ313" s="216">
        <v>2</v>
      </c>
      <c r="BA313" s="216">
        <f t="shared" si="35"/>
        <v>0</v>
      </c>
      <c r="BB313" s="216">
        <f t="shared" si="36"/>
        <v>0</v>
      </c>
      <c r="BC313" s="216">
        <f t="shared" si="37"/>
        <v>0</v>
      </c>
      <c r="BD313" s="216">
        <f t="shared" si="38"/>
        <v>0</v>
      </c>
      <c r="BE313" s="216">
        <f t="shared" si="39"/>
        <v>0</v>
      </c>
      <c r="CA313" s="243">
        <v>1</v>
      </c>
      <c r="CB313" s="243">
        <v>7</v>
      </c>
    </row>
    <row r="314" spans="1:80" ht="22.5">
      <c r="A314" s="244">
        <v>129</v>
      </c>
      <c r="B314" s="245" t="s">
        <v>523</v>
      </c>
      <c r="C314" s="246" t="s">
        <v>524</v>
      </c>
      <c r="D314" s="247" t="s">
        <v>251</v>
      </c>
      <c r="E314" s="248">
        <v>1</v>
      </c>
      <c r="F314" s="248">
        <v>0</v>
      </c>
      <c r="G314" s="249">
        <f t="shared" si="32"/>
        <v>0</v>
      </c>
      <c r="H314" s="250">
        <v>0</v>
      </c>
      <c r="I314" s="251">
        <f t="shared" si="33"/>
        <v>0</v>
      </c>
      <c r="J314" s="250">
        <v>0</v>
      </c>
      <c r="K314" s="251">
        <f t="shared" si="34"/>
        <v>0</v>
      </c>
      <c r="O314" s="243">
        <v>2</v>
      </c>
      <c r="AA314" s="216">
        <v>1</v>
      </c>
      <c r="AB314" s="216">
        <v>7</v>
      </c>
      <c r="AC314" s="216">
        <v>7</v>
      </c>
      <c r="AZ314" s="216">
        <v>2</v>
      </c>
      <c r="BA314" s="216">
        <f t="shared" si="35"/>
        <v>0</v>
      </c>
      <c r="BB314" s="216">
        <f t="shared" si="36"/>
        <v>0</v>
      </c>
      <c r="BC314" s="216">
        <f t="shared" si="37"/>
        <v>0</v>
      </c>
      <c r="BD314" s="216">
        <f t="shared" si="38"/>
        <v>0</v>
      </c>
      <c r="BE314" s="216">
        <f t="shared" si="39"/>
        <v>0</v>
      </c>
      <c r="CA314" s="243">
        <v>1</v>
      </c>
      <c r="CB314" s="243">
        <v>7</v>
      </c>
    </row>
    <row r="315" spans="1:80" ht="22.5">
      <c r="A315" s="244">
        <v>130</v>
      </c>
      <c r="B315" s="245" t="s">
        <v>525</v>
      </c>
      <c r="C315" s="246" t="s">
        <v>526</v>
      </c>
      <c r="D315" s="247" t="s">
        <v>251</v>
      </c>
      <c r="E315" s="248">
        <v>1</v>
      </c>
      <c r="F315" s="248">
        <v>0</v>
      </c>
      <c r="G315" s="249">
        <f t="shared" si="32"/>
        <v>0</v>
      </c>
      <c r="H315" s="250">
        <v>0</v>
      </c>
      <c r="I315" s="251">
        <f t="shared" si="33"/>
        <v>0</v>
      </c>
      <c r="J315" s="250">
        <v>0</v>
      </c>
      <c r="K315" s="251">
        <f t="shared" si="34"/>
        <v>0</v>
      </c>
      <c r="O315" s="243">
        <v>2</v>
      </c>
      <c r="AA315" s="216">
        <v>1</v>
      </c>
      <c r="AB315" s="216">
        <v>7</v>
      </c>
      <c r="AC315" s="216">
        <v>7</v>
      </c>
      <c r="AZ315" s="216">
        <v>2</v>
      </c>
      <c r="BA315" s="216">
        <f t="shared" si="35"/>
        <v>0</v>
      </c>
      <c r="BB315" s="216">
        <f t="shared" si="36"/>
        <v>0</v>
      </c>
      <c r="BC315" s="216">
        <f t="shared" si="37"/>
        <v>0</v>
      </c>
      <c r="BD315" s="216">
        <f t="shared" si="38"/>
        <v>0</v>
      </c>
      <c r="BE315" s="216">
        <f t="shared" si="39"/>
        <v>0</v>
      </c>
      <c r="CA315" s="243">
        <v>1</v>
      </c>
      <c r="CB315" s="243">
        <v>7</v>
      </c>
    </row>
    <row r="316" spans="1:80" ht="22.5">
      <c r="A316" s="244">
        <v>131</v>
      </c>
      <c r="B316" s="245" t="s">
        <v>527</v>
      </c>
      <c r="C316" s="246" t="s">
        <v>528</v>
      </c>
      <c r="D316" s="247" t="s">
        <v>251</v>
      </c>
      <c r="E316" s="248">
        <v>1</v>
      </c>
      <c r="F316" s="248">
        <v>0</v>
      </c>
      <c r="G316" s="249">
        <f t="shared" si="32"/>
        <v>0</v>
      </c>
      <c r="H316" s="250">
        <v>0</v>
      </c>
      <c r="I316" s="251">
        <f t="shared" si="33"/>
        <v>0</v>
      </c>
      <c r="J316" s="250">
        <v>0</v>
      </c>
      <c r="K316" s="251">
        <f t="shared" si="34"/>
        <v>0</v>
      </c>
      <c r="O316" s="243">
        <v>2</v>
      </c>
      <c r="AA316" s="216">
        <v>1</v>
      </c>
      <c r="AB316" s="216">
        <v>7</v>
      </c>
      <c r="AC316" s="216">
        <v>7</v>
      </c>
      <c r="AZ316" s="216">
        <v>2</v>
      </c>
      <c r="BA316" s="216">
        <f t="shared" si="35"/>
        <v>0</v>
      </c>
      <c r="BB316" s="216">
        <f t="shared" si="36"/>
        <v>0</v>
      </c>
      <c r="BC316" s="216">
        <f t="shared" si="37"/>
        <v>0</v>
      </c>
      <c r="BD316" s="216">
        <f t="shared" si="38"/>
        <v>0</v>
      </c>
      <c r="BE316" s="216">
        <f t="shared" si="39"/>
        <v>0</v>
      </c>
      <c r="CA316" s="243">
        <v>1</v>
      </c>
      <c r="CB316" s="243">
        <v>7</v>
      </c>
    </row>
    <row r="317" spans="1:80" ht="22.5">
      <c r="A317" s="244">
        <v>132</v>
      </c>
      <c r="B317" s="245" t="s">
        <v>529</v>
      </c>
      <c r="C317" s="246" t="s">
        <v>530</v>
      </c>
      <c r="D317" s="247" t="s">
        <v>251</v>
      </c>
      <c r="E317" s="248">
        <v>1</v>
      </c>
      <c r="F317" s="248">
        <v>0</v>
      </c>
      <c r="G317" s="249">
        <f t="shared" si="32"/>
        <v>0</v>
      </c>
      <c r="H317" s="250">
        <v>0</v>
      </c>
      <c r="I317" s="251">
        <f t="shared" si="33"/>
        <v>0</v>
      </c>
      <c r="J317" s="250">
        <v>0</v>
      </c>
      <c r="K317" s="251">
        <f t="shared" si="34"/>
        <v>0</v>
      </c>
      <c r="O317" s="243">
        <v>2</v>
      </c>
      <c r="AA317" s="216">
        <v>1</v>
      </c>
      <c r="AB317" s="216">
        <v>7</v>
      </c>
      <c r="AC317" s="216">
        <v>7</v>
      </c>
      <c r="AZ317" s="216">
        <v>2</v>
      </c>
      <c r="BA317" s="216">
        <f t="shared" si="35"/>
        <v>0</v>
      </c>
      <c r="BB317" s="216">
        <f t="shared" si="36"/>
        <v>0</v>
      </c>
      <c r="BC317" s="216">
        <f t="shared" si="37"/>
        <v>0</v>
      </c>
      <c r="BD317" s="216">
        <f t="shared" si="38"/>
        <v>0</v>
      </c>
      <c r="BE317" s="216">
        <f t="shared" si="39"/>
        <v>0</v>
      </c>
      <c r="CA317" s="243">
        <v>1</v>
      </c>
      <c r="CB317" s="243">
        <v>7</v>
      </c>
    </row>
    <row r="318" spans="1:80" ht="22.5">
      <c r="A318" s="244">
        <v>133</v>
      </c>
      <c r="B318" s="245" t="s">
        <v>531</v>
      </c>
      <c r="C318" s="246" t="s">
        <v>532</v>
      </c>
      <c r="D318" s="247" t="s">
        <v>251</v>
      </c>
      <c r="E318" s="248">
        <v>1</v>
      </c>
      <c r="F318" s="248">
        <v>0</v>
      </c>
      <c r="G318" s="249">
        <f t="shared" si="32"/>
        <v>0</v>
      </c>
      <c r="H318" s="250">
        <v>0</v>
      </c>
      <c r="I318" s="251">
        <f t="shared" si="33"/>
        <v>0</v>
      </c>
      <c r="J318" s="250">
        <v>0</v>
      </c>
      <c r="K318" s="251">
        <f t="shared" si="34"/>
        <v>0</v>
      </c>
      <c r="O318" s="243">
        <v>2</v>
      </c>
      <c r="AA318" s="216">
        <v>1</v>
      </c>
      <c r="AB318" s="216">
        <v>7</v>
      </c>
      <c r="AC318" s="216">
        <v>7</v>
      </c>
      <c r="AZ318" s="216">
        <v>2</v>
      </c>
      <c r="BA318" s="216">
        <f t="shared" si="35"/>
        <v>0</v>
      </c>
      <c r="BB318" s="216">
        <f t="shared" si="36"/>
        <v>0</v>
      </c>
      <c r="BC318" s="216">
        <f t="shared" si="37"/>
        <v>0</v>
      </c>
      <c r="BD318" s="216">
        <f t="shared" si="38"/>
        <v>0</v>
      </c>
      <c r="BE318" s="216">
        <f t="shared" si="39"/>
        <v>0</v>
      </c>
      <c r="CA318" s="243">
        <v>1</v>
      </c>
      <c r="CB318" s="243">
        <v>7</v>
      </c>
    </row>
    <row r="319" spans="1:80" ht="22.5">
      <c r="A319" s="244">
        <v>134</v>
      </c>
      <c r="B319" s="245" t="s">
        <v>533</v>
      </c>
      <c r="C319" s="246" t="s">
        <v>534</v>
      </c>
      <c r="D319" s="247" t="s">
        <v>251</v>
      </c>
      <c r="E319" s="248">
        <v>1</v>
      </c>
      <c r="F319" s="248">
        <v>0</v>
      </c>
      <c r="G319" s="249">
        <f t="shared" si="32"/>
        <v>0</v>
      </c>
      <c r="H319" s="250">
        <v>0</v>
      </c>
      <c r="I319" s="251">
        <f t="shared" si="33"/>
        <v>0</v>
      </c>
      <c r="J319" s="250">
        <v>0</v>
      </c>
      <c r="K319" s="251">
        <f t="shared" si="34"/>
        <v>0</v>
      </c>
      <c r="O319" s="243">
        <v>2</v>
      </c>
      <c r="AA319" s="216">
        <v>1</v>
      </c>
      <c r="AB319" s="216">
        <v>7</v>
      </c>
      <c r="AC319" s="216">
        <v>7</v>
      </c>
      <c r="AZ319" s="216">
        <v>2</v>
      </c>
      <c r="BA319" s="216">
        <f t="shared" si="35"/>
        <v>0</v>
      </c>
      <c r="BB319" s="216">
        <f t="shared" si="36"/>
        <v>0</v>
      </c>
      <c r="BC319" s="216">
        <f t="shared" si="37"/>
        <v>0</v>
      </c>
      <c r="BD319" s="216">
        <f t="shared" si="38"/>
        <v>0</v>
      </c>
      <c r="BE319" s="216">
        <f t="shared" si="39"/>
        <v>0</v>
      </c>
      <c r="CA319" s="243">
        <v>1</v>
      </c>
      <c r="CB319" s="243">
        <v>7</v>
      </c>
    </row>
    <row r="320" spans="1:80" ht="22.5">
      <c r="A320" s="244">
        <v>135</v>
      </c>
      <c r="B320" s="245" t="s">
        <v>535</v>
      </c>
      <c r="C320" s="246" t="s">
        <v>536</v>
      </c>
      <c r="D320" s="247" t="s">
        <v>251</v>
      </c>
      <c r="E320" s="248">
        <v>1</v>
      </c>
      <c r="F320" s="248">
        <v>0</v>
      </c>
      <c r="G320" s="249">
        <f t="shared" si="32"/>
        <v>0</v>
      </c>
      <c r="H320" s="250">
        <v>0</v>
      </c>
      <c r="I320" s="251">
        <f t="shared" si="33"/>
        <v>0</v>
      </c>
      <c r="J320" s="250">
        <v>0</v>
      </c>
      <c r="K320" s="251">
        <f t="shared" si="34"/>
        <v>0</v>
      </c>
      <c r="O320" s="243">
        <v>2</v>
      </c>
      <c r="AA320" s="216">
        <v>1</v>
      </c>
      <c r="AB320" s="216">
        <v>7</v>
      </c>
      <c r="AC320" s="216">
        <v>7</v>
      </c>
      <c r="AZ320" s="216">
        <v>2</v>
      </c>
      <c r="BA320" s="216">
        <f t="shared" si="35"/>
        <v>0</v>
      </c>
      <c r="BB320" s="216">
        <f t="shared" si="36"/>
        <v>0</v>
      </c>
      <c r="BC320" s="216">
        <f t="shared" si="37"/>
        <v>0</v>
      </c>
      <c r="BD320" s="216">
        <f t="shared" si="38"/>
        <v>0</v>
      </c>
      <c r="BE320" s="216">
        <f t="shared" si="39"/>
        <v>0</v>
      </c>
      <c r="CA320" s="243">
        <v>1</v>
      </c>
      <c r="CB320" s="243">
        <v>7</v>
      </c>
    </row>
    <row r="321" spans="1:80" ht="22.5">
      <c r="A321" s="244">
        <v>136</v>
      </c>
      <c r="B321" s="245" t="s">
        <v>537</v>
      </c>
      <c r="C321" s="246" t="s">
        <v>538</v>
      </c>
      <c r="D321" s="247" t="s">
        <v>251</v>
      </c>
      <c r="E321" s="248">
        <v>1</v>
      </c>
      <c r="F321" s="248">
        <v>0</v>
      </c>
      <c r="G321" s="249">
        <f t="shared" si="32"/>
        <v>0</v>
      </c>
      <c r="H321" s="250">
        <v>0</v>
      </c>
      <c r="I321" s="251">
        <f t="shared" si="33"/>
        <v>0</v>
      </c>
      <c r="J321" s="250">
        <v>0</v>
      </c>
      <c r="K321" s="251">
        <f t="shared" si="34"/>
        <v>0</v>
      </c>
      <c r="O321" s="243">
        <v>2</v>
      </c>
      <c r="AA321" s="216">
        <v>1</v>
      </c>
      <c r="AB321" s="216">
        <v>7</v>
      </c>
      <c r="AC321" s="216">
        <v>7</v>
      </c>
      <c r="AZ321" s="216">
        <v>2</v>
      </c>
      <c r="BA321" s="216">
        <f t="shared" si="35"/>
        <v>0</v>
      </c>
      <c r="BB321" s="216">
        <f t="shared" si="36"/>
        <v>0</v>
      </c>
      <c r="BC321" s="216">
        <f t="shared" si="37"/>
        <v>0</v>
      </c>
      <c r="BD321" s="216">
        <f t="shared" si="38"/>
        <v>0</v>
      </c>
      <c r="BE321" s="216">
        <f t="shared" si="39"/>
        <v>0</v>
      </c>
      <c r="CA321" s="243">
        <v>1</v>
      </c>
      <c r="CB321" s="243">
        <v>7</v>
      </c>
    </row>
    <row r="322" spans="1:80" ht="22.5">
      <c r="A322" s="244">
        <v>137</v>
      </c>
      <c r="B322" s="245" t="s">
        <v>539</v>
      </c>
      <c r="C322" s="246" t="s">
        <v>540</v>
      </c>
      <c r="D322" s="247" t="s">
        <v>251</v>
      </c>
      <c r="E322" s="248">
        <v>1</v>
      </c>
      <c r="F322" s="248">
        <v>0</v>
      </c>
      <c r="G322" s="249">
        <f t="shared" si="32"/>
        <v>0</v>
      </c>
      <c r="H322" s="250">
        <v>0</v>
      </c>
      <c r="I322" s="251">
        <f t="shared" si="33"/>
        <v>0</v>
      </c>
      <c r="J322" s="250">
        <v>0</v>
      </c>
      <c r="K322" s="251">
        <f t="shared" si="34"/>
        <v>0</v>
      </c>
      <c r="O322" s="243">
        <v>2</v>
      </c>
      <c r="AA322" s="216">
        <v>1</v>
      </c>
      <c r="AB322" s="216">
        <v>7</v>
      </c>
      <c r="AC322" s="216">
        <v>7</v>
      </c>
      <c r="AZ322" s="216">
        <v>2</v>
      </c>
      <c r="BA322" s="216">
        <f t="shared" si="35"/>
        <v>0</v>
      </c>
      <c r="BB322" s="216">
        <f t="shared" si="36"/>
        <v>0</v>
      </c>
      <c r="BC322" s="216">
        <f t="shared" si="37"/>
        <v>0</v>
      </c>
      <c r="BD322" s="216">
        <f t="shared" si="38"/>
        <v>0</v>
      </c>
      <c r="BE322" s="216">
        <f t="shared" si="39"/>
        <v>0</v>
      </c>
      <c r="CA322" s="243">
        <v>1</v>
      </c>
      <c r="CB322" s="243">
        <v>7</v>
      </c>
    </row>
    <row r="323" spans="1:80" ht="22.5">
      <c r="A323" s="244">
        <v>138</v>
      </c>
      <c r="B323" s="245" t="s">
        <v>541</v>
      </c>
      <c r="C323" s="246" t="s">
        <v>542</v>
      </c>
      <c r="D323" s="247" t="s">
        <v>251</v>
      </c>
      <c r="E323" s="248">
        <v>1</v>
      </c>
      <c r="F323" s="248">
        <v>0</v>
      </c>
      <c r="G323" s="249">
        <f t="shared" si="32"/>
        <v>0</v>
      </c>
      <c r="H323" s="250">
        <v>0</v>
      </c>
      <c r="I323" s="251">
        <f t="shared" si="33"/>
        <v>0</v>
      </c>
      <c r="J323" s="250">
        <v>0</v>
      </c>
      <c r="K323" s="251">
        <f t="shared" si="34"/>
        <v>0</v>
      </c>
      <c r="O323" s="243">
        <v>2</v>
      </c>
      <c r="AA323" s="216">
        <v>1</v>
      </c>
      <c r="AB323" s="216">
        <v>7</v>
      </c>
      <c r="AC323" s="216">
        <v>7</v>
      </c>
      <c r="AZ323" s="216">
        <v>2</v>
      </c>
      <c r="BA323" s="216">
        <f t="shared" si="35"/>
        <v>0</v>
      </c>
      <c r="BB323" s="216">
        <f t="shared" si="36"/>
        <v>0</v>
      </c>
      <c r="BC323" s="216">
        <f t="shared" si="37"/>
        <v>0</v>
      </c>
      <c r="BD323" s="216">
        <f t="shared" si="38"/>
        <v>0</v>
      </c>
      <c r="BE323" s="216">
        <f t="shared" si="39"/>
        <v>0</v>
      </c>
      <c r="CA323" s="243">
        <v>1</v>
      </c>
      <c r="CB323" s="243">
        <v>7</v>
      </c>
    </row>
    <row r="324" spans="1:80">
      <c r="A324" s="262"/>
      <c r="B324" s="263" t="s">
        <v>93</v>
      </c>
      <c r="C324" s="264" t="s">
        <v>434</v>
      </c>
      <c r="D324" s="265"/>
      <c r="E324" s="266"/>
      <c r="F324" s="267"/>
      <c r="G324" s="268">
        <f>SUM(G269:G323)</f>
        <v>0</v>
      </c>
      <c r="H324" s="269"/>
      <c r="I324" s="270">
        <f>SUM(I269:I323)</f>
        <v>0</v>
      </c>
      <c r="J324" s="269"/>
      <c r="K324" s="270">
        <f>SUM(K269:K323)</f>
        <v>0</v>
      </c>
      <c r="O324" s="243">
        <v>4</v>
      </c>
      <c r="BA324" s="271">
        <f>SUM(BA269:BA323)</f>
        <v>0</v>
      </c>
      <c r="BB324" s="271">
        <f>SUM(BB269:BB323)</f>
        <v>0</v>
      </c>
      <c r="BC324" s="271">
        <f>SUM(BC269:BC323)</f>
        <v>0</v>
      </c>
      <c r="BD324" s="271">
        <f>SUM(BD269:BD323)</f>
        <v>0</v>
      </c>
      <c r="BE324" s="271">
        <f>SUM(BE269:BE323)</f>
        <v>0</v>
      </c>
    </row>
    <row r="325" spans="1:80">
      <c r="A325" s="233" t="s">
        <v>89</v>
      </c>
      <c r="B325" s="234" t="s">
        <v>543</v>
      </c>
      <c r="C325" s="235" t="s">
        <v>544</v>
      </c>
      <c r="D325" s="236"/>
      <c r="E325" s="237"/>
      <c r="F325" s="237"/>
      <c r="G325" s="238"/>
      <c r="H325" s="239"/>
      <c r="I325" s="240"/>
      <c r="J325" s="241"/>
      <c r="K325" s="242"/>
      <c r="O325" s="243">
        <v>1</v>
      </c>
    </row>
    <row r="326" spans="1:80" ht="22.5">
      <c r="A326" s="244">
        <v>139</v>
      </c>
      <c r="B326" s="245" t="s">
        <v>546</v>
      </c>
      <c r="C326" s="246" t="s">
        <v>547</v>
      </c>
      <c r="D326" s="247" t="s">
        <v>251</v>
      </c>
      <c r="E326" s="248">
        <v>1</v>
      </c>
      <c r="F326" s="248">
        <v>0</v>
      </c>
      <c r="G326" s="249">
        <f t="shared" ref="G326:G343" si="40">E326*F326</f>
        <v>0</v>
      </c>
      <c r="H326" s="250">
        <v>0</v>
      </c>
      <c r="I326" s="251">
        <f t="shared" ref="I326:I343" si="41">E326*H326</f>
        <v>0</v>
      </c>
      <c r="J326" s="250">
        <v>0</v>
      </c>
      <c r="K326" s="251">
        <f t="shared" ref="K326:K343" si="42">E326*J326</f>
        <v>0</v>
      </c>
      <c r="O326" s="243">
        <v>2</v>
      </c>
      <c r="AA326" s="216">
        <v>1</v>
      </c>
      <c r="AB326" s="216">
        <v>7</v>
      </c>
      <c r="AC326" s="216">
        <v>7</v>
      </c>
      <c r="AZ326" s="216">
        <v>2</v>
      </c>
      <c r="BA326" s="216">
        <f t="shared" ref="BA326:BA343" si="43">IF(AZ326=1,G326,0)</f>
        <v>0</v>
      </c>
      <c r="BB326" s="216">
        <f t="shared" ref="BB326:BB343" si="44">IF(AZ326=2,G326,0)</f>
        <v>0</v>
      </c>
      <c r="BC326" s="216">
        <f t="shared" ref="BC326:BC343" si="45">IF(AZ326=3,G326,0)</f>
        <v>0</v>
      </c>
      <c r="BD326" s="216">
        <f t="shared" ref="BD326:BD343" si="46">IF(AZ326=4,G326,0)</f>
        <v>0</v>
      </c>
      <c r="BE326" s="216">
        <f t="shared" ref="BE326:BE343" si="47">IF(AZ326=5,G326,0)</f>
        <v>0</v>
      </c>
      <c r="CA326" s="243">
        <v>1</v>
      </c>
      <c r="CB326" s="243">
        <v>7</v>
      </c>
    </row>
    <row r="327" spans="1:80" ht="22.5">
      <c r="A327" s="244">
        <v>140</v>
      </c>
      <c r="B327" s="245" t="s">
        <v>548</v>
      </c>
      <c r="C327" s="246" t="s">
        <v>549</v>
      </c>
      <c r="D327" s="247" t="s">
        <v>251</v>
      </c>
      <c r="E327" s="248">
        <v>1</v>
      </c>
      <c r="F327" s="248">
        <v>0</v>
      </c>
      <c r="G327" s="249">
        <f t="shared" si="40"/>
        <v>0</v>
      </c>
      <c r="H327" s="250">
        <v>0</v>
      </c>
      <c r="I327" s="251">
        <f t="shared" si="41"/>
        <v>0</v>
      </c>
      <c r="J327" s="250">
        <v>0</v>
      </c>
      <c r="K327" s="251">
        <f t="shared" si="42"/>
        <v>0</v>
      </c>
      <c r="O327" s="243">
        <v>2</v>
      </c>
      <c r="AA327" s="216">
        <v>1</v>
      </c>
      <c r="AB327" s="216">
        <v>7</v>
      </c>
      <c r="AC327" s="216">
        <v>7</v>
      </c>
      <c r="AZ327" s="216">
        <v>2</v>
      </c>
      <c r="BA327" s="216">
        <f t="shared" si="43"/>
        <v>0</v>
      </c>
      <c r="BB327" s="216">
        <f t="shared" si="44"/>
        <v>0</v>
      </c>
      <c r="BC327" s="216">
        <f t="shared" si="45"/>
        <v>0</v>
      </c>
      <c r="BD327" s="216">
        <f t="shared" si="46"/>
        <v>0</v>
      </c>
      <c r="BE327" s="216">
        <f t="shared" si="47"/>
        <v>0</v>
      </c>
      <c r="CA327" s="243">
        <v>1</v>
      </c>
      <c r="CB327" s="243">
        <v>7</v>
      </c>
    </row>
    <row r="328" spans="1:80" ht="22.5">
      <c r="A328" s="244">
        <v>141</v>
      </c>
      <c r="B328" s="245" t="s">
        <v>550</v>
      </c>
      <c r="C328" s="246" t="s">
        <v>551</v>
      </c>
      <c r="D328" s="247" t="s">
        <v>251</v>
      </c>
      <c r="E328" s="248">
        <v>1</v>
      </c>
      <c r="F328" s="248">
        <v>0</v>
      </c>
      <c r="G328" s="249">
        <f t="shared" si="40"/>
        <v>0</v>
      </c>
      <c r="H328" s="250">
        <v>0</v>
      </c>
      <c r="I328" s="251">
        <f t="shared" si="41"/>
        <v>0</v>
      </c>
      <c r="J328" s="250">
        <v>0</v>
      </c>
      <c r="K328" s="251">
        <f t="shared" si="42"/>
        <v>0</v>
      </c>
      <c r="O328" s="243">
        <v>2</v>
      </c>
      <c r="AA328" s="216">
        <v>1</v>
      </c>
      <c r="AB328" s="216">
        <v>7</v>
      </c>
      <c r="AC328" s="216">
        <v>7</v>
      </c>
      <c r="AZ328" s="216">
        <v>2</v>
      </c>
      <c r="BA328" s="216">
        <f t="shared" si="43"/>
        <v>0</v>
      </c>
      <c r="BB328" s="216">
        <f t="shared" si="44"/>
        <v>0</v>
      </c>
      <c r="BC328" s="216">
        <f t="shared" si="45"/>
        <v>0</v>
      </c>
      <c r="BD328" s="216">
        <f t="shared" si="46"/>
        <v>0</v>
      </c>
      <c r="BE328" s="216">
        <f t="shared" si="47"/>
        <v>0</v>
      </c>
      <c r="CA328" s="243">
        <v>1</v>
      </c>
      <c r="CB328" s="243">
        <v>7</v>
      </c>
    </row>
    <row r="329" spans="1:80" ht="22.5">
      <c r="A329" s="244">
        <v>142</v>
      </c>
      <c r="B329" s="245" t="s">
        <v>552</v>
      </c>
      <c r="C329" s="246" t="s">
        <v>553</v>
      </c>
      <c r="D329" s="247" t="s">
        <v>251</v>
      </c>
      <c r="E329" s="248">
        <v>1</v>
      </c>
      <c r="F329" s="248">
        <v>0</v>
      </c>
      <c r="G329" s="249">
        <f t="shared" si="40"/>
        <v>0</v>
      </c>
      <c r="H329" s="250">
        <v>0</v>
      </c>
      <c r="I329" s="251">
        <f t="shared" si="41"/>
        <v>0</v>
      </c>
      <c r="J329" s="250">
        <v>0</v>
      </c>
      <c r="K329" s="251">
        <f t="shared" si="42"/>
        <v>0</v>
      </c>
      <c r="O329" s="243">
        <v>2</v>
      </c>
      <c r="AA329" s="216">
        <v>1</v>
      </c>
      <c r="AB329" s="216">
        <v>7</v>
      </c>
      <c r="AC329" s="216">
        <v>7</v>
      </c>
      <c r="AZ329" s="216">
        <v>2</v>
      </c>
      <c r="BA329" s="216">
        <f t="shared" si="43"/>
        <v>0</v>
      </c>
      <c r="BB329" s="216">
        <f t="shared" si="44"/>
        <v>0</v>
      </c>
      <c r="BC329" s="216">
        <f t="shared" si="45"/>
        <v>0</v>
      </c>
      <c r="BD329" s="216">
        <f t="shared" si="46"/>
        <v>0</v>
      </c>
      <c r="BE329" s="216">
        <f t="shared" si="47"/>
        <v>0</v>
      </c>
      <c r="CA329" s="243">
        <v>1</v>
      </c>
      <c r="CB329" s="243">
        <v>7</v>
      </c>
    </row>
    <row r="330" spans="1:80" ht="22.5">
      <c r="A330" s="244">
        <v>143</v>
      </c>
      <c r="B330" s="245" t="s">
        <v>554</v>
      </c>
      <c r="C330" s="246" t="s">
        <v>555</v>
      </c>
      <c r="D330" s="247" t="s">
        <v>251</v>
      </c>
      <c r="E330" s="248">
        <v>1</v>
      </c>
      <c r="F330" s="248">
        <v>0</v>
      </c>
      <c r="G330" s="249">
        <f t="shared" si="40"/>
        <v>0</v>
      </c>
      <c r="H330" s="250">
        <v>0</v>
      </c>
      <c r="I330" s="251">
        <f t="shared" si="41"/>
        <v>0</v>
      </c>
      <c r="J330" s="250">
        <v>0</v>
      </c>
      <c r="K330" s="251">
        <f t="shared" si="42"/>
        <v>0</v>
      </c>
      <c r="O330" s="243">
        <v>2</v>
      </c>
      <c r="AA330" s="216">
        <v>1</v>
      </c>
      <c r="AB330" s="216">
        <v>7</v>
      </c>
      <c r="AC330" s="216">
        <v>7</v>
      </c>
      <c r="AZ330" s="216">
        <v>2</v>
      </c>
      <c r="BA330" s="216">
        <f t="shared" si="43"/>
        <v>0</v>
      </c>
      <c r="BB330" s="216">
        <f t="shared" si="44"/>
        <v>0</v>
      </c>
      <c r="BC330" s="216">
        <f t="shared" si="45"/>
        <v>0</v>
      </c>
      <c r="BD330" s="216">
        <f t="shared" si="46"/>
        <v>0</v>
      </c>
      <c r="BE330" s="216">
        <f t="shared" si="47"/>
        <v>0</v>
      </c>
      <c r="CA330" s="243">
        <v>1</v>
      </c>
      <c r="CB330" s="243">
        <v>7</v>
      </c>
    </row>
    <row r="331" spans="1:80" ht="22.5">
      <c r="A331" s="244">
        <v>144</v>
      </c>
      <c r="B331" s="245" t="s">
        <v>556</v>
      </c>
      <c r="C331" s="246" t="s">
        <v>557</v>
      </c>
      <c r="D331" s="247" t="s">
        <v>164</v>
      </c>
      <c r="E331" s="248">
        <v>39.700000000000003</v>
      </c>
      <c r="F331" s="248">
        <v>0</v>
      </c>
      <c r="G331" s="249">
        <f t="shared" si="40"/>
        <v>0</v>
      </c>
      <c r="H331" s="250">
        <v>0</v>
      </c>
      <c r="I331" s="251">
        <f t="shared" si="41"/>
        <v>0</v>
      </c>
      <c r="J331" s="250">
        <v>0</v>
      </c>
      <c r="K331" s="251">
        <f t="shared" si="42"/>
        <v>0</v>
      </c>
      <c r="O331" s="243">
        <v>2</v>
      </c>
      <c r="AA331" s="216">
        <v>1</v>
      </c>
      <c r="AB331" s="216">
        <v>7</v>
      </c>
      <c r="AC331" s="216">
        <v>7</v>
      </c>
      <c r="AZ331" s="216">
        <v>2</v>
      </c>
      <c r="BA331" s="216">
        <f t="shared" si="43"/>
        <v>0</v>
      </c>
      <c r="BB331" s="216">
        <f t="shared" si="44"/>
        <v>0</v>
      </c>
      <c r="BC331" s="216">
        <f t="shared" si="45"/>
        <v>0</v>
      </c>
      <c r="BD331" s="216">
        <f t="shared" si="46"/>
        <v>0</v>
      </c>
      <c r="BE331" s="216">
        <f t="shared" si="47"/>
        <v>0</v>
      </c>
      <c r="CA331" s="243">
        <v>1</v>
      </c>
      <c r="CB331" s="243">
        <v>7</v>
      </c>
    </row>
    <row r="332" spans="1:80" ht="22.5">
      <c r="A332" s="244">
        <v>145</v>
      </c>
      <c r="B332" s="245" t="s">
        <v>558</v>
      </c>
      <c r="C332" s="246" t="s">
        <v>559</v>
      </c>
      <c r="D332" s="247" t="s">
        <v>251</v>
      </c>
      <c r="E332" s="248">
        <v>1</v>
      </c>
      <c r="F332" s="248">
        <v>0</v>
      </c>
      <c r="G332" s="249">
        <f t="shared" si="40"/>
        <v>0</v>
      </c>
      <c r="H332" s="250">
        <v>0</v>
      </c>
      <c r="I332" s="251">
        <f t="shared" si="41"/>
        <v>0</v>
      </c>
      <c r="J332" s="250">
        <v>0</v>
      </c>
      <c r="K332" s="251">
        <f t="shared" si="42"/>
        <v>0</v>
      </c>
      <c r="O332" s="243">
        <v>2</v>
      </c>
      <c r="AA332" s="216">
        <v>1</v>
      </c>
      <c r="AB332" s="216">
        <v>7</v>
      </c>
      <c r="AC332" s="216">
        <v>7</v>
      </c>
      <c r="AZ332" s="216">
        <v>2</v>
      </c>
      <c r="BA332" s="216">
        <f t="shared" si="43"/>
        <v>0</v>
      </c>
      <c r="BB332" s="216">
        <f t="shared" si="44"/>
        <v>0</v>
      </c>
      <c r="BC332" s="216">
        <f t="shared" si="45"/>
        <v>0</v>
      </c>
      <c r="BD332" s="216">
        <f t="shared" si="46"/>
        <v>0</v>
      </c>
      <c r="BE332" s="216">
        <f t="shared" si="47"/>
        <v>0</v>
      </c>
      <c r="CA332" s="243">
        <v>1</v>
      </c>
      <c r="CB332" s="243">
        <v>7</v>
      </c>
    </row>
    <row r="333" spans="1:80">
      <c r="A333" s="244">
        <v>146</v>
      </c>
      <c r="B333" s="245" t="s">
        <v>560</v>
      </c>
      <c r="C333" s="246" t="s">
        <v>561</v>
      </c>
      <c r="D333" s="247" t="s">
        <v>251</v>
      </c>
      <c r="E333" s="248">
        <v>1</v>
      </c>
      <c r="F333" s="248">
        <v>0</v>
      </c>
      <c r="G333" s="249">
        <f t="shared" si="40"/>
        <v>0</v>
      </c>
      <c r="H333" s="250">
        <v>0</v>
      </c>
      <c r="I333" s="251">
        <f t="shared" si="41"/>
        <v>0</v>
      </c>
      <c r="J333" s="250">
        <v>0</v>
      </c>
      <c r="K333" s="251">
        <f t="shared" si="42"/>
        <v>0</v>
      </c>
      <c r="O333" s="243">
        <v>2</v>
      </c>
      <c r="AA333" s="216">
        <v>1</v>
      </c>
      <c r="AB333" s="216">
        <v>7</v>
      </c>
      <c r="AC333" s="216">
        <v>7</v>
      </c>
      <c r="AZ333" s="216">
        <v>2</v>
      </c>
      <c r="BA333" s="216">
        <f t="shared" si="43"/>
        <v>0</v>
      </c>
      <c r="BB333" s="216">
        <f t="shared" si="44"/>
        <v>0</v>
      </c>
      <c r="BC333" s="216">
        <f t="shared" si="45"/>
        <v>0</v>
      </c>
      <c r="BD333" s="216">
        <f t="shared" si="46"/>
        <v>0</v>
      </c>
      <c r="BE333" s="216">
        <f t="shared" si="47"/>
        <v>0</v>
      </c>
      <c r="CA333" s="243">
        <v>1</v>
      </c>
      <c r="CB333" s="243">
        <v>7</v>
      </c>
    </row>
    <row r="334" spans="1:80">
      <c r="A334" s="244">
        <v>147</v>
      </c>
      <c r="B334" s="245" t="s">
        <v>562</v>
      </c>
      <c r="C334" s="246" t="s">
        <v>563</v>
      </c>
      <c r="D334" s="247" t="s">
        <v>251</v>
      </c>
      <c r="E334" s="248">
        <v>1</v>
      </c>
      <c r="F334" s="248">
        <v>0</v>
      </c>
      <c r="G334" s="249">
        <f t="shared" si="40"/>
        <v>0</v>
      </c>
      <c r="H334" s="250">
        <v>0</v>
      </c>
      <c r="I334" s="251">
        <f t="shared" si="41"/>
        <v>0</v>
      </c>
      <c r="J334" s="250">
        <v>0</v>
      </c>
      <c r="K334" s="251">
        <f t="shared" si="42"/>
        <v>0</v>
      </c>
      <c r="O334" s="243">
        <v>2</v>
      </c>
      <c r="AA334" s="216">
        <v>1</v>
      </c>
      <c r="AB334" s="216">
        <v>7</v>
      </c>
      <c r="AC334" s="216">
        <v>7</v>
      </c>
      <c r="AZ334" s="216">
        <v>2</v>
      </c>
      <c r="BA334" s="216">
        <f t="shared" si="43"/>
        <v>0</v>
      </c>
      <c r="BB334" s="216">
        <f t="shared" si="44"/>
        <v>0</v>
      </c>
      <c r="BC334" s="216">
        <f t="shared" si="45"/>
        <v>0</v>
      </c>
      <c r="BD334" s="216">
        <f t="shared" si="46"/>
        <v>0</v>
      </c>
      <c r="BE334" s="216">
        <f t="shared" si="47"/>
        <v>0</v>
      </c>
      <c r="CA334" s="243">
        <v>1</v>
      </c>
      <c r="CB334" s="243">
        <v>7</v>
      </c>
    </row>
    <row r="335" spans="1:80" ht="22.5">
      <c r="A335" s="244">
        <v>148</v>
      </c>
      <c r="B335" s="245" t="s">
        <v>564</v>
      </c>
      <c r="C335" s="246" t="s">
        <v>565</v>
      </c>
      <c r="D335" s="247" t="s">
        <v>251</v>
      </c>
      <c r="E335" s="248">
        <v>1</v>
      </c>
      <c r="F335" s="248">
        <v>0</v>
      </c>
      <c r="G335" s="249">
        <f t="shared" si="40"/>
        <v>0</v>
      </c>
      <c r="H335" s="250">
        <v>0</v>
      </c>
      <c r="I335" s="251">
        <f t="shared" si="41"/>
        <v>0</v>
      </c>
      <c r="J335" s="250">
        <v>0</v>
      </c>
      <c r="K335" s="251">
        <f t="shared" si="42"/>
        <v>0</v>
      </c>
      <c r="O335" s="243">
        <v>2</v>
      </c>
      <c r="AA335" s="216">
        <v>1</v>
      </c>
      <c r="AB335" s="216">
        <v>7</v>
      </c>
      <c r="AC335" s="216">
        <v>7</v>
      </c>
      <c r="AZ335" s="216">
        <v>2</v>
      </c>
      <c r="BA335" s="216">
        <f t="shared" si="43"/>
        <v>0</v>
      </c>
      <c r="BB335" s="216">
        <f t="shared" si="44"/>
        <v>0</v>
      </c>
      <c r="BC335" s="216">
        <f t="shared" si="45"/>
        <v>0</v>
      </c>
      <c r="BD335" s="216">
        <f t="shared" si="46"/>
        <v>0</v>
      </c>
      <c r="BE335" s="216">
        <f t="shared" si="47"/>
        <v>0</v>
      </c>
      <c r="CA335" s="243">
        <v>1</v>
      </c>
      <c r="CB335" s="243">
        <v>7</v>
      </c>
    </row>
    <row r="336" spans="1:80" ht="22.5">
      <c r="A336" s="244">
        <v>149</v>
      </c>
      <c r="B336" s="245" t="s">
        <v>566</v>
      </c>
      <c r="C336" s="246" t="s">
        <v>567</v>
      </c>
      <c r="D336" s="247" t="s">
        <v>251</v>
      </c>
      <c r="E336" s="248">
        <v>1</v>
      </c>
      <c r="F336" s="248">
        <v>0</v>
      </c>
      <c r="G336" s="249">
        <f t="shared" si="40"/>
        <v>0</v>
      </c>
      <c r="H336" s="250">
        <v>0</v>
      </c>
      <c r="I336" s="251">
        <f t="shared" si="41"/>
        <v>0</v>
      </c>
      <c r="J336" s="250">
        <v>0</v>
      </c>
      <c r="K336" s="251">
        <f t="shared" si="42"/>
        <v>0</v>
      </c>
      <c r="O336" s="243">
        <v>2</v>
      </c>
      <c r="AA336" s="216">
        <v>1</v>
      </c>
      <c r="AB336" s="216">
        <v>7</v>
      </c>
      <c r="AC336" s="216">
        <v>7</v>
      </c>
      <c r="AZ336" s="216">
        <v>2</v>
      </c>
      <c r="BA336" s="216">
        <f t="shared" si="43"/>
        <v>0</v>
      </c>
      <c r="BB336" s="216">
        <f t="shared" si="44"/>
        <v>0</v>
      </c>
      <c r="BC336" s="216">
        <f t="shared" si="45"/>
        <v>0</v>
      </c>
      <c r="BD336" s="216">
        <f t="shared" si="46"/>
        <v>0</v>
      </c>
      <c r="BE336" s="216">
        <f t="shared" si="47"/>
        <v>0</v>
      </c>
      <c r="CA336" s="243">
        <v>1</v>
      </c>
      <c r="CB336" s="243">
        <v>7</v>
      </c>
    </row>
    <row r="337" spans="1:80" ht="22.5">
      <c r="A337" s="244">
        <v>150</v>
      </c>
      <c r="B337" s="245" t="s">
        <v>568</v>
      </c>
      <c r="C337" s="246" t="s">
        <v>569</v>
      </c>
      <c r="D337" s="247" t="s">
        <v>251</v>
      </c>
      <c r="E337" s="248">
        <v>1</v>
      </c>
      <c r="F337" s="248">
        <v>0</v>
      </c>
      <c r="G337" s="249">
        <f t="shared" si="40"/>
        <v>0</v>
      </c>
      <c r="H337" s="250">
        <v>0</v>
      </c>
      <c r="I337" s="251">
        <f t="shared" si="41"/>
        <v>0</v>
      </c>
      <c r="J337" s="250">
        <v>0</v>
      </c>
      <c r="K337" s="251">
        <f t="shared" si="42"/>
        <v>0</v>
      </c>
      <c r="O337" s="243">
        <v>2</v>
      </c>
      <c r="AA337" s="216">
        <v>1</v>
      </c>
      <c r="AB337" s="216">
        <v>7</v>
      </c>
      <c r="AC337" s="216">
        <v>7</v>
      </c>
      <c r="AZ337" s="216">
        <v>2</v>
      </c>
      <c r="BA337" s="216">
        <f t="shared" si="43"/>
        <v>0</v>
      </c>
      <c r="BB337" s="216">
        <f t="shared" si="44"/>
        <v>0</v>
      </c>
      <c r="BC337" s="216">
        <f t="shared" si="45"/>
        <v>0</v>
      </c>
      <c r="BD337" s="216">
        <f t="shared" si="46"/>
        <v>0</v>
      </c>
      <c r="BE337" s="216">
        <f t="shared" si="47"/>
        <v>0</v>
      </c>
      <c r="CA337" s="243">
        <v>1</v>
      </c>
      <c r="CB337" s="243">
        <v>7</v>
      </c>
    </row>
    <row r="338" spans="1:80" ht="22.5">
      <c r="A338" s="244">
        <v>151</v>
      </c>
      <c r="B338" s="245" t="s">
        <v>570</v>
      </c>
      <c r="C338" s="246" t="s">
        <v>571</v>
      </c>
      <c r="D338" s="247" t="s">
        <v>251</v>
      </c>
      <c r="E338" s="248">
        <v>1</v>
      </c>
      <c r="F338" s="248">
        <v>0</v>
      </c>
      <c r="G338" s="249">
        <f t="shared" si="40"/>
        <v>0</v>
      </c>
      <c r="H338" s="250">
        <v>0</v>
      </c>
      <c r="I338" s="251">
        <f t="shared" si="41"/>
        <v>0</v>
      </c>
      <c r="J338" s="250">
        <v>0</v>
      </c>
      <c r="K338" s="251">
        <f t="shared" si="42"/>
        <v>0</v>
      </c>
      <c r="O338" s="243">
        <v>2</v>
      </c>
      <c r="AA338" s="216">
        <v>1</v>
      </c>
      <c r="AB338" s="216">
        <v>7</v>
      </c>
      <c r="AC338" s="216">
        <v>7</v>
      </c>
      <c r="AZ338" s="216">
        <v>2</v>
      </c>
      <c r="BA338" s="216">
        <f t="shared" si="43"/>
        <v>0</v>
      </c>
      <c r="BB338" s="216">
        <f t="shared" si="44"/>
        <v>0</v>
      </c>
      <c r="BC338" s="216">
        <f t="shared" si="45"/>
        <v>0</v>
      </c>
      <c r="BD338" s="216">
        <f t="shared" si="46"/>
        <v>0</v>
      </c>
      <c r="BE338" s="216">
        <f t="shared" si="47"/>
        <v>0</v>
      </c>
      <c r="CA338" s="243">
        <v>1</v>
      </c>
      <c r="CB338" s="243">
        <v>7</v>
      </c>
    </row>
    <row r="339" spans="1:80" ht="22.5">
      <c r="A339" s="244">
        <v>152</v>
      </c>
      <c r="B339" s="245" t="s">
        <v>572</v>
      </c>
      <c r="C339" s="246" t="s">
        <v>573</v>
      </c>
      <c r="D339" s="247" t="s">
        <v>251</v>
      </c>
      <c r="E339" s="248">
        <v>1</v>
      </c>
      <c r="F339" s="248">
        <v>0</v>
      </c>
      <c r="G339" s="249">
        <f t="shared" si="40"/>
        <v>0</v>
      </c>
      <c r="H339" s="250">
        <v>0</v>
      </c>
      <c r="I339" s="251">
        <f t="shared" si="41"/>
        <v>0</v>
      </c>
      <c r="J339" s="250">
        <v>0</v>
      </c>
      <c r="K339" s="251">
        <f t="shared" si="42"/>
        <v>0</v>
      </c>
      <c r="O339" s="243">
        <v>2</v>
      </c>
      <c r="AA339" s="216">
        <v>1</v>
      </c>
      <c r="AB339" s="216">
        <v>7</v>
      </c>
      <c r="AC339" s="216">
        <v>7</v>
      </c>
      <c r="AZ339" s="216">
        <v>2</v>
      </c>
      <c r="BA339" s="216">
        <f t="shared" si="43"/>
        <v>0</v>
      </c>
      <c r="BB339" s="216">
        <f t="shared" si="44"/>
        <v>0</v>
      </c>
      <c r="BC339" s="216">
        <f t="shared" si="45"/>
        <v>0</v>
      </c>
      <c r="BD339" s="216">
        <f t="shared" si="46"/>
        <v>0</v>
      </c>
      <c r="BE339" s="216">
        <f t="shared" si="47"/>
        <v>0</v>
      </c>
      <c r="CA339" s="243">
        <v>1</v>
      </c>
      <c r="CB339" s="243">
        <v>7</v>
      </c>
    </row>
    <row r="340" spans="1:80">
      <c r="A340" s="244">
        <v>153</v>
      </c>
      <c r="B340" s="245" t="s">
        <v>574</v>
      </c>
      <c r="C340" s="246" t="s">
        <v>575</v>
      </c>
      <c r="D340" s="247" t="s">
        <v>251</v>
      </c>
      <c r="E340" s="248">
        <v>1</v>
      </c>
      <c r="F340" s="248">
        <v>0</v>
      </c>
      <c r="G340" s="249">
        <f t="shared" si="40"/>
        <v>0</v>
      </c>
      <c r="H340" s="250">
        <v>0</v>
      </c>
      <c r="I340" s="251">
        <f t="shared" si="41"/>
        <v>0</v>
      </c>
      <c r="J340" s="250">
        <v>0</v>
      </c>
      <c r="K340" s="251">
        <f t="shared" si="42"/>
        <v>0</v>
      </c>
      <c r="O340" s="243">
        <v>2</v>
      </c>
      <c r="AA340" s="216">
        <v>1</v>
      </c>
      <c r="AB340" s="216">
        <v>7</v>
      </c>
      <c r="AC340" s="216">
        <v>7</v>
      </c>
      <c r="AZ340" s="216">
        <v>2</v>
      </c>
      <c r="BA340" s="216">
        <f t="shared" si="43"/>
        <v>0</v>
      </c>
      <c r="BB340" s="216">
        <f t="shared" si="44"/>
        <v>0</v>
      </c>
      <c r="BC340" s="216">
        <f t="shared" si="45"/>
        <v>0</v>
      </c>
      <c r="BD340" s="216">
        <f t="shared" si="46"/>
        <v>0</v>
      </c>
      <c r="BE340" s="216">
        <f t="shared" si="47"/>
        <v>0</v>
      </c>
      <c r="CA340" s="243">
        <v>1</v>
      </c>
      <c r="CB340" s="243">
        <v>7</v>
      </c>
    </row>
    <row r="341" spans="1:80">
      <c r="A341" s="244">
        <v>154</v>
      </c>
      <c r="B341" s="245" t="s">
        <v>576</v>
      </c>
      <c r="C341" s="246" t="s">
        <v>577</v>
      </c>
      <c r="D341" s="247" t="s">
        <v>251</v>
      </c>
      <c r="E341" s="248">
        <v>1</v>
      </c>
      <c r="F341" s="248">
        <v>0</v>
      </c>
      <c r="G341" s="249">
        <f t="shared" si="40"/>
        <v>0</v>
      </c>
      <c r="H341" s="250">
        <v>0</v>
      </c>
      <c r="I341" s="251">
        <f t="shared" si="41"/>
        <v>0</v>
      </c>
      <c r="J341" s="250">
        <v>0</v>
      </c>
      <c r="K341" s="251">
        <f t="shared" si="42"/>
        <v>0</v>
      </c>
      <c r="O341" s="243">
        <v>2</v>
      </c>
      <c r="AA341" s="216">
        <v>1</v>
      </c>
      <c r="AB341" s="216">
        <v>7</v>
      </c>
      <c r="AC341" s="216">
        <v>7</v>
      </c>
      <c r="AZ341" s="216">
        <v>2</v>
      </c>
      <c r="BA341" s="216">
        <f t="shared" si="43"/>
        <v>0</v>
      </c>
      <c r="BB341" s="216">
        <f t="shared" si="44"/>
        <v>0</v>
      </c>
      <c r="BC341" s="216">
        <f t="shared" si="45"/>
        <v>0</v>
      </c>
      <c r="BD341" s="216">
        <f t="shared" si="46"/>
        <v>0</v>
      </c>
      <c r="BE341" s="216">
        <f t="shared" si="47"/>
        <v>0</v>
      </c>
      <c r="CA341" s="243">
        <v>1</v>
      </c>
      <c r="CB341" s="243">
        <v>7</v>
      </c>
    </row>
    <row r="342" spans="1:80">
      <c r="A342" s="244">
        <v>155</v>
      </c>
      <c r="B342" s="245" t="s">
        <v>578</v>
      </c>
      <c r="C342" s="246" t="s">
        <v>579</v>
      </c>
      <c r="D342" s="247" t="s">
        <v>251</v>
      </c>
      <c r="E342" s="248">
        <v>2</v>
      </c>
      <c r="F342" s="248">
        <v>0</v>
      </c>
      <c r="G342" s="249">
        <f t="shared" si="40"/>
        <v>0</v>
      </c>
      <c r="H342" s="250">
        <v>0</v>
      </c>
      <c r="I342" s="251">
        <f t="shared" si="41"/>
        <v>0</v>
      </c>
      <c r="J342" s="250">
        <v>0</v>
      </c>
      <c r="K342" s="251">
        <f t="shared" si="42"/>
        <v>0</v>
      </c>
      <c r="O342" s="243">
        <v>2</v>
      </c>
      <c r="AA342" s="216">
        <v>1</v>
      </c>
      <c r="AB342" s="216">
        <v>7</v>
      </c>
      <c r="AC342" s="216">
        <v>7</v>
      </c>
      <c r="AZ342" s="216">
        <v>2</v>
      </c>
      <c r="BA342" s="216">
        <f t="shared" si="43"/>
        <v>0</v>
      </c>
      <c r="BB342" s="216">
        <f t="shared" si="44"/>
        <v>0</v>
      </c>
      <c r="BC342" s="216">
        <f t="shared" si="45"/>
        <v>0</v>
      </c>
      <c r="BD342" s="216">
        <f t="shared" si="46"/>
        <v>0</v>
      </c>
      <c r="BE342" s="216">
        <f t="shared" si="47"/>
        <v>0</v>
      </c>
      <c r="CA342" s="243">
        <v>1</v>
      </c>
      <c r="CB342" s="243">
        <v>7</v>
      </c>
    </row>
    <row r="343" spans="1:80">
      <c r="A343" s="244">
        <v>156</v>
      </c>
      <c r="B343" s="245" t="s">
        <v>580</v>
      </c>
      <c r="C343" s="246" t="s">
        <v>581</v>
      </c>
      <c r="D343" s="247" t="s">
        <v>164</v>
      </c>
      <c r="E343" s="248">
        <v>30</v>
      </c>
      <c r="F343" s="248">
        <v>0</v>
      </c>
      <c r="G343" s="249">
        <f t="shared" si="40"/>
        <v>0</v>
      </c>
      <c r="H343" s="250">
        <v>0</v>
      </c>
      <c r="I343" s="251">
        <f t="shared" si="41"/>
        <v>0</v>
      </c>
      <c r="J343" s="250">
        <v>0</v>
      </c>
      <c r="K343" s="251">
        <f t="shared" si="42"/>
        <v>0</v>
      </c>
      <c r="O343" s="243">
        <v>2</v>
      </c>
      <c r="AA343" s="216">
        <v>1</v>
      </c>
      <c r="AB343" s="216">
        <v>7</v>
      </c>
      <c r="AC343" s="216">
        <v>7</v>
      </c>
      <c r="AZ343" s="216">
        <v>2</v>
      </c>
      <c r="BA343" s="216">
        <f t="shared" si="43"/>
        <v>0</v>
      </c>
      <c r="BB343" s="216">
        <f t="shared" si="44"/>
        <v>0</v>
      </c>
      <c r="BC343" s="216">
        <f t="shared" si="45"/>
        <v>0</v>
      </c>
      <c r="BD343" s="216">
        <f t="shared" si="46"/>
        <v>0</v>
      </c>
      <c r="BE343" s="216">
        <f t="shared" si="47"/>
        <v>0</v>
      </c>
      <c r="CA343" s="243">
        <v>1</v>
      </c>
      <c r="CB343" s="243">
        <v>7</v>
      </c>
    </row>
    <row r="344" spans="1:80" ht="33.75">
      <c r="A344" s="252"/>
      <c r="B344" s="253"/>
      <c r="C344" s="368" t="s">
        <v>582</v>
      </c>
      <c r="D344" s="369"/>
      <c r="E344" s="369"/>
      <c r="F344" s="369"/>
      <c r="G344" s="370"/>
      <c r="I344" s="254"/>
      <c r="K344" s="254"/>
      <c r="L344" s="255" t="s">
        <v>582</v>
      </c>
      <c r="O344" s="243">
        <v>3</v>
      </c>
    </row>
    <row r="345" spans="1:80">
      <c r="A345" s="244">
        <v>157</v>
      </c>
      <c r="B345" s="245" t="s">
        <v>583</v>
      </c>
      <c r="C345" s="246" t="s">
        <v>584</v>
      </c>
      <c r="D345" s="247" t="s">
        <v>164</v>
      </c>
      <c r="E345" s="248">
        <v>90</v>
      </c>
      <c r="F345" s="248">
        <v>0</v>
      </c>
      <c r="G345" s="249">
        <f>E345*F345</f>
        <v>0</v>
      </c>
      <c r="H345" s="250">
        <v>0</v>
      </c>
      <c r="I345" s="251">
        <f>E345*H345</f>
        <v>0</v>
      </c>
      <c r="J345" s="250">
        <v>0</v>
      </c>
      <c r="K345" s="251">
        <f>E345*J345</f>
        <v>0</v>
      </c>
      <c r="O345" s="243">
        <v>2</v>
      </c>
      <c r="AA345" s="216">
        <v>1</v>
      </c>
      <c r="AB345" s="216">
        <v>7</v>
      </c>
      <c r="AC345" s="216">
        <v>7</v>
      </c>
      <c r="AZ345" s="216">
        <v>2</v>
      </c>
      <c r="BA345" s="216">
        <f>IF(AZ345=1,G345,0)</f>
        <v>0</v>
      </c>
      <c r="BB345" s="216">
        <f>IF(AZ345=2,G345,0)</f>
        <v>0</v>
      </c>
      <c r="BC345" s="216">
        <f>IF(AZ345=3,G345,0)</f>
        <v>0</v>
      </c>
      <c r="BD345" s="216">
        <f>IF(AZ345=4,G345,0)</f>
        <v>0</v>
      </c>
      <c r="BE345" s="216">
        <f>IF(AZ345=5,G345,0)</f>
        <v>0</v>
      </c>
      <c r="CA345" s="243">
        <v>1</v>
      </c>
      <c r="CB345" s="243">
        <v>7</v>
      </c>
    </row>
    <row r="346" spans="1:80" ht="33.75">
      <c r="A346" s="252"/>
      <c r="B346" s="253"/>
      <c r="C346" s="368" t="s">
        <v>585</v>
      </c>
      <c r="D346" s="369"/>
      <c r="E346" s="369"/>
      <c r="F346" s="369"/>
      <c r="G346" s="370"/>
      <c r="I346" s="254"/>
      <c r="K346" s="254"/>
      <c r="L346" s="255" t="s">
        <v>585</v>
      </c>
      <c r="O346" s="243">
        <v>3</v>
      </c>
    </row>
    <row r="347" spans="1:80">
      <c r="A347" s="244">
        <v>158</v>
      </c>
      <c r="B347" s="245" t="s">
        <v>586</v>
      </c>
      <c r="C347" s="246" t="s">
        <v>587</v>
      </c>
      <c r="D347" s="247" t="s">
        <v>164</v>
      </c>
      <c r="E347" s="248">
        <v>30</v>
      </c>
      <c r="F347" s="248">
        <v>0</v>
      </c>
      <c r="G347" s="249">
        <f>E347*F347</f>
        <v>0</v>
      </c>
      <c r="H347" s="250">
        <v>0</v>
      </c>
      <c r="I347" s="251">
        <f>E347*H347</f>
        <v>0</v>
      </c>
      <c r="J347" s="250">
        <v>0</v>
      </c>
      <c r="K347" s="251">
        <f>E347*J347</f>
        <v>0</v>
      </c>
      <c r="O347" s="243">
        <v>2</v>
      </c>
      <c r="AA347" s="216">
        <v>1</v>
      </c>
      <c r="AB347" s="216">
        <v>7</v>
      </c>
      <c r="AC347" s="216">
        <v>7</v>
      </c>
      <c r="AZ347" s="216">
        <v>2</v>
      </c>
      <c r="BA347" s="216">
        <f>IF(AZ347=1,G347,0)</f>
        <v>0</v>
      </c>
      <c r="BB347" s="216">
        <f>IF(AZ347=2,G347,0)</f>
        <v>0</v>
      </c>
      <c r="BC347" s="216">
        <f>IF(AZ347=3,G347,0)</f>
        <v>0</v>
      </c>
      <c r="BD347" s="216">
        <f>IF(AZ347=4,G347,0)</f>
        <v>0</v>
      </c>
      <c r="BE347" s="216">
        <f>IF(AZ347=5,G347,0)</f>
        <v>0</v>
      </c>
      <c r="CA347" s="243">
        <v>1</v>
      </c>
      <c r="CB347" s="243">
        <v>7</v>
      </c>
    </row>
    <row r="348" spans="1:80" ht="33.75">
      <c r="A348" s="252"/>
      <c r="B348" s="253"/>
      <c r="C348" s="368" t="s">
        <v>588</v>
      </c>
      <c r="D348" s="369"/>
      <c r="E348" s="369"/>
      <c r="F348" s="369"/>
      <c r="G348" s="370"/>
      <c r="I348" s="254"/>
      <c r="K348" s="254"/>
      <c r="L348" s="255" t="s">
        <v>588</v>
      </c>
      <c r="O348" s="243">
        <v>3</v>
      </c>
    </row>
    <row r="349" spans="1:80">
      <c r="A349" s="244">
        <v>159</v>
      </c>
      <c r="B349" s="245" t="s">
        <v>589</v>
      </c>
      <c r="C349" s="246" t="s">
        <v>590</v>
      </c>
      <c r="D349" s="247" t="s">
        <v>164</v>
      </c>
      <c r="E349" s="248">
        <v>90</v>
      </c>
      <c r="F349" s="248">
        <v>0</v>
      </c>
      <c r="G349" s="249">
        <f>E349*F349</f>
        <v>0</v>
      </c>
      <c r="H349" s="250">
        <v>0</v>
      </c>
      <c r="I349" s="251">
        <f>E349*H349</f>
        <v>0</v>
      </c>
      <c r="J349" s="250">
        <v>0</v>
      </c>
      <c r="K349" s="251">
        <f>E349*J349</f>
        <v>0</v>
      </c>
      <c r="O349" s="243">
        <v>2</v>
      </c>
      <c r="AA349" s="216">
        <v>1</v>
      </c>
      <c r="AB349" s="216">
        <v>7</v>
      </c>
      <c r="AC349" s="216">
        <v>7</v>
      </c>
      <c r="AZ349" s="216">
        <v>2</v>
      </c>
      <c r="BA349" s="216">
        <f>IF(AZ349=1,G349,0)</f>
        <v>0</v>
      </c>
      <c r="BB349" s="216">
        <f>IF(AZ349=2,G349,0)</f>
        <v>0</v>
      </c>
      <c r="BC349" s="216">
        <f>IF(AZ349=3,G349,0)</f>
        <v>0</v>
      </c>
      <c r="BD349" s="216">
        <f>IF(AZ349=4,G349,0)</f>
        <v>0</v>
      </c>
      <c r="BE349" s="216">
        <f>IF(AZ349=5,G349,0)</f>
        <v>0</v>
      </c>
      <c r="CA349" s="243">
        <v>1</v>
      </c>
      <c r="CB349" s="243">
        <v>7</v>
      </c>
    </row>
    <row r="350" spans="1:80" ht="33.75">
      <c r="A350" s="252"/>
      <c r="B350" s="253"/>
      <c r="C350" s="368" t="s">
        <v>591</v>
      </c>
      <c r="D350" s="369"/>
      <c r="E350" s="369"/>
      <c r="F350" s="369"/>
      <c r="G350" s="370"/>
      <c r="I350" s="254"/>
      <c r="K350" s="254"/>
      <c r="L350" s="255" t="s">
        <v>591</v>
      </c>
      <c r="O350" s="243">
        <v>3</v>
      </c>
    </row>
    <row r="351" spans="1:80">
      <c r="A351" s="244">
        <v>160</v>
      </c>
      <c r="B351" s="245" t="s">
        <v>592</v>
      </c>
      <c r="C351" s="246" t="s">
        <v>593</v>
      </c>
      <c r="D351" s="247" t="s">
        <v>164</v>
      </c>
      <c r="E351" s="248">
        <v>55</v>
      </c>
      <c r="F351" s="248">
        <v>0</v>
      </c>
      <c r="G351" s="249">
        <f>E351*F351</f>
        <v>0</v>
      </c>
      <c r="H351" s="250">
        <v>0</v>
      </c>
      <c r="I351" s="251">
        <f>E351*H351</f>
        <v>0</v>
      </c>
      <c r="J351" s="250">
        <v>0</v>
      </c>
      <c r="K351" s="251">
        <f>E351*J351</f>
        <v>0</v>
      </c>
      <c r="O351" s="243">
        <v>2</v>
      </c>
      <c r="AA351" s="216">
        <v>1</v>
      </c>
      <c r="AB351" s="216">
        <v>7</v>
      </c>
      <c r="AC351" s="216">
        <v>7</v>
      </c>
      <c r="AZ351" s="216">
        <v>2</v>
      </c>
      <c r="BA351" s="216">
        <f>IF(AZ351=1,G351,0)</f>
        <v>0</v>
      </c>
      <c r="BB351" s="216">
        <f>IF(AZ351=2,G351,0)</f>
        <v>0</v>
      </c>
      <c r="BC351" s="216">
        <f>IF(AZ351=3,G351,0)</f>
        <v>0</v>
      </c>
      <c r="BD351" s="216">
        <f>IF(AZ351=4,G351,0)</f>
        <v>0</v>
      </c>
      <c r="BE351" s="216">
        <f>IF(AZ351=5,G351,0)</f>
        <v>0</v>
      </c>
      <c r="CA351" s="243">
        <v>1</v>
      </c>
      <c r="CB351" s="243">
        <v>7</v>
      </c>
    </row>
    <row r="352" spans="1:80" ht="33.75">
      <c r="A352" s="252"/>
      <c r="B352" s="253"/>
      <c r="C352" s="368" t="s">
        <v>594</v>
      </c>
      <c r="D352" s="369"/>
      <c r="E352" s="369"/>
      <c r="F352" s="369"/>
      <c r="G352" s="370"/>
      <c r="I352" s="254"/>
      <c r="K352" s="254"/>
      <c r="L352" s="255" t="s">
        <v>594</v>
      </c>
      <c r="O352" s="243">
        <v>3</v>
      </c>
    </row>
    <row r="353" spans="1:80">
      <c r="A353" s="244">
        <v>161</v>
      </c>
      <c r="B353" s="245" t="s">
        <v>595</v>
      </c>
      <c r="C353" s="246" t="s">
        <v>596</v>
      </c>
      <c r="D353" s="247" t="s">
        <v>164</v>
      </c>
      <c r="E353" s="248">
        <v>30</v>
      </c>
      <c r="F353" s="248">
        <v>0</v>
      </c>
      <c r="G353" s="249">
        <f>E353*F353</f>
        <v>0</v>
      </c>
      <c r="H353" s="250">
        <v>0</v>
      </c>
      <c r="I353" s="251">
        <f>E353*H353</f>
        <v>0</v>
      </c>
      <c r="J353" s="250">
        <v>0</v>
      </c>
      <c r="K353" s="251">
        <f>E353*J353</f>
        <v>0</v>
      </c>
      <c r="O353" s="243">
        <v>2</v>
      </c>
      <c r="AA353" s="216">
        <v>1</v>
      </c>
      <c r="AB353" s="216">
        <v>7</v>
      </c>
      <c r="AC353" s="216">
        <v>7</v>
      </c>
      <c r="AZ353" s="216">
        <v>2</v>
      </c>
      <c r="BA353" s="216">
        <f>IF(AZ353=1,G353,0)</f>
        <v>0</v>
      </c>
      <c r="BB353" s="216">
        <f>IF(AZ353=2,G353,0)</f>
        <v>0</v>
      </c>
      <c r="BC353" s="216">
        <f>IF(AZ353=3,G353,0)</f>
        <v>0</v>
      </c>
      <c r="BD353" s="216">
        <f>IF(AZ353=4,G353,0)</f>
        <v>0</v>
      </c>
      <c r="BE353" s="216">
        <f>IF(AZ353=5,G353,0)</f>
        <v>0</v>
      </c>
      <c r="CA353" s="243">
        <v>1</v>
      </c>
      <c r="CB353" s="243">
        <v>7</v>
      </c>
    </row>
    <row r="354" spans="1:80" ht="33.75">
      <c r="A354" s="252"/>
      <c r="B354" s="253"/>
      <c r="C354" s="368" t="s">
        <v>582</v>
      </c>
      <c r="D354" s="369"/>
      <c r="E354" s="369"/>
      <c r="F354" s="369"/>
      <c r="G354" s="370"/>
      <c r="I354" s="254"/>
      <c r="K354" s="254"/>
      <c r="L354" s="255" t="s">
        <v>582</v>
      </c>
      <c r="O354" s="243">
        <v>3</v>
      </c>
    </row>
    <row r="355" spans="1:80">
      <c r="A355" s="244">
        <v>162</v>
      </c>
      <c r="B355" s="245" t="s">
        <v>597</v>
      </c>
      <c r="C355" s="246" t="s">
        <v>598</v>
      </c>
      <c r="D355" s="247" t="s">
        <v>164</v>
      </c>
      <c r="E355" s="248">
        <v>30</v>
      </c>
      <c r="F355" s="248">
        <v>0</v>
      </c>
      <c r="G355" s="249">
        <f>E355*F355</f>
        <v>0</v>
      </c>
      <c r="H355" s="250">
        <v>0</v>
      </c>
      <c r="I355" s="251">
        <f>E355*H355</f>
        <v>0</v>
      </c>
      <c r="J355" s="250">
        <v>0</v>
      </c>
      <c r="K355" s="251">
        <f>E355*J355</f>
        <v>0</v>
      </c>
      <c r="O355" s="243">
        <v>2</v>
      </c>
      <c r="AA355" s="216">
        <v>1</v>
      </c>
      <c r="AB355" s="216">
        <v>7</v>
      </c>
      <c r="AC355" s="216">
        <v>7</v>
      </c>
      <c r="AZ355" s="216">
        <v>2</v>
      </c>
      <c r="BA355" s="216">
        <f>IF(AZ355=1,G355,0)</f>
        <v>0</v>
      </c>
      <c r="BB355" s="216">
        <f>IF(AZ355=2,G355,0)</f>
        <v>0</v>
      </c>
      <c r="BC355" s="216">
        <f>IF(AZ355=3,G355,0)</f>
        <v>0</v>
      </c>
      <c r="BD355" s="216">
        <f>IF(AZ355=4,G355,0)</f>
        <v>0</v>
      </c>
      <c r="BE355" s="216">
        <f>IF(AZ355=5,G355,0)</f>
        <v>0</v>
      </c>
      <c r="CA355" s="243">
        <v>1</v>
      </c>
      <c r="CB355" s="243">
        <v>7</v>
      </c>
    </row>
    <row r="356" spans="1:80" ht="33.75">
      <c r="A356" s="252"/>
      <c r="B356" s="253"/>
      <c r="C356" s="368" t="s">
        <v>599</v>
      </c>
      <c r="D356" s="369"/>
      <c r="E356" s="369"/>
      <c r="F356" s="369"/>
      <c r="G356" s="370"/>
      <c r="I356" s="254"/>
      <c r="K356" s="254"/>
      <c r="L356" s="255" t="s">
        <v>599</v>
      </c>
      <c r="O356" s="243">
        <v>3</v>
      </c>
    </row>
    <row r="357" spans="1:80">
      <c r="A357" s="244">
        <v>163</v>
      </c>
      <c r="B357" s="245" t="s">
        <v>600</v>
      </c>
      <c r="C357" s="246" t="s">
        <v>601</v>
      </c>
      <c r="D357" s="247" t="s">
        <v>164</v>
      </c>
      <c r="E357" s="248">
        <v>150</v>
      </c>
      <c r="F357" s="248">
        <v>0</v>
      </c>
      <c r="G357" s="249">
        <f>E357*F357</f>
        <v>0</v>
      </c>
      <c r="H357" s="250">
        <v>0</v>
      </c>
      <c r="I357" s="251">
        <f>E357*H357</f>
        <v>0</v>
      </c>
      <c r="J357" s="250">
        <v>0</v>
      </c>
      <c r="K357" s="251">
        <f>E357*J357</f>
        <v>0</v>
      </c>
      <c r="O357" s="243">
        <v>2</v>
      </c>
      <c r="AA357" s="216">
        <v>1</v>
      </c>
      <c r="AB357" s="216">
        <v>7</v>
      </c>
      <c r="AC357" s="216">
        <v>7</v>
      </c>
      <c r="AZ357" s="216">
        <v>2</v>
      </c>
      <c r="BA357" s="216">
        <f>IF(AZ357=1,G357,0)</f>
        <v>0</v>
      </c>
      <c r="BB357" s="216">
        <f>IF(AZ357=2,G357,0)</f>
        <v>0</v>
      </c>
      <c r="BC357" s="216">
        <f>IF(AZ357=3,G357,0)</f>
        <v>0</v>
      </c>
      <c r="BD357" s="216">
        <f>IF(AZ357=4,G357,0)</f>
        <v>0</v>
      </c>
      <c r="BE357" s="216">
        <f>IF(AZ357=5,G357,0)</f>
        <v>0</v>
      </c>
      <c r="CA357" s="243">
        <v>1</v>
      </c>
      <c r="CB357" s="243">
        <v>7</v>
      </c>
    </row>
    <row r="358" spans="1:80" ht="33.75">
      <c r="A358" s="252"/>
      <c r="B358" s="253"/>
      <c r="C358" s="368" t="s">
        <v>602</v>
      </c>
      <c r="D358" s="369"/>
      <c r="E358" s="369"/>
      <c r="F358" s="369"/>
      <c r="G358" s="370"/>
      <c r="I358" s="254"/>
      <c r="K358" s="254"/>
      <c r="L358" s="255" t="s">
        <v>602</v>
      </c>
      <c r="O358" s="243">
        <v>3</v>
      </c>
    </row>
    <row r="359" spans="1:80">
      <c r="A359" s="244">
        <v>164</v>
      </c>
      <c r="B359" s="245" t="s">
        <v>603</v>
      </c>
      <c r="C359" s="246" t="s">
        <v>604</v>
      </c>
      <c r="D359" s="247" t="s">
        <v>164</v>
      </c>
      <c r="E359" s="248">
        <v>150</v>
      </c>
      <c r="F359" s="248">
        <v>0</v>
      </c>
      <c r="G359" s="249">
        <f>E359*F359</f>
        <v>0</v>
      </c>
      <c r="H359" s="250">
        <v>0</v>
      </c>
      <c r="I359" s="251">
        <f>E359*H359</f>
        <v>0</v>
      </c>
      <c r="J359" s="250">
        <v>0</v>
      </c>
      <c r="K359" s="251">
        <f>E359*J359</f>
        <v>0</v>
      </c>
      <c r="O359" s="243">
        <v>2</v>
      </c>
      <c r="AA359" s="216">
        <v>1</v>
      </c>
      <c r="AB359" s="216">
        <v>7</v>
      </c>
      <c r="AC359" s="216">
        <v>7</v>
      </c>
      <c r="AZ359" s="216">
        <v>2</v>
      </c>
      <c r="BA359" s="216">
        <f>IF(AZ359=1,G359,0)</f>
        <v>0</v>
      </c>
      <c r="BB359" s="216">
        <f>IF(AZ359=2,G359,0)</f>
        <v>0</v>
      </c>
      <c r="BC359" s="216">
        <f>IF(AZ359=3,G359,0)</f>
        <v>0</v>
      </c>
      <c r="BD359" s="216">
        <f>IF(AZ359=4,G359,0)</f>
        <v>0</v>
      </c>
      <c r="BE359" s="216">
        <f>IF(AZ359=5,G359,0)</f>
        <v>0</v>
      </c>
      <c r="CA359" s="243">
        <v>1</v>
      </c>
      <c r="CB359" s="243">
        <v>7</v>
      </c>
    </row>
    <row r="360" spans="1:80" ht="33.75">
      <c r="A360" s="252"/>
      <c r="B360" s="253"/>
      <c r="C360" s="368" t="s">
        <v>591</v>
      </c>
      <c r="D360" s="369"/>
      <c r="E360" s="369"/>
      <c r="F360" s="369"/>
      <c r="G360" s="370"/>
      <c r="I360" s="254"/>
      <c r="K360" s="254"/>
      <c r="L360" s="255" t="s">
        <v>591</v>
      </c>
      <c r="O360" s="243">
        <v>3</v>
      </c>
    </row>
    <row r="361" spans="1:80">
      <c r="A361" s="262"/>
      <c r="B361" s="263" t="s">
        <v>93</v>
      </c>
      <c r="C361" s="264" t="s">
        <v>545</v>
      </c>
      <c r="D361" s="265"/>
      <c r="E361" s="266"/>
      <c r="F361" s="267"/>
      <c r="G361" s="268">
        <f>SUM(G325:G360)</f>
        <v>0</v>
      </c>
      <c r="H361" s="269"/>
      <c r="I361" s="270">
        <f>SUM(I325:I360)</f>
        <v>0</v>
      </c>
      <c r="J361" s="269"/>
      <c r="K361" s="270">
        <f>SUM(K325:K360)</f>
        <v>0</v>
      </c>
      <c r="O361" s="243">
        <v>4</v>
      </c>
      <c r="BA361" s="271">
        <f>SUM(BA325:BA360)</f>
        <v>0</v>
      </c>
      <c r="BB361" s="271">
        <f>SUM(BB325:BB360)</f>
        <v>0</v>
      </c>
      <c r="BC361" s="271">
        <f>SUM(BC325:BC360)</f>
        <v>0</v>
      </c>
      <c r="BD361" s="271">
        <f>SUM(BD325:BD360)</f>
        <v>0</v>
      </c>
      <c r="BE361" s="271">
        <f>SUM(BE325:BE360)</f>
        <v>0</v>
      </c>
    </row>
    <row r="362" spans="1:80">
      <c r="A362" s="233" t="s">
        <v>89</v>
      </c>
      <c r="B362" s="234" t="s">
        <v>605</v>
      </c>
      <c r="C362" s="235" t="s">
        <v>606</v>
      </c>
      <c r="D362" s="236"/>
      <c r="E362" s="237"/>
      <c r="F362" s="237"/>
      <c r="G362" s="238"/>
      <c r="H362" s="239"/>
      <c r="I362" s="240"/>
      <c r="J362" s="241"/>
      <c r="K362" s="242"/>
      <c r="O362" s="243">
        <v>1</v>
      </c>
    </row>
    <row r="363" spans="1:80">
      <c r="A363" s="244">
        <v>165</v>
      </c>
      <c r="B363" s="245" t="s">
        <v>608</v>
      </c>
      <c r="C363" s="246" t="s">
        <v>609</v>
      </c>
      <c r="D363" s="247" t="s">
        <v>251</v>
      </c>
      <c r="E363" s="248">
        <v>1</v>
      </c>
      <c r="F363" s="248">
        <v>0</v>
      </c>
      <c r="G363" s="249">
        <f t="shared" ref="G363:G390" si="48">E363*F363</f>
        <v>0</v>
      </c>
      <c r="H363" s="250">
        <v>2.513E-2</v>
      </c>
      <c r="I363" s="251">
        <f t="shared" ref="I363:I390" si="49">E363*H363</f>
        <v>2.513E-2</v>
      </c>
      <c r="J363" s="250">
        <v>0</v>
      </c>
      <c r="K363" s="251">
        <f t="shared" ref="K363:K390" si="50">E363*J363</f>
        <v>0</v>
      </c>
      <c r="O363" s="243">
        <v>2</v>
      </c>
      <c r="AA363" s="216">
        <v>1</v>
      </c>
      <c r="AB363" s="216">
        <v>7</v>
      </c>
      <c r="AC363" s="216">
        <v>7</v>
      </c>
      <c r="AZ363" s="216">
        <v>2</v>
      </c>
      <c r="BA363" s="216">
        <f t="shared" ref="BA363:BA390" si="51">IF(AZ363=1,G363,0)</f>
        <v>0</v>
      </c>
      <c r="BB363" s="216">
        <f t="shared" ref="BB363:BB390" si="52">IF(AZ363=2,G363,0)</f>
        <v>0</v>
      </c>
      <c r="BC363" s="216">
        <f t="shared" ref="BC363:BC390" si="53">IF(AZ363=3,G363,0)</f>
        <v>0</v>
      </c>
      <c r="BD363" s="216">
        <f t="shared" ref="BD363:BD390" si="54">IF(AZ363=4,G363,0)</f>
        <v>0</v>
      </c>
      <c r="BE363" s="216">
        <f t="shared" ref="BE363:BE390" si="55">IF(AZ363=5,G363,0)</f>
        <v>0</v>
      </c>
      <c r="CA363" s="243">
        <v>1</v>
      </c>
      <c r="CB363" s="243">
        <v>7</v>
      </c>
    </row>
    <row r="364" spans="1:80">
      <c r="A364" s="244">
        <v>166</v>
      </c>
      <c r="B364" s="245" t="s">
        <v>610</v>
      </c>
      <c r="C364" s="246" t="s">
        <v>611</v>
      </c>
      <c r="D364" s="247" t="s">
        <v>251</v>
      </c>
      <c r="E364" s="248">
        <v>1</v>
      </c>
      <c r="F364" s="248">
        <v>0</v>
      </c>
      <c r="G364" s="249">
        <f t="shared" si="48"/>
        <v>0</v>
      </c>
      <c r="H364" s="250">
        <v>2.513E-2</v>
      </c>
      <c r="I364" s="251">
        <f t="shared" si="49"/>
        <v>2.513E-2</v>
      </c>
      <c r="J364" s="250">
        <v>0</v>
      </c>
      <c r="K364" s="251">
        <f t="shared" si="50"/>
        <v>0</v>
      </c>
      <c r="O364" s="243">
        <v>2</v>
      </c>
      <c r="AA364" s="216">
        <v>1</v>
      </c>
      <c r="AB364" s="216">
        <v>7</v>
      </c>
      <c r="AC364" s="216">
        <v>7</v>
      </c>
      <c r="AZ364" s="216">
        <v>2</v>
      </c>
      <c r="BA364" s="216">
        <f t="shared" si="51"/>
        <v>0</v>
      </c>
      <c r="BB364" s="216">
        <f t="shared" si="52"/>
        <v>0</v>
      </c>
      <c r="BC364" s="216">
        <f t="shared" si="53"/>
        <v>0</v>
      </c>
      <c r="BD364" s="216">
        <f t="shared" si="54"/>
        <v>0</v>
      </c>
      <c r="BE364" s="216">
        <f t="shared" si="55"/>
        <v>0</v>
      </c>
      <c r="CA364" s="243">
        <v>1</v>
      </c>
      <c r="CB364" s="243">
        <v>7</v>
      </c>
    </row>
    <row r="365" spans="1:80">
      <c r="A365" s="244">
        <v>167</v>
      </c>
      <c r="B365" s="245" t="s">
        <v>612</v>
      </c>
      <c r="C365" s="246" t="s">
        <v>613</v>
      </c>
      <c r="D365" s="247" t="s">
        <v>251</v>
      </c>
      <c r="E365" s="248">
        <v>1</v>
      </c>
      <c r="F365" s="248">
        <v>0</v>
      </c>
      <c r="G365" s="249">
        <f t="shared" si="48"/>
        <v>0</v>
      </c>
      <c r="H365" s="250">
        <v>2.513E-2</v>
      </c>
      <c r="I365" s="251">
        <f t="shared" si="49"/>
        <v>2.513E-2</v>
      </c>
      <c r="J365" s="250">
        <v>0</v>
      </c>
      <c r="K365" s="251">
        <f t="shared" si="50"/>
        <v>0</v>
      </c>
      <c r="O365" s="243">
        <v>2</v>
      </c>
      <c r="AA365" s="216">
        <v>1</v>
      </c>
      <c r="AB365" s="216">
        <v>7</v>
      </c>
      <c r="AC365" s="216">
        <v>7</v>
      </c>
      <c r="AZ365" s="216">
        <v>2</v>
      </c>
      <c r="BA365" s="216">
        <f t="shared" si="51"/>
        <v>0</v>
      </c>
      <c r="BB365" s="216">
        <f t="shared" si="52"/>
        <v>0</v>
      </c>
      <c r="BC365" s="216">
        <f t="shared" si="53"/>
        <v>0</v>
      </c>
      <c r="BD365" s="216">
        <f t="shared" si="54"/>
        <v>0</v>
      </c>
      <c r="BE365" s="216">
        <f t="shared" si="55"/>
        <v>0</v>
      </c>
      <c r="CA365" s="243">
        <v>1</v>
      </c>
      <c r="CB365" s="243">
        <v>7</v>
      </c>
    </row>
    <row r="366" spans="1:80" ht="22.5">
      <c r="A366" s="244">
        <v>168</v>
      </c>
      <c r="B366" s="245" t="s">
        <v>614</v>
      </c>
      <c r="C366" s="246" t="s">
        <v>615</v>
      </c>
      <c r="D366" s="247" t="s">
        <v>251</v>
      </c>
      <c r="E366" s="248">
        <v>1</v>
      </c>
      <c r="F366" s="248">
        <v>0</v>
      </c>
      <c r="G366" s="249">
        <f t="shared" si="48"/>
        <v>0</v>
      </c>
      <c r="H366" s="250">
        <v>2.513E-2</v>
      </c>
      <c r="I366" s="251">
        <f t="shared" si="49"/>
        <v>2.513E-2</v>
      </c>
      <c r="J366" s="250">
        <v>0</v>
      </c>
      <c r="K366" s="251">
        <f t="shared" si="50"/>
        <v>0</v>
      </c>
      <c r="O366" s="243">
        <v>2</v>
      </c>
      <c r="AA366" s="216">
        <v>1</v>
      </c>
      <c r="AB366" s="216">
        <v>7</v>
      </c>
      <c r="AC366" s="216">
        <v>7</v>
      </c>
      <c r="AZ366" s="216">
        <v>2</v>
      </c>
      <c r="BA366" s="216">
        <f t="shared" si="51"/>
        <v>0</v>
      </c>
      <c r="BB366" s="216">
        <f t="shared" si="52"/>
        <v>0</v>
      </c>
      <c r="BC366" s="216">
        <f t="shared" si="53"/>
        <v>0</v>
      </c>
      <c r="BD366" s="216">
        <f t="shared" si="54"/>
        <v>0</v>
      </c>
      <c r="BE366" s="216">
        <f t="shared" si="55"/>
        <v>0</v>
      </c>
      <c r="CA366" s="243">
        <v>1</v>
      </c>
      <c r="CB366" s="243">
        <v>7</v>
      </c>
    </row>
    <row r="367" spans="1:80" ht="22.5">
      <c r="A367" s="244">
        <v>169</v>
      </c>
      <c r="B367" s="245" t="s">
        <v>616</v>
      </c>
      <c r="C367" s="246" t="s">
        <v>617</v>
      </c>
      <c r="D367" s="247" t="s">
        <v>251</v>
      </c>
      <c r="E367" s="248">
        <v>1</v>
      </c>
      <c r="F367" s="248">
        <v>0</v>
      </c>
      <c r="G367" s="249">
        <f t="shared" si="48"/>
        <v>0</v>
      </c>
      <c r="H367" s="250">
        <v>2.513E-2</v>
      </c>
      <c r="I367" s="251">
        <f t="shared" si="49"/>
        <v>2.513E-2</v>
      </c>
      <c r="J367" s="250">
        <v>0</v>
      </c>
      <c r="K367" s="251">
        <f t="shared" si="50"/>
        <v>0</v>
      </c>
      <c r="O367" s="243">
        <v>2</v>
      </c>
      <c r="AA367" s="216">
        <v>1</v>
      </c>
      <c r="AB367" s="216">
        <v>7</v>
      </c>
      <c r="AC367" s="216">
        <v>7</v>
      </c>
      <c r="AZ367" s="216">
        <v>2</v>
      </c>
      <c r="BA367" s="216">
        <f t="shared" si="51"/>
        <v>0</v>
      </c>
      <c r="BB367" s="216">
        <f t="shared" si="52"/>
        <v>0</v>
      </c>
      <c r="BC367" s="216">
        <f t="shared" si="53"/>
        <v>0</v>
      </c>
      <c r="BD367" s="216">
        <f t="shared" si="54"/>
        <v>0</v>
      </c>
      <c r="BE367" s="216">
        <f t="shared" si="55"/>
        <v>0</v>
      </c>
      <c r="CA367" s="243">
        <v>1</v>
      </c>
      <c r="CB367" s="243">
        <v>7</v>
      </c>
    </row>
    <row r="368" spans="1:80" ht="22.5">
      <c r="A368" s="244">
        <v>170</v>
      </c>
      <c r="B368" s="245" t="s">
        <v>618</v>
      </c>
      <c r="C368" s="246" t="s">
        <v>619</v>
      </c>
      <c r="D368" s="247" t="s">
        <v>251</v>
      </c>
      <c r="E368" s="248">
        <v>1</v>
      </c>
      <c r="F368" s="248">
        <v>0</v>
      </c>
      <c r="G368" s="249">
        <f t="shared" si="48"/>
        <v>0</v>
      </c>
      <c r="H368" s="250">
        <v>2.513E-2</v>
      </c>
      <c r="I368" s="251">
        <f t="shared" si="49"/>
        <v>2.513E-2</v>
      </c>
      <c r="J368" s="250">
        <v>0</v>
      </c>
      <c r="K368" s="251">
        <f t="shared" si="50"/>
        <v>0</v>
      </c>
      <c r="O368" s="243">
        <v>2</v>
      </c>
      <c r="AA368" s="216">
        <v>1</v>
      </c>
      <c r="AB368" s="216">
        <v>7</v>
      </c>
      <c r="AC368" s="216">
        <v>7</v>
      </c>
      <c r="AZ368" s="216">
        <v>2</v>
      </c>
      <c r="BA368" s="216">
        <f t="shared" si="51"/>
        <v>0</v>
      </c>
      <c r="BB368" s="216">
        <f t="shared" si="52"/>
        <v>0</v>
      </c>
      <c r="BC368" s="216">
        <f t="shared" si="53"/>
        <v>0</v>
      </c>
      <c r="BD368" s="216">
        <f t="shared" si="54"/>
        <v>0</v>
      </c>
      <c r="BE368" s="216">
        <f t="shared" si="55"/>
        <v>0</v>
      </c>
      <c r="CA368" s="243">
        <v>1</v>
      </c>
      <c r="CB368" s="243">
        <v>7</v>
      </c>
    </row>
    <row r="369" spans="1:80">
      <c r="A369" s="244">
        <v>171</v>
      </c>
      <c r="B369" s="245" t="s">
        <v>620</v>
      </c>
      <c r="C369" s="246" t="s">
        <v>621</v>
      </c>
      <c r="D369" s="247" t="s">
        <v>251</v>
      </c>
      <c r="E369" s="248">
        <v>1</v>
      </c>
      <c r="F369" s="248">
        <v>0</v>
      </c>
      <c r="G369" s="249">
        <f t="shared" si="48"/>
        <v>0</v>
      </c>
      <c r="H369" s="250">
        <v>2.513E-2</v>
      </c>
      <c r="I369" s="251">
        <f t="shared" si="49"/>
        <v>2.513E-2</v>
      </c>
      <c r="J369" s="250">
        <v>0</v>
      </c>
      <c r="K369" s="251">
        <f t="shared" si="50"/>
        <v>0</v>
      </c>
      <c r="O369" s="243">
        <v>2</v>
      </c>
      <c r="AA369" s="216">
        <v>1</v>
      </c>
      <c r="AB369" s="216">
        <v>7</v>
      </c>
      <c r="AC369" s="216">
        <v>7</v>
      </c>
      <c r="AZ369" s="216">
        <v>2</v>
      </c>
      <c r="BA369" s="216">
        <f t="shared" si="51"/>
        <v>0</v>
      </c>
      <c r="BB369" s="216">
        <f t="shared" si="52"/>
        <v>0</v>
      </c>
      <c r="BC369" s="216">
        <f t="shared" si="53"/>
        <v>0</v>
      </c>
      <c r="BD369" s="216">
        <f t="shared" si="54"/>
        <v>0</v>
      </c>
      <c r="BE369" s="216">
        <f t="shared" si="55"/>
        <v>0</v>
      </c>
      <c r="CA369" s="243">
        <v>1</v>
      </c>
      <c r="CB369" s="243">
        <v>7</v>
      </c>
    </row>
    <row r="370" spans="1:80" ht="22.5">
      <c r="A370" s="244">
        <v>172</v>
      </c>
      <c r="B370" s="245" t="s">
        <v>622</v>
      </c>
      <c r="C370" s="246" t="s">
        <v>623</v>
      </c>
      <c r="D370" s="247" t="s">
        <v>251</v>
      </c>
      <c r="E370" s="248">
        <v>1</v>
      </c>
      <c r="F370" s="248">
        <v>0</v>
      </c>
      <c r="G370" s="249">
        <f t="shared" si="48"/>
        <v>0</v>
      </c>
      <c r="H370" s="250">
        <v>2.513E-2</v>
      </c>
      <c r="I370" s="251">
        <f t="shared" si="49"/>
        <v>2.513E-2</v>
      </c>
      <c r="J370" s="250">
        <v>0</v>
      </c>
      <c r="K370" s="251">
        <f t="shared" si="50"/>
        <v>0</v>
      </c>
      <c r="O370" s="243">
        <v>2</v>
      </c>
      <c r="AA370" s="216">
        <v>1</v>
      </c>
      <c r="AB370" s="216">
        <v>7</v>
      </c>
      <c r="AC370" s="216">
        <v>7</v>
      </c>
      <c r="AZ370" s="216">
        <v>2</v>
      </c>
      <c r="BA370" s="216">
        <f t="shared" si="51"/>
        <v>0</v>
      </c>
      <c r="BB370" s="216">
        <f t="shared" si="52"/>
        <v>0</v>
      </c>
      <c r="BC370" s="216">
        <f t="shared" si="53"/>
        <v>0</v>
      </c>
      <c r="BD370" s="216">
        <f t="shared" si="54"/>
        <v>0</v>
      </c>
      <c r="BE370" s="216">
        <f t="shared" si="55"/>
        <v>0</v>
      </c>
      <c r="CA370" s="243">
        <v>1</v>
      </c>
      <c r="CB370" s="243">
        <v>7</v>
      </c>
    </row>
    <row r="371" spans="1:80" ht="22.5">
      <c r="A371" s="244">
        <v>173</v>
      </c>
      <c r="B371" s="245" t="s">
        <v>624</v>
      </c>
      <c r="C371" s="246" t="s">
        <v>625</v>
      </c>
      <c r="D371" s="247" t="s">
        <v>251</v>
      </c>
      <c r="E371" s="248">
        <v>1</v>
      </c>
      <c r="F371" s="248">
        <v>0</v>
      </c>
      <c r="G371" s="249">
        <f t="shared" si="48"/>
        <v>0</v>
      </c>
      <c r="H371" s="250">
        <v>2.513E-2</v>
      </c>
      <c r="I371" s="251">
        <f t="shared" si="49"/>
        <v>2.513E-2</v>
      </c>
      <c r="J371" s="250">
        <v>0</v>
      </c>
      <c r="K371" s="251">
        <f t="shared" si="50"/>
        <v>0</v>
      </c>
      <c r="O371" s="243">
        <v>2</v>
      </c>
      <c r="AA371" s="216">
        <v>1</v>
      </c>
      <c r="AB371" s="216">
        <v>7</v>
      </c>
      <c r="AC371" s="216">
        <v>7</v>
      </c>
      <c r="AZ371" s="216">
        <v>2</v>
      </c>
      <c r="BA371" s="216">
        <f t="shared" si="51"/>
        <v>0</v>
      </c>
      <c r="BB371" s="216">
        <f t="shared" si="52"/>
        <v>0</v>
      </c>
      <c r="BC371" s="216">
        <f t="shared" si="53"/>
        <v>0</v>
      </c>
      <c r="BD371" s="216">
        <f t="shared" si="54"/>
        <v>0</v>
      </c>
      <c r="BE371" s="216">
        <f t="shared" si="55"/>
        <v>0</v>
      </c>
      <c r="CA371" s="243">
        <v>1</v>
      </c>
      <c r="CB371" s="243">
        <v>7</v>
      </c>
    </row>
    <row r="372" spans="1:80" ht="22.5">
      <c r="A372" s="244">
        <v>174</v>
      </c>
      <c r="B372" s="245" t="s">
        <v>626</v>
      </c>
      <c r="C372" s="246" t="s">
        <v>627</v>
      </c>
      <c r="D372" s="247" t="s">
        <v>251</v>
      </c>
      <c r="E372" s="248">
        <v>1</v>
      </c>
      <c r="F372" s="248">
        <v>0</v>
      </c>
      <c r="G372" s="249">
        <f t="shared" si="48"/>
        <v>0</v>
      </c>
      <c r="H372" s="250">
        <v>2.513E-2</v>
      </c>
      <c r="I372" s="251">
        <f t="shared" si="49"/>
        <v>2.513E-2</v>
      </c>
      <c r="J372" s="250">
        <v>0</v>
      </c>
      <c r="K372" s="251">
        <f t="shared" si="50"/>
        <v>0</v>
      </c>
      <c r="O372" s="243">
        <v>2</v>
      </c>
      <c r="AA372" s="216">
        <v>1</v>
      </c>
      <c r="AB372" s="216">
        <v>7</v>
      </c>
      <c r="AC372" s="216">
        <v>7</v>
      </c>
      <c r="AZ372" s="216">
        <v>2</v>
      </c>
      <c r="BA372" s="216">
        <f t="shared" si="51"/>
        <v>0</v>
      </c>
      <c r="BB372" s="216">
        <f t="shared" si="52"/>
        <v>0</v>
      </c>
      <c r="BC372" s="216">
        <f t="shared" si="53"/>
        <v>0</v>
      </c>
      <c r="BD372" s="216">
        <f t="shared" si="54"/>
        <v>0</v>
      </c>
      <c r="BE372" s="216">
        <f t="shared" si="55"/>
        <v>0</v>
      </c>
      <c r="CA372" s="243">
        <v>1</v>
      </c>
      <c r="CB372" s="243">
        <v>7</v>
      </c>
    </row>
    <row r="373" spans="1:80" ht="22.5">
      <c r="A373" s="244">
        <v>175</v>
      </c>
      <c r="B373" s="245" t="s">
        <v>628</v>
      </c>
      <c r="C373" s="246" t="s">
        <v>629</v>
      </c>
      <c r="D373" s="247" t="s">
        <v>251</v>
      </c>
      <c r="E373" s="248">
        <v>1</v>
      </c>
      <c r="F373" s="248">
        <v>0</v>
      </c>
      <c r="G373" s="249">
        <f t="shared" si="48"/>
        <v>0</v>
      </c>
      <c r="H373" s="250">
        <v>2.513E-2</v>
      </c>
      <c r="I373" s="251">
        <f t="shared" si="49"/>
        <v>2.513E-2</v>
      </c>
      <c r="J373" s="250">
        <v>0</v>
      </c>
      <c r="K373" s="251">
        <f t="shared" si="50"/>
        <v>0</v>
      </c>
      <c r="O373" s="243">
        <v>2</v>
      </c>
      <c r="AA373" s="216">
        <v>1</v>
      </c>
      <c r="AB373" s="216">
        <v>7</v>
      </c>
      <c r="AC373" s="216">
        <v>7</v>
      </c>
      <c r="AZ373" s="216">
        <v>2</v>
      </c>
      <c r="BA373" s="216">
        <f t="shared" si="51"/>
        <v>0</v>
      </c>
      <c r="BB373" s="216">
        <f t="shared" si="52"/>
        <v>0</v>
      </c>
      <c r="BC373" s="216">
        <f t="shared" si="53"/>
        <v>0</v>
      </c>
      <c r="BD373" s="216">
        <f t="shared" si="54"/>
        <v>0</v>
      </c>
      <c r="BE373" s="216">
        <f t="shared" si="55"/>
        <v>0</v>
      </c>
      <c r="CA373" s="243">
        <v>1</v>
      </c>
      <c r="CB373" s="243">
        <v>7</v>
      </c>
    </row>
    <row r="374" spans="1:80" ht="15.75" customHeight="1">
      <c r="A374" s="244">
        <v>176</v>
      </c>
      <c r="B374" s="245" t="s">
        <v>630</v>
      </c>
      <c r="C374" s="246" t="s">
        <v>631</v>
      </c>
      <c r="D374" s="247" t="s">
        <v>251</v>
      </c>
      <c r="E374" s="248">
        <v>1</v>
      </c>
      <c r="F374" s="248">
        <v>0</v>
      </c>
      <c r="G374" s="249">
        <f t="shared" si="48"/>
        <v>0</v>
      </c>
      <c r="H374" s="250">
        <v>2.513E-2</v>
      </c>
      <c r="I374" s="251">
        <f t="shared" si="49"/>
        <v>2.513E-2</v>
      </c>
      <c r="J374" s="250">
        <v>0</v>
      </c>
      <c r="K374" s="251">
        <f t="shared" si="50"/>
        <v>0</v>
      </c>
      <c r="O374" s="243">
        <v>2</v>
      </c>
      <c r="AA374" s="216">
        <v>1</v>
      </c>
      <c r="AB374" s="216">
        <v>7</v>
      </c>
      <c r="AC374" s="216">
        <v>7</v>
      </c>
      <c r="AZ374" s="216">
        <v>2</v>
      </c>
      <c r="BA374" s="216">
        <f t="shared" si="51"/>
        <v>0</v>
      </c>
      <c r="BB374" s="216">
        <f t="shared" si="52"/>
        <v>0</v>
      </c>
      <c r="BC374" s="216">
        <f t="shared" si="53"/>
        <v>0</v>
      </c>
      <c r="BD374" s="216">
        <f t="shared" si="54"/>
        <v>0</v>
      </c>
      <c r="BE374" s="216">
        <f t="shared" si="55"/>
        <v>0</v>
      </c>
      <c r="CA374" s="243">
        <v>1</v>
      </c>
      <c r="CB374" s="243">
        <v>7</v>
      </c>
    </row>
    <row r="375" spans="1:80" ht="22.5">
      <c r="A375" s="244">
        <v>177</v>
      </c>
      <c r="B375" s="245" t="s">
        <v>632</v>
      </c>
      <c r="C375" s="246" t="s">
        <v>633</v>
      </c>
      <c r="D375" s="247" t="s">
        <v>251</v>
      </c>
      <c r="E375" s="248">
        <v>1</v>
      </c>
      <c r="F375" s="248">
        <v>0</v>
      </c>
      <c r="G375" s="249">
        <f t="shared" si="48"/>
        <v>0</v>
      </c>
      <c r="H375" s="250">
        <v>2.513E-2</v>
      </c>
      <c r="I375" s="251">
        <f t="shared" si="49"/>
        <v>2.513E-2</v>
      </c>
      <c r="J375" s="250">
        <v>0</v>
      </c>
      <c r="K375" s="251">
        <f t="shared" si="50"/>
        <v>0</v>
      </c>
      <c r="O375" s="243">
        <v>2</v>
      </c>
      <c r="AA375" s="216">
        <v>1</v>
      </c>
      <c r="AB375" s="216">
        <v>7</v>
      </c>
      <c r="AC375" s="216">
        <v>7</v>
      </c>
      <c r="AZ375" s="216">
        <v>2</v>
      </c>
      <c r="BA375" s="216">
        <f t="shared" si="51"/>
        <v>0</v>
      </c>
      <c r="BB375" s="216">
        <f t="shared" si="52"/>
        <v>0</v>
      </c>
      <c r="BC375" s="216">
        <f t="shared" si="53"/>
        <v>0</v>
      </c>
      <c r="BD375" s="216">
        <f t="shared" si="54"/>
        <v>0</v>
      </c>
      <c r="BE375" s="216">
        <f t="shared" si="55"/>
        <v>0</v>
      </c>
      <c r="CA375" s="243">
        <v>1</v>
      </c>
      <c r="CB375" s="243">
        <v>7</v>
      </c>
    </row>
    <row r="376" spans="1:80">
      <c r="A376" s="244">
        <v>178</v>
      </c>
      <c r="B376" s="245" t="s">
        <v>634</v>
      </c>
      <c r="C376" s="246" t="s">
        <v>635</v>
      </c>
      <c r="D376" s="247" t="s">
        <v>251</v>
      </c>
      <c r="E376" s="248">
        <v>1</v>
      </c>
      <c r="F376" s="248">
        <v>0</v>
      </c>
      <c r="G376" s="249">
        <f t="shared" si="48"/>
        <v>0</v>
      </c>
      <c r="H376" s="250">
        <v>2.513E-2</v>
      </c>
      <c r="I376" s="251">
        <f t="shared" si="49"/>
        <v>2.513E-2</v>
      </c>
      <c r="J376" s="250">
        <v>0</v>
      </c>
      <c r="K376" s="251">
        <f t="shared" si="50"/>
        <v>0</v>
      </c>
      <c r="O376" s="243">
        <v>2</v>
      </c>
      <c r="AA376" s="216">
        <v>1</v>
      </c>
      <c r="AB376" s="216">
        <v>7</v>
      </c>
      <c r="AC376" s="216">
        <v>7</v>
      </c>
      <c r="AZ376" s="216">
        <v>2</v>
      </c>
      <c r="BA376" s="216">
        <f t="shared" si="51"/>
        <v>0</v>
      </c>
      <c r="BB376" s="216">
        <f t="shared" si="52"/>
        <v>0</v>
      </c>
      <c r="BC376" s="216">
        <f t="shared" si="53"/>
        <v>0</v>
      </c>
      <c r="BD376" s="216">
        <f t="shared" si="54"/>
        <v>0</v>
      </c>
      <c r="BE376" s="216">
        <f t="shared" si="55"/>
        <v>0</v>
      </c>
      <c r="CA376" s="243">
        <v>1</v>
      </c>
      <c r="CB376" s="243">
        <v>7</v>
      </c>
    </row>
    <row r="377" spans="1:80">
      <c r="A377" s="244">
        <v>179</v>
      </c>
      <c r="B377" s="245" t="s">
        <v>636</v>
      </c>
      <c r="C377" s="246" t="s">
        <v>637</v>
      </c>
      <c r="D377" s="247" t="s">
        <v>251</v>
      </c>
      <c r="E377" s="248">
        <v>1</v>
      </c>
      <c r="F377" s="248">
        <v>0</v>
      </c>
      <c r="G377" s="249">
        <f t="shared" si="48"/>
        <v>0</v>
      </c>
      <c r="H377" s="250">
        <v>2.513E-2</v>
      </c>
      <c r="I377" s="251">
        <f t="shared" si="49"/>
        <v>2.513E-2</v>
      </c>
      <c r="J377" s="250">
        <v>0</v>
      </c>
      <c r="K377" s="251">
        <f t="shared" si="50"/>
        <v>0</v>
      </c>
      <c r="O377" s="243">
        <v>2</v>
      </c>
      <c r="AA377" s="216">
        <v>1</v>
      </c>
      <c r="AB377" s="216">
        <v>7</v>
      </c>
      <c r="AC377" s="216">
        <v>7</v>
      </c>
      <c r="AZ377" s="216">
        <v>2</v>
      </c>
      <c r="BA377" s="216">
        <f t="shared" si="51"/>
        <v>0</v>
      </c>
      <c r="BB377" s="216">
        <f t="shared" si="52"/>
        <v>0</v>
      </c>
      <c r="BC377" s="216">
        <f t="shared" si="53"/>
        <v>0</v>
      </c>
      <c r="BD377" s="216">
        <f t="shared" si="54"/>
        <v>0</v>
      </c>
      <c r="BE377" s="216">
        <f t="shared" si="55"/>
        <v>0</v>
      </c>
      <c r="CA377" s="243">
        <v>1</v>
      </c>
      <c r="CB377" s="243">
        <v>7</v>
      </c>
    </row>
    <row r="378" spans="1:80">
      <c r="A378" s="244">
        <v>180</v>
      </c>
      <c r="B378" s="245" t="s">
        <v>638</v>
      </c>
      <c r="C378" s="246" t="s">
        <v>639</v>
      </c>
      <c r="D378" s="247" t="s">
        <v>164</v>
      </c>
      <c r="E378" s="248">
        <v>140</v>
      </c>
      <c r="F378" s="248">
        <v>0</v>
      </c>
      <c r="G378" s="249">
        <f t="shared" si="48"/>
        <v>0</v>
      </c>
      <c r="H378" s="250">
        <v>2.513E-2</v>
      </c>
      <c r="I378" s="251">
        <f t="shared" si="49"/>
        <v>3.5181999999999998</v>
      </c>
      <c r="J378" s="250">
        <v>0</v>
      </c>
      <c r="K378" s="251">
        <f t="shared" si="50"/>
        <v>0</v>
      </c>
      <c r="O378" s="243">
        <v>2</v>
      </c>
      <c r="AA378" s="216">
        <v>1</v>
      </c>
      <c r="AB378" s="216">
        <v>7</v>
      </c>
      <c r="AC378" s="216">
        <v>7</v>
      </c>
      <c r="AZ378" s="216">
        <v>2</v>
      </c>
      <c r="BA378" s="216">
        <f t="shared" si="51"/>
        <v>0</v>
      </c>
      <c r="BB378" s="216">
        <f t="shared" si="52"/>
        <v>0</v>
      </c>
      <c r="BC378" s="216">
        <f t="shared" si="53"/>
        <v>0</v>
      </c>
      <c r="BD378" s="216">
        <f t="shared" si="54"/>
        <v>0</v>
      </c>
      <c r="BE378" s="216">
        <f t="shared" si="55"/>
        <v>0</v>
      </c>
      <c r="CA378" s="243">
        <v>1</v>
      </c>
      <c r="CB378" s="243">
        <v>7</v>
      </c>
    </row>
    <row r="379" spans="1:80" ht="22.5">
      <c r="A379" s="244">
        <v>181</v>
      </c>
      <c r="B379" s="245" t="s">
        <v>640</v>
      </c>
      <c r="C379" s="246" t="s">
        <v>641</v>
      </c>
      <c r="D379" s="247" t="s">
        <v>251</v>
      </c>
      <c r="E379" s="248">
        <v>1</v>
      </c>
      <c r="F379" s="248">
        <v>0</v>
      </c>
      <c r="G379" s="249">
        <f t="shared" si="48"/>
        <v>0</v>
      </c>
      <c r="H379" s="250">
        <v>2.513E-2</v>
      </c>
      <c r="I379" s="251">
        <f t="shared" si="49"/>
        <v>2.513E-2</v>
      </c>
      <c r="J379" s="250">
        <v>0</v>
      </c>
      <c r="K379" s="251">
        <f t="shared" si="50"/>
        <v>0</v>
      </c>
      <c r="O379" s="243">
        <v>2</v>
      </c>
      <c r="AA379" s="216">
        <v>1</v>
      </c>
      <c r="AB379" s="216">
        <v>7</v>
      </c>
      <c r="AC379" s="216">
        <v>7</v>
      </c>
      <c r="AZ379" s="216">
        <v>2</v>
      </c>
      <c r="BA379" s="216">
        <f t="shared" si="51"/>
        <v>0</v>
      </c>
      <c r="BB379" s="216">
        <f t="shared" si="52"/>
        <v>0</v>
      </c>
      <c r="BC379" s="216">
        <f t="shared" si="53"/>
        <v>0</v>
      </c>
      <c r="BD379" s="216">
        <f t="shared" si="54"/>
        <v>0</v>
      </c>
      <c r="BE379" s="216">
        <f t="shared" si="55"/>
        <v>0</v>
      </c>
      <c r="CA379" s="243">
        <v>1</v>
      </c>
      <c r="CB379" s="243">
        <v>7</v>
      </c>
    </row>
    <row r="380" spans="1:80">
      <c r="A380" s="244">
        <v>182</v>
      </c>
      <c r="B380" s="245" t="s">
        <v>642</v>
      </c>
      <c r="C380" s="246" t="s">
        <v>643</v>
      </c>
      <c r="D380" s="247" t="s">
        <v>251</v>
      </c>
      <c r="E380" s="248">
        <v>1</v>
      </c>
      <c r="F380" s="248">
        <v>0</v>
      </c>
      <c r="G380" s="249">
        <f t="shared" si="48"/>
        <v>0</v>
      </c>
      <c r="H380" s="250">
        <v>2.513E-2</v>
      </c>
      <c r="I380" s="251">
        <f t="shared" si="49"/>
        <v>2.513E-2</v>
      </c>
      <c r="J380" s="250">
        <v>0</v>
      </c>
      <c r="K380" s="251">
        <f t="shared" si="50"/>
        <v>0</v>
      </c>
      <c r="O380" s="243">
        <v>2</v>
      </c>
      <c r="AA380" s="216">
        <v>1</v>
      </c>
      <c r="AB380" s="216">
        <v>7</v>
      </c>
      <c r="AC380" s="216">
        <v>7</v>
      </c>
      <c r="AZ380" s="216">
        <v>2</v>
      </c>
      <c r="BA380" s="216">
        <f t="shared" si="51"/>
        <v>0</v>
      </c>
      <c r="BB380" s="216">
        <f t="shared" si="52"/>
        <v>0</v>
      </c>
      <c r="BC380" s="216">
        <f t="shared" si="53"/>
        <v>0</v>
      </c>
      <c r="BD380" s="216">
        <f t="shared" si="54"/>
        <v>0</v>
      </c>
      <c r="BE380" s="216">
        <f t="shared" si="55"/>
        <v>0</v>
      </c>
      <c r="CA380" s="243">
        <v>1</v>
      </c>
      <c r="CB380" s="243">
        <v>7</v>
      </c>
    </row>
    <row r="381" spans="1:80">
      <c r="A381" s="244">
        <v>183</v>
      </c>
      <c r="B381" s="245" t="s">
        <v>644</v>
      </c>
      <c r="C381" s="246" t="s">
        <v>645</v>
      </c>
      <c r="D381" s="247" t="s">
        <v>251</v>
      </c>
      <c r="E381" s="248">
        <v>2</v>
      </c>
      <c r="F381" s="248">
        <v>0</v>
      </c>
      <c r="G381" s="249">
        <f t="shared" si="48"/>
        <v>0</v>
      </c>
      <c r="H381" s="250">
        <v>2.513E-2</v>
      </c>
      <c r="I381" s="251">
        <f t="shared" si="49"/>
        <v>5.0259999999999999E-2</v>
      </c>
      <c r="J381" s="250">
        <v>0</v>
      </c>
      <c r="K381" s="251">
        <f t="shared" si="50"/>
        <v>0</v>
      </c>
      <c r="O381" s="243">
        <v>2</v>
      </c>
      <c r="AA381" s="216">
        <v>1</v>
      </c>
      <c r="AB381" s="216">
        <v>7</v>
      </c>
      <c r="AC381" s="216">
        <v>7</v>
      </c>
      <c r="AZ381" s="216">
        <v>2</v>
      </c>
      <c r="BA381" s="216">
        <f t="shared" si="51"/>
        <v>0</v>
      </c>
      <c r="BB381" s="216">
        <f t="shared" si="52"/>
        <v>0</v>
      </c>
      <c r="BC381" s="216">
        <f t="shared" si="53"/>
        <v>0</v>
      </c>
      <c r="BD381" s="216">
        <f t="shared" si="54"/>
        <v>0</v>
      </c>
      <c r="BE381" s="216">
        <f t="shared" si="55"/>
        <v>0</v>
      </c>
      <c r="CA381" s="243">
        <v>1</v>
      </c>
      <c r="CB381" s="243">
        <v>7</v>
      </c>
    </row>
    <row r="382" spans="1:80">
      <c r="A382" s="244">
        <v>184</v>
      </c>
      <c r="B382" s="245" t="s">
        <v>646</v>
      </c>
      <c r="C382" s="246" t="s">
        <v>647</v>
      </c>
      <c r="D382" s="247" t="s">
        <v>251</v>
      </c>
      <c r="E382" s="248">
        <v>1</v>
      </c>
      <c r="F382" s="248">
        <v>0</v>
      </c>
      <c r="G382" s="249">
        <f t="shared" si="48"/>
        <v>0</v>
      </c>
      <c r="H382" s="250">
        <v>2.513E-2</v>
      </c>
      <c r="I382" s="251">
        <f t="shared" si="49"/>
        <v>2.513E-2</v>
      </c>
      <c r="J382" s="250">
        <v>0</v>
      </c>
      <c r="K382" s="251">
        <f t="shared" si="50"/>
        <v>0</v>
      </c>
      <c r="O382" s="243">
        <v>2</v>
      </c>
      <c r="AA382" s="216">
        <v>1</v>
      </c>
      <c r="AB382" s="216">
        <v>7</v>
      </c>
      <c r="AC382" s="216">
        <v>7</v>
      </c>
      <c r="AZ382" s="216">
        <v>2</v>
      </c>
      <c r="BA382" s="216">
        <f t="shared" si="51"/>
        <v>0</v>
      </c>
      <c r="BB382" s="216">
        <f t="shared" si="52"/>
        <v>0</v>
      </c>
      <c r="BC382" s="216">
        <f t="shared" si="53"/>
        <v>0</v>
      </c>
      <c r="BD382" s="216">
        <f t="shared" si="54"/>
        <v>0</v>
      </c>
      <c r="BE382" s="216">
        <f t="shared" si="55"/>
        <v>0</v>
      </c>
      <c r="CA382" s="243">
        <v>1</v>
      </c>
      <c r="CB382" s="243">
        <v>7</v>
      </c>
    </row>
    <row r="383" spans="1:80">
      <c r="A383" s="244">
        <v>185</v>
      </c>
      <c r="B383" s="245" t="s">
        <v>648</v>
      </c>
      <c r="C383" s="246" t="s">
        <v>649</v>
      </c>
      <c r="D383" s="247" t="s">
        <v>251</v>
      </c>
      <c r="E383" s="248">
        <v>1</v>
      </c>
      <c r="F383" s="248">
        <v>0</v>
      </c>
      <c r="G383" s="249">
        <f t="shared" si="48"/>
        <v>0</v>
      </c>
      <c r="H383" s="250">
        <v>2.513E-2</v>
      </c>
      <c r="I383" s="251">
        <f t="shared" si="49"/>
        <v>2.513E-2</v>
      </c>
      <c r="J383" s="250">
        <v>0</v>
      </c>
      <c r="K383" s="251">
        <f t="shared" si="50"/>
        <v>0</v>
      </c>
      <c r="O383" s="243">
        <v>2</v>
      </c>
      <c r="AA383" s="216">
        <v>1</v>
      </c>
      <c r="AB383" s="216">
        <v>7</v>
      </c>
      <c r="AC383" s="216">
        <v>7</v>
      </c>
      <c r="AZ383" s="216">
        <v>2</v>
      </c>
      <c r="BA383" s="216">
        <f t="shared" si="51"/>
        <v>0</v>
      </c>
      <c r="BB383" s="216">
        <f t="shared" si="52"/>
        <v>0</v>
      </c>
      <c r="BC383" s="216">
        <f t="shared" si="53"/>
        <v>0</v>
      </c>
      <c r="BD383" s="216">
        <f t="shared" si="54"/>
        <v>0</v>
      </c>
      <c r="BE383" s="216">
        <f t="shared" si="55"/>
        <v>0</v>
      </c>
      <c r="CA383" s="243">
        <v>1</v>
      </c>
      <c r="CB383" s="243">
        <v>7</v>
      </c>
    </row>
    <row r="384" spans="1:80">
      <c r="A384" s="244">
        <v>186</v>
      </c>
      <c r="B384" s="245" t="s">
        <v>650</v>
      </c>
      <c r="C384" s="246" t="s">
        <v>651</v>
      </c>
      <c r="D384" s="247" t="s">
        <v>251</v>
      </c>
      <c r="E384" s="248">
        <v>1</v>
      </c>
      <c r="F384" s="248">
        <v>0</v>
      </c>
      <c r="G384" s="249">
        <f t="shared" si="48"/>
        <v>0</v>
      </c>
      <c r="H384" s="250">
        <v>2.513E-2</v>
      </c>
      <c r="I384" s="251">
        <f t="shared" si="49"/>
        <v>2.513E-2</v>
      </c>
      <c r="J384" s="250">
        <v>0</v>
      </c>
      <c r="K384" s="251">
        <f t="shared" si="50"/>
        <v>0</v>
      </c>
      <c r="O384" s="243">
        <v>2</v>
      </c>
      <c r="AA384" s="216">
        <v>1</v>
      </c>
      <c r="AB384" s="216">
        <v>7</v>
      </c>
      <c r="AC384" s="216">
        <v>7</v>
      </c>
      <c r="AZ384" s="216">
        <v>2</v>
      </c>
      <c r="BA384" s="216">
        <f t="shared" si="51"/>
        <v>0</v>
      </c>
      <c r="BB384" s="216">
        <f t="shared" si="52"/>
        <v>0</v>
      </c>
      <c r="BC384" s="216">
        <f t="shared" si="53"/>
        <v>0</v>
      </c>
      <c r="BD384" s="216">
        <f t="shared" si="54"/>
        <v>0</v>
      </c>
      <c r="BE384" s="216">
        <f t="shared" si="55"/>
        <v>0</v>
      </c>
      <c r="CA384" s="243">
        <v>1</v>
      </c>
      <c r="CB384" s="243">
        <v>7</v>
      </c>
    </row>
    <row r="385" spans="1:80" ht="22.5">
      <c r="A385" s="244">
        <v>187</v>
      </c>
      <c r="B385" s="245" t="s">
        <v>652</v>
      </c>
      <c r="C385" s="246" t="s">
        <v>653</v>
      </c>
      <c r="D385" s="247" t="s">
        <v>251</v>
      </c>
      <c r="E385" s="248">
        <v>1</v>
      </c>
      <c r="F385" s="248">
        <v>0</v>
      </c>
      <c r="G385" s="249">
        <f t="shared" si="48"/>
        <v>0</v>
      </c>
      <c r="H385" s="250">
        <v>2.513E-2</v>
      </c>
      <c r="I385" s="251">
        <f t="shared" si="49"/>
        <v>2.513E-2</v>
      </c>
      <c r="J385" s="250">
        <v>0</v>
      </c>
      <c r="K385" s="251">
        <f t="shared" si="50"/>
        <v>0</v>
      </c>
      <c r="O385" s="243">
        <v>2</v>
      </c>
      <c r="AA385" s="216">
        <v>1</v>
      </c>
      <c r="AB385" s="216">
        <v>7</v>
      </c>
      <c r="AC385" s="216">
        <v>7</v>
      </c>
      <c r="AZ385" s="216">
        <v>2</v>
      </c>
      <c r="BA385" s="216">
        <f t="shared" si="51"/>
        <v>0</v>
      </c>
      <c r="BB385" s="216">
        <f t="shared" si="52"/>
        <v>0</v>
      </c>
      <c r="BC385" s="216">
        <f t="shared" si="53"/>
        <v>0</v>
      </c>
      <c r="BD385" s="216">
        <f t="shared" si="54"/>
        <v>0</v>
      </c>
      <c r="BE385" s="216">
        <f t="shared" si="55"/>
        <v>0</v>
      </c>
      <c r="CA385" s="243">
        <v>1</v>
      </c>
      <c r="CB385" s="243">
        <v>7</v>
      </c>
    </row>
    <row r="386" spans="1:80">
      <c r="A386" s="244">
        <v>188</v>
      </c>
      <c r="B386" s="245" t="s">
        <v>654</v>
      </c>
      <c r="C386" s="246" t="s">
        <v>655</v>
      </c>
      <c r="D386" s="247" t="s">
        <v>251</v>
      </c>
      <c r="E386" s="248">
        <v>2</v>
      </c>
      <c r="F386" s="248">
        <v>0</v>
      </c>
      <c r="G386" s="249">
        <f t="shared" si="48"/>
        <v>0</v>
      </c>
      <c r="H386" s="250">
        <v>2.513E-2</v>
      </c>
      <c r="I386" s="251">
        <f t="shared" si="49"/>
        <v>5.0259999999999999E-2</v>
      </c>
      <c r="J386" s="250">
        <v>0</v>
      </c>
      <c r="K386" s="251">
        <f t="shared" si="50"/>
        <v>0</v>
      </c>
      <c r="O386" s="243">
        <v>2</v>
      </c>
      <c r="AA386" s="216">
        <v>1</v>
      </c>
      <c r="AB386" s="216">
        <v>7</v>
      </c>
      <c r="AC386" s="216">
        <v>7</v>
      </c>
      <c r="AZ386" s="216">
        <v>2</v>
      </c>
      <c r="BA386" s="216">
        <f t="shared" si="51"/>
        <v>0</v>
      </c>
      <c r="BB386" s="216">
        <f t="shared" si="52"/>
        <v>0</v>
      </c>
      <c r="BC386" s="216">
        <f t="shared" si="53"/>
        <v>0</v>
      </c>
      <c r="BD386" s="216">
        <f t="shared" si="54"/>
        <v>0</v>
      </c>
      <c r="BE386" s="216">
        <f t="shared" si="55"/>
        <v>0</v>
      </c>
      <c r="CA386" s="243">
        <v>1</v>
      </c>
      <c r="CB386" s="243">
        <v>7</v>
      </c>
    </row>
    <row r="387" spans="1:80">
      <c r="A387" s="244">
        <v>189</v>
      </c>
      <c r="B387" s="245" t="s">
        <v>656</v>
      </c>
      <c r="C387" s="246" t="s">
        <v>657</v>
      </c>
      <c r="D387" s="247" t="s">
        <v>164</v>
      </c>
      <c r="E387" s="248">
        <v>95</v>
      </c>
      <c r="F387" s="248">
        <v>0</v>
      </c>
      <c r="G387" s="249">
        <f t="shared" si="48"/>
        <v>0</v>
      </c>
      <c r="H387" s="250">
        <v>2.513E-2</v>
      </c>
      <c r="I387" s="251">
        <f t="shared" si="49"/>
        <v>2.3873500000000001</v>
      </c>
      <c r="J387" s="250">
        <v>0</v>
      </c>
      <c r="K387" s="251">
        <f t="shared" si="50"/>
        <v>0</v>
      </c>
      <c r="O387" s="243">
        <v>2</v>
      </c>
      <c r="AA387" s="216">
        <v>1</v>
      </c>
      <c r="AB387" s="216">
        <v>7</v>
      </c>
      <c r="AC387" s="216">
        <v>7</v>
      </c>
      <c r="AZ387" s="216">
        <v>2</v>
      </c>
      <c r="BA387" s="216">
        <f t="shared" si="51"/>
        <v>0</v>
      </c>
      <c r="BB387" s="216">
        <f t="shared" si="52"/>
        <v>0</v>
      </c>
      <c r="BC387" s="216">
        <f t="shared" si="53"/>
        <v>0</v>
      </c>
      <c r="BD387" s="216">
        <f t="shared" si="54"/>
        <v>0</v>
      </c>
      <c r="BE387" s="216">
        <f t="shared" si="55"/>
        <v>0</v>
      </c>
      <c r="CA387" s="243">
        <v>1</v>
      </c>
      <c r="CB387" s="243">
        <v>7</v>
      </c>
    </row>
    <row r="388" spans="1:80">
      <c r="A388" s="244">
        <v>190</v>
      </c>
      <c r="B388" s="245" t="s">
        <v>658</v>
      </c>
      <c r="C388" s="246" t="s">
        <v>659</v>
      </c>
      <c r="D388" s="247" t="s">
        <v>154</v>
      </c>
      <c r="E388" s="248">
        <v>1</v>
      </c>
      <c r="F388" s="248">
        <v>0</v>
      </c>
      <c r="G388" s="249">
        <f t="shared" si="48"/>
        <v>0</v>
      </c>
      <c r="H388" s="250">
        <v>2.513E-2</v>
      </c>
      <c r="I388" s="251">
        <f t="shared" si="49"/>
        <v>2.513E-2</v>
      </c>
      <c r="J388" s="250">
        <v>0</v>
      </c>
      <c r="K388" s="251">
        <f t="shared" si="50"/>
        <v>0</v>
      </c>
      <c r="O388" s="243">
        <v>2</v>
      </c>
      <c r="AA388" s="216">
        <v>1</v>
      </c>
      <c r="AB388" s="216">
        <v>7</v>
      </c>
      <c r="AC388" s="216">
        <v>7</v>
      </c>
      <c r="AZ388" s="216">
        <v>2</v>
      </c>
      <c r="BA388" s="216">
        <f t="shared" si="51"/>
        <v>0</v>
      </c>
      <c r="BB388" s="216">
        <f t="shared" si="52"/>
        <v>0</v>
      </c>
      <c r="BC388" s="216">
        <f t="shared" si="53"/>
        <v>0</v>
      </c>
      <c r="BD388" s="216">
        <f t="shared" si="54"/>
        <v>0</v>
      </c>
      <c r="BE388" s="216">
        <f t="shared" si="55"/>
        <v>0</v>
      </c>
      <c r="CA388" s="243">
        <v>1</v>
      </c>
      <c r="CB388" s="243">
        <v>7</v>
      </c>
    </row>
    <row r="389" spans="1:80">
      <c r="A389" s="244">
        <v>191</v>
      </c>
      <c r="B389" s="245" t="s">
        <v>660</v>
      </c>
      <c r="C389" s="246" t="s">
        <v>661</v>
      </c>
      <c r="D389" s="247" t="s">
        <v>164</v>
      </c>
      <c r="E389" s="248">
        <v>65</v>
      </c>
      <c r="F389" s="248">
        <v>0</v>
      </c>
      <c r="G389" s="249">
        <f t="shared" si="48"/>
        <v>0</v>
      </c>
      <c r="H389" s="250">
        <v>2.513E-2</v>
      </c>
      <c r="I389" s="251">
        <f t="shared" si="49"/>
        <v>1.6334500000000001</v>
      </c>
      <c r="J389" s="250">
        <v>0</v>
      </c>
      <c r="K389" s="251">
        <f t="shared" si="50"/>
        <v>0</v>
      </c>
      <c r="O389" s="243">
        <v>2</v>
      </c>
      <c r="AA389" s="216">
        <v>1</v>
      </c>
      <c r="AB389" s="216">
        <v>7</v>
      </c>
      <c r="AC389" s="216">
        <v>7</v>
      </c>
      <c r="AZ389" s="216">
        <v>2</v>
      </c>
      <c r="BA389" s="216">
        <f t="shared" si="51"/>
        <v>0</v>
      </c>
      <c r="BB389" s="216">
        <f t="shared" si="52"/>
        <v>0</v>
      </c>
      <c r="BC389" s="216">
        <f t="shared" si="53"/>
        <v>0</v>
      </c>
      <c r="BD389" s="216">
        <f t="shared" si="54"/>
        <v>0</v>
      </c>
      <c r="BE389" s="216">
        <f t="shared" si="55"/>
        <v>0</v>
      </c>
      <c r="CA389" s="243">
        <v>1</v>
      </c>
      <c r="CB389" s="243">
        <v>7</v>
      </c>
    </row>
    <row r="390" spans="1:80">
      <c r="A390" s="244">
        <v>192</v>
      </c>
      <c r="B390" s="245" t="s">
        <v>662</v>
      </c>
      <c r="C390" s="246" t="s">
        <v>663</v>
      </c>
      <c r="D390" s="247" t="s">
        <v>251</v>
      </c>
      <c r="E390" s="248">
        <v>1</v>
      </c>
      <c r="F390" s="248">
        <v>0</v>
      </c>
      <c r="G390" s="249">
        <f t="shared" si="48"/>
        <v>0</v>
      </c>
      <c r="H390" s="250">
        <v>2.513E-2</v>
      </c>
      <c r="I390" s="251">
        <f t="shared" si="49"/>
        <v>2.513E-2</v>
      </c>
      <c r="J390" s="250">
        <v>0</v>
      </c>
      <c r="K390" s="251">
        <f t="shared" si="50"/>
        <v>0</v>
      </c>
      <c r="O390" s="243">
        <v>2</v>
      </c>
      <c r="AA390" s="216">
        <v>1</v>
      </c>
      <c r="AB390" s="216">
        <v>7</v>
      </c>
      <c r="AC390" s="216">
        <v>7</v>
      </c>
      <c r="AZ390" s="216">
        <v>2</v>
      </c>
      <c r="BA390" s="216">
        <f t="shared" si="51"/>
        <v>0</v>
      </c>
      <c r="BB390" s="216">
        <f t="shared" si="52"/>
        <v>0</v>
      </c>
      <c r="BC390" s="216">
        <f t="shared" si="53"/>
        <v>0</v>
      </c>
      <c r="BD390" s="216">
        <f t="shared" si="54"/>
        <v>0</v>
      </c>
      <c r="BE390" s="216">
        <f t="shared" si="55"/>
        <v>0</v>
      </c>
      <c r="CA390" s="243">
        <v>1</v>
      </c>
      <c r="CB390" s="243">
        <v>7</v>
      </c>
    </row>
    <row r="391" spans="1:80">
      <c r="A391" s="252"/>
      <c r="B391" s="253"/>
      <c r="C391" s="368" t="s">
        <v>664</v>
      </c>
      <c r="D391" s="369"/>
      <c r="E391" s="369"/>
      <c r="F391" s="369"/>
      <c r="G391" s="370"/>
      <c r="I391" s="254"/>
      <c r="K391" s="254"/>
      <c r="L391" s="255" t="s">
        <v>664</v>
      </c>
      <c r="O391" s="243">
        <v>3</v>
      </c>
    </row>
    <row r="392" spans="1:80">
      <c r="A392" s="244">
        <v>193</v>
      </c>
      <c r="B392" s="245" t="s">
        <v>665</v>
      </c>
      <c r="C392" s="246" t="s">
        <v>666</v>
      </c>
      <c r="D392" s="247" t="s">
        <v>164</v>
      </c>
      <c r="E392" s="248">
        <v>140</v>
      </c>
      <c r="F392" s="248">
        <v>0</v>
      </c>
      <c r="G392" s="249">
        <f>E392*F392</f>
        <v>0</v>
      </c>
      <c r="H392" s="250">
        <v>2.513E-2</v>
      </c>
      <c r="I392" s="251">
        <f>E392*H392</f>
        <v>3.5181999999999998</v>
      </c>
      <c r="J392" s="250">
        <v>0</v>
      </c>
      <c r="K392" s="251">
        <f>E392*J392</f>
        <v>0</v>
      </c>
      <c r="O392" s="243">
        <v>2</v>
      </c>
      <c r="AA392" s="216">
        <v>1</v>
      </c>
      <c r="AB392" s="216">
        <v>7</v>
      </c>
      <c r="AC392" s="216">
        <v>7</v>
      </c>
      <c r="AZ392" s="216">
        <v>2</v>
      </c>
      <c r="BA392" s="216">
        <f>IF(AZ392=1,G392,0)</f>
        <v>0</v>
      </c>
      <c r="BB392" s="216">
        <f>IF(AZ392=2,G392,0)</f>
        <v>0</v>
      </c>
      <c r="BC392" s="216">
        <f>IF(AZ392=3,G392,0)</f>
        <v>0</v>
      </c>
      <c r="BD392" s="216">
        <f>IF(AZ392=4,G392,0)</f>
        <v>0</v>
      </c>
      <c r="BE392" s="216">
        <f>IF(AZ392=5,G392,0)</f>
        <v>0</v>
      </c>
      <c r="CA392" s="243">
        <v>1</v>
      </c>
      <c r="CB392" s="243">
        <v>7</v>
      </c>
    </row>
    <row r="393" spans="1:80">
      <c r="A393" s="252"/>
      <c r="B393" s="253"/>
      <c r="C393" s="368" t="s">
        <v>667</v>
      </c>
      <c r="D393" s="369"/>
      <c r="E393" s="369"/>
      <c r="F393" s="369"/>
      <c r="G393" s="370"/>
      <c r="I393" s="254"/>
      <c r="K393" s="254"/>
      <c r="L393" s="255" t="s">
        <v>667</v>
      </c>
      <c r="O393" s="243">
        <v>3</v>
      </c>
    </row>
    <row r="394" spans="1:80">
      <c r="A394" s="244">
        <v>194</v>
      </c>
      <c r="B394" s="245" t="s">
        <v>668</v>
      </c>
      <c r="C394" s="246" t="s">
        <v>669</v>
      </c>
      <c r="D394" s="247" t="s">
        <v>164</v>
      </c>
      <c r="E394" s="248">
        <v>6</v>
      </c>
      <c r="F394" s="248">
        <v>0</v>
      </c>
      <c r="G394" s="249">
        <f>E394*F394</f>
        <v>0</v>
      </c>
      <c r="H394" s="250">
        <v>2.513E-2</v>
      </c>
      <c r="I394" s="251">
        <f>E394*H394</f>
        <v>0.15078</v>
      </c>
      <c r="J394" s="250">
        <v>0</v>
      </c>
      <c r="K394" s="251">
        <f>E394*J394</f>
        <v>0</v>
      </c>
      <c r="O394" s="243">
        <v>2</v>
      </c>
      <c r="AA394" s="216">
        <v>1</v>
      </c>
      <c r="AB394" s="216">
        <v>7</v>
      </c>
      <c r="AC394" s="216">
        <v>7</v>
      </c>
      <c r="AZ394" s="216">
        <v>2</v>
      </c>
      <c r="BA394" s="216">
        <f>IF(AZ394=1,G394,0)</f>
        <v>0</v>
      </c>
      <c r="BB394" s="216">
        <f>IF(AZ394=2,G394,0)</f>
        <v>0</v>
      </c>
      <c r="BC394" s="216">
        <f>IF(AZ394=3,G394,0)</f>
        <v>0</v>
      </c>
      <c r="BD394" s="216">
        <f>IF(AZ394=4,G394,0)</f>
        <v>0</v>
      </c>
      <c r="BE394" s="216">
        <f>IF(AZ394=5,G394,0)</f>
        <v>0</v>
      </c>
      <c r="CA394" s="243">
        <v>1</v>
      </c>
      <c r="CB394" s="243">
        <v>7</v>
      </c>
    </row>
    <row r="395" spans="1:80" ht="22.5">
      <c r="A395" s="252"/>
      <c r="B395" s="253"/>
      <c r="C395" s="368" t="s">
        <v>670</v>
      </c>
      <c r="D395" s="369"/>
      <c r="E395" s="369"/>
      <c r="F395" s="369"/>
      <c r="G395" s="370"/>
      <c r="I395" s="254"/>
      <c r="K395" s="254"/>
      <c r="L395" s="255" t="s">
        <v>670</v>
      </c>
      <c r="O395" s="243">
        <v>3</v>
      </c>
    </row>
    <row r="396" spans="1:80">
      <c r="A396" s="262"/>
      <c r="B396" s="263" t="s">
        <v>93</v>
      </c>
      <c r="C396" s="264" t="s">
        <v>607</v>
      </c>
      <c r="D396" s="265"/>
      <c r="E396" s="266"/>
      <c r="F396" s="267"/>
      <c r="G396" s="268">
        <f>SUM(G362:G395)</f>
        <v>0</v>
      </c>
      <c r="H396" s="269"/>
      <c r="I396" s="270">
        <f>SUM(I362:I395)</f>
        <v>11.88649</v>
      </c>
      <c r="J396" s="269"/>
      <c r="K396" s="270">
        <f>SUM(K362:K395)</f>
        <v>0</v>
      </c>
      <c r="O396" s="243">
        <v>4</v>
      </c>
      <c r="BA396" s="271">
        <f>SUM(BA362:BA395)</f>
        <v>0</v>
      </c>
      <c r="BB396" s="271">
        <f>SUM(BB362:BB395)</f>
        <v>0</v>
      </c>
      <c r="BC396" s="271">
        <f>SUM(BC362:BC395)</f>
        <v>0</v>
      </c>
      <c r="BD396" s="271">
        <f>SUM(BD362:BD395)</f>
        <v>0</v>
      </c>
      <c r="BE396" s="271">
        <f>SUM(BE362:BE395)</f>
        <v>0</v>
      </c>
    </row>
    <row r="397" spans="1:80">
      <c r="A397" s="233" t="s">
        <v>89</v>
      </c>
      <c r="B397" s="234" t="s">
        <v>671</v>
      </c>
      <c r="C397" s="235" t="s">
        <v>3109</v>
      </c>
      <c r="D397" s="236"/>
      <c r="E397" s="237"/>
      <c r="F397" s="237"/>
      <c r="G397" s="238"/>
      <c r="H397" s="239"/>
      <c r="I397" s="240"/>
      <c r="J397" s="241"/>
      <c r="K397" s="242"/>
      <c r="O397" s="243">
        <v>1</v>
      </c>
    </row>
    <row r="398" spans="1:80" ht="22.5">
      <c r="A398" s="244">
        <v>195</v>
      </c>
      <c r="B398" s="245" t="s">
        <v>673</v>
      </c>
      <c r="C398" s="246" t="s">
        <v>674</v>
      </c>
      <c r="D398" s="247" t="s">
        <v>251</v>
      </c>
      <c r="E398" s="248">
        <v>1</v>
      </c>
      <c r="F398" s="248">
        <v>0</v>
      </c>
      <c r="G398" s="249">
        <f t="shared" ref="G398:G403" si="56">E398*F398</f>
        <v>0</v>
      </c>
      <c r="H398" s="250">
        <v>0</v>
      </c>
      <c r="I398" s="251">
        <f t="shared" ref="I398:I403" si="57">E398*H398</f>
        <v>0</v>
      </c>
      <c r="J398" s="250">
        <v>0</v>
      </c>
      <c r="K398" s="251">
        <f t="shared" ref="K398:K403" si="58">E398*J398</f>
        <v>0</v>
      </c>
      <c r="O398" s="243">
        <v>2</v>
      </c>
      <c r="AA398" s="216">
        <v>1</v>
      </c>
      <c r="AB398" s="216">
        <v>7</v>
      </c>
      <c r="AC398" s="216">
        <v>7</v>
      </c>
      <c r="AZ398" s="216">
        <v>2</v>
      </c>
      <c r="BA398" s="216">
        <f t="shared" ref="BA398:BA403" si="59">IF(AZ398=1,G398,0)</f>
        <v>0</v>
      </c>
      <c r="BB398" s="216">
        <f t="shared" ref="BB398:BB403" si="60">IF(AZ398=2,G398,0)</f>
        <v>0</v>
      </c>
      <c r="BC398" s="216">
        <f t="shared" ref="BC398:BC403" si="61">IF(AZ398=3,G398,0)</f>
        <v>0</v>
      </c>
      <c r="BD398" s="216">
        <f t="shared" ref="BD398:BD403" si="62">IF(AZ398=4,G398,0)</f>
        <v>0</v>
      </c>
      <c r="BE398" s="216">
        <f t="shared" ref="BE398:BE403" si="63">IF(AZ398=5,G398,0)</f>
        <v>0</v>
      </c>
      <c r="CA398" s="243">
        <v>1</v>
      </c>
      <c r="CB398" s="243">
        <v>7</v>
      </c>
    </row>
    <row r="399" spans="1:80" ht="22.5">
      <c r="A399" s="244">
        <v>196</v>
      </c>
      <c r="B399" s="245" t="s">
        <v>675</v>
      </c>
      <c r="C399" s="246" t="s">
        <v>676</v>
      </c>
      <c r="D399" s="247" t="s">
        <v>251</v>
      </c>
      <c r="E399" s="248">
        <v>1</v>
      </c>
      <c r="F399" s="248">
        <v>0</v>
      </c>
      <c r="G399" s="249">
        <f t="shared" si="56"/>
        <v>0</v>
      </c>
      <c r="H399" s="250">
        <v>0</v>
      </c>
      <c r="I399" s="251">
        <f t="shared" si="57"/>
        <v>0</v>
      </c>
      <c r="J399" s="250">
        <v>0</v>
      </c>
      <c r="K399" s="251">
        <f t="shared" si="58"/>
        <v>0</v>
      </c>
      <c r="O399" s="243">
        <v>2</v>
      </c>
      <c r="AA399" s="216">
        <v>1</v>
      </c>
      <c r="AB399" s="216">
        <v>7</v>
      </c>
      <c r="AC399" s="216">
        <v>7</v>
      </c>
      <c r="AZ399" s="216">
        <v>2</v>
      </c>
      <c r="BA399" s="216">
        <f t="shared" si="59"/>
        <v>0</v>
      </c>
      <c r="BB399" s="216">
        <f t="shared" si="60"/>
        <v>0</v>
      </c>
      <c r="BC399" s="216">
        <f t="shared" si="61"/>
        <v>0</v>
      </c>
      <c r="BD399" s="216">
        <f t="shared" si="62"/>
        <v>0</v>
      </c>
      <c r="BE399" s="216">
        <f t="shared" si="63"/>
        <v>0</v>
      </c>
      <c r="CA399" s="243">
        <v>1</v>
      </c>
      <c r="CB399" s="243">
        <v>7</v>
      </c>
    </row>
    <row r="400" spans="1:80" ht="22.5">
      <c r="A400" s="244">
        <v>197</v>
      </c>
      <c r="B400" s="245" t="s">
        <v>677</v>
      </c>
      <c r="C400" s="246" t="s">
        <v>678</v>
      </c>
      <c r="D400" s="247" t="s">
        <v>251</v>
      </c>
      <c r="E400" s="248">
        <v>1</v>
      </c>
      <c r="F400" s="248">
        <v>0</v>
      </c>
      <c r="G400" s="249">
        <f t="shared" si="56"/>
        <v>0</v>
      </c>
      <c r="H400" s="250">
        <v>0</v>
      </c>
      <c r="I400" s="251">
        <f t="shared" si="57"/>
        <v>0</v>
      </c>
      <c r="J400" s="250">
        <v>0</v>
      </c>
      <c r="K400" s="251">
        <f t="shared" si="58"/>
        <v>0</v>
      </c>
      <c r="O400" s="243">
        <v>2</v>
      </c>
      <c r="AA400" s="216">
        <v>1</v>
      </c>
      <c r="AB400" s="216">
        <v>7</v>
      </c>
      <c r="AC400" s="216">
        <v>7</v>
      </c>
      <c r="AZ400" s="216">
        <v>2</v>
      </c>
      <c r="BA400" s="216">
        <f t="shared" si="59"/>
        <v>0</v>
      </c>
      <c r="BB400" s="216">
        <f t="shared" si="60"/>
        <v>0</v>
      </c>
      <c r="BC400" s="216">
        <f t="shared" si="61"/>
        <v>0</v>
      </c>
      <c r="BD400" s="216">
        <f t="shared" si="62"/>
        <v>0</v>
      </c>
      <c r="BE400" s="216">
        <f t="shared" si="63"/>
        <v>0</v>
      </c>
      <c r="CA400" s="243">
        <v>1</v>
      </c>
      <c r="CB400" s="243">
        <v>7</v>
      </c>
    </row>
    <row r="401" spans="1:80" ht="22.5">
      <c r="A401" s="244">
        <v>198</v>
      </c>
      <c r="B401" s="245" t="s">
        <v>679</v>
      </c>
      <c r="C401" s="246" t="s">
        <v>680</v>
      </c>
      <c r="D401" s="247" t="s">
        <v>251</v>
      </c>
      <c r="E401" s="248">
        <v>1</v>
      </c>
      <c r="F401" s="248">
        <v>0</v>
      </c>
      <c r="G401" s="249">
        <f t="shared" si="56"/>
        <v>0</v>
      </c>
      <c r="H401" s="250">
        <v>0</v>
      </c>
      <c r="I401" s="251">
        <f t="shared" si="57"/>
        <v>0</v>
      </c>
      <c r="J401" s="250">
        <v>0</v>
      </c>
      <c r="K401" s="251">
        <f t="shared" si="58"/>
        <v>0</v>
      </c>
      <c r="O401" s="243">
        <v>2</v>
      </c>
      <c r="AA401" s="216">
        <v>1</v>
      </c>
      <c r="AB401" s="216">
        <v>7</v>
      </c>
      <c r="AC401" s="216">
        <v>7</v>
      </c>
      <c r="AZ401" s="216">
        <v>2</v>
      </c>
      <c r="BA401" s="216">
        <f t="shared" si="59"/>
        <v>0</v>
      </c>
      <c r="BB401" s="216">
        <f t="shared" si="60"/>
        <v>0</v>
      </c>
      <c r="BC401" s="216">
        <f t="shared" si="61"/>
        <v>0</v>
      </c>
      <c r="BD401" s="216">
        <f t="shared" si="62"/>
        <v>0</v>
      </c>
      <c r="BE401" s="216">
        <f t="shared" si="63"/>
        <v>0</v>
      </c>
      <c r="CA401" s="243">
        <v>1</v>
      </c>
      <c r="CB401" s="243">
        <v>7</v>
      </c>
    </row>
    <row r="402" spans="1:80" ht="22.5">
      <c r="A402" s="244">
        <v>199</v>
      </c>
      <c r="B402" s="245" t="s">
        <v>681</v>
      </c>
      <c r="C402" s="246" t="s">
        <v>682</v>
      </c>
      <c r="D402" s="247" t="s">
        <v>251</v>
      </c>
      <c r="E402" s="248">
        <v>1</v>
      </c>
      <c r="F402" s="248">
        <v>0</v>
      </c>
      <c r="G402" s="249">
        <f t="shared" si="56"/>
        <v>0</v>
      </c>
      <c r="H402" s="250">
        <v>0</v>
      </c>
      <c r="I402" s="251">
        <f t="shared" si="57"/>
        <v>0</v>
      </c>
      <c r="J402" s="250">
        <v>0</v>
      </c>
      <c r="K402" s="251">
        <f t="shared" si="58"/>
        <v>0</v>
      </c>
      <c r="O402" s="243">
        <v>2</v>
      </c>
      <c r="AA402" s="216">
        <v>1</v>
      </c>
      <c r="AB402" s="216">
        <v>7</v>
      </c>
      <c r="AC402" s="216">
        <v>7</v>
      </c>
      <c r="AZ402" s="216">
        <v>2</v>
      </c>
      <c r="BA402" s="216">
        <f t="shared" si="59"/>
        <v>0</v>
      </c>
      <c r="BB402" s="216">
        <f t="shared" si="60"/>
        <v>0</v>
      </c>
      <c r="BC402" s="216">
        <f t="shared" si="61"/>
        <v>0</v>
      </c>
      <c r="BD402" s="216">
        <f t="shared" si="62"/>
        <v>0</v>
      </c>
      <c r="BE402" s="216">
        <f t="shared" si="63"/>
        <v>0</v>
      </c>
      <c r="CA402" s="243">
        <v>1</v>
      </c>
      <c r="CB402" s="243">
        <v>7</v>
      </c>
    </row>
    <row r="403" spans="1:80" ht="22.5">
      <c r="A403" s="244">
        <v>200</v>
      </c>
      <c r="B403" s="245" t="s">
        <v>683</v>
      </c>
      <c r="C403" s="246" t="s">
        <v>684</v>
      </c>
      <c r="D403" s="247" t="s">
        <v>251</v>
      </c>
      <c r="E403" s="248">
        <v>1</v>
      </c>
      <c r="F403" s="248">
        <v>0</v>
      </c>
      <c r="G403" s="249">
        <f t="shared" si="56"/>
        <v>0</v>
      </c>
      <c r="H403" s="250">
        <v>0</v>
      </c>
      <c r="I403" s="251">
        <f t="shared" si="57"/>
        <v>0</v>
      </c>
      <c r="J403" s="250">
        <v>0</v>
      </c>
      <c r="K403" s="251">
        <f t="shared" si="58"/>
        <v>0</v>
      </c>
      <c r="O403" s="243">
        <v>2</v>
      </c>
      <c r="AA403" s="216">
        <v>1</v>
      </c>
      <c r="AB403" s="216">
        <v>7</v>
      </c>
      <c r="AC403" s="216">
        <v>7</v>
      </c>
      <c r="AZ403" s="216">
        <v>2</v>
      </c>
      <c r="BA403" s="216">
        <f t="shared" si="59"/>
        <v>0</v>
      </c>
      <c r="BB403" s="216">
        <f t="shared" si="60"/>
        <v>0</v>
      </c>
      <c r="BC403" s="216">
        <f t="shared" si="61"/>
        <v>0</v>
      </c>
      <c r="BD403" s="216">
        <f t="shared" si="62"/>
        <v>0</v>
      </c>
      <c r="BE403" s="216">
        <f t="shared" si="63"/>
        <v>0</v>
      </c>
      <c r="CA403" s="243">
        <v>1</v>
      </c>
      <c r="CB403" s="243">
        <v>7</v>
      </c>
    </row>
    <row r="404" spans="1:80">
      <c r="A404" s="262"/>
      <c r="B404" s="263" t="s">
        <v>93</v>
      </c>
      <c r="C404" s="264" t="s">
        <v>672</v>
      </c>
      <c r="D404" s="265"/>
      <c r="E404" s="266"/>
      <c r="F404" s="267"/>
      <c r="G404" s="268">
        <f>SUM(G397:G403)</f>
        <v>0</v>
      </c>
      <c r="H404" s="269"/>
      <c r="I404" s="270">
        <f>SUM(I397:I403)</f>
        <v>0</v>
      </c>
      <c r="J404" s="269"/>
      <c r="K404" s="270">
        <f>SUM(K397:K403)</f>
        <v>0</v>
      </c>
      <c r="O404" s="243">
        <v>4</v>
      </c>
      <c r="BA404" s="271">
        <f>SUM(BA397:BA403)</f>
        <v>0</v>
      </c>
      <c r="BB404" s="271">
        <f>SUM(BB397:BB403)</f>
        <v>0</v>
      </c>
      <c r="BC404" s="271">
        <f>SUM(BC397:BC403)</f>
        <v>0</v>
      </c>
      <c r="BD404" s="271">
        <f>SUM(BD397:BD403)</f>
        <v>0</v>
      </c>
      <c r="BE404" s="271">
        <f>SUM(BE397:BE403)</f>
        <v>0</v>
      </c>
    </row>
    <row r="405" spans="1:80">
      <c r="A405" s="233" t="s">
        <v>89</v>
      </c>
      <c r="B405" s="234" t="s">
        <v>685</v>
      </c>
      <c r="C405" s="235" t="s">
        <v>686</v>
      </c>
      <c r="D405" s="236"/>
      <c r="E405" s="237"/>
      <c r="F405" s="237"/>
      <c r="G405" s="238"/>
      <c r="H405" s="239"/>
      <c r="I405" s="240"/>
      <c r="J405" s="241"/>
      <c r="K405" s="242"/>
      <c r="O405" s="243">
        <v>1</v>
      </c>
    </row>
    <row r="406" spans="1:80">
      <c r="A406" s="244">
        <v>201</v>
      </c>
      <c r="B406" s="245" t="s">
        <v>688</v>
      </c>
      <c r="C406" s="246" t="s">
        <v>689</v>
      </c>
      <c r="D406" s="247" t="s">
        <v>251</v>
      </c>
      <c r="E406" s="248">
        <v>7</v>
      </c>
      <c r="F406" s="248">
        <v>0</v>
      </c>
      <c r="G406" s="249">
        <f>E406*F406</f>
        <v>0</v>
      </c>
      <c r="H406" s="250">
        <v>0</v>
      </c>
      <c r="I406" s="251">
        <f>E406*H406</f>
        <v>0</v>
      </c>
      <c r="J406" s="250">
        <v>0</v>
      </c>
      <c r="K406" s="251">
        <f>E406*J406</f>
        <v>0</v>
      </c>
      <c r="O406" s="243">
        <v>2</v>
      </c>
      <c r="AA406" s="216">
        <v>1</v>
      </c>
      <c r="AB406" s="216">
        <v>7</v>
      </c>
      <c r="AC406" s="216">
        <v>7</v>
      </c>
      <c r="AZ406" s="216">
        <v>2</v>
      </c>
      <c r="BA406" s="216">
        <f>IF(AZ406=1,G406,0)</f>
        <v>0</v>
      </c>
      <c r="BB406" s="216">
        <f>IF(AZ406=2,G406,0)</f>
        <v>0</v>
      </c>
      <c r="BC406" s="216">
        <f>IF(AZ406=3,G406,0)</f>
        <v>0</v>
      </c>
      <c r="BD406" s="216">
        <f>IF(AZ406=4,G406,0)</f>
        <v>0</v>
      </c>
      <c r="BE406" s="216">
        <f>IF(AZ406=5,G406,0)</f>
        <v>0</v>
      </c>
      <c r="CA406" s="243">
        <v>1</v>
      </c>
      <c r="CB406" s="243">
        <v>7</v>
      </c>
    </row>
    <row r="407" spans="1:80">
      <c r="A407" s="244">
        <v>202</v>
      </c>
      <c r="B407" s="245" t="s">
        <v>690</v>
      </c>
      <c r="C407" s="246" t="s">
        <v>691</v>
      </c>
      <c r="D407" s="247" t="s">
        <v>251</v>
      </c>
      <c r="E407" s="248">
        <v>40</v>
      </c>
      <c r="F407" s="248">
        <v>0</v>
      </c>
      <c r="G407" s="249">
        <f>E407*F407</f>
        <v>0</v>
      </c>
      <c r="H407" s="250">
        <v>0</v>
      </c>
      <c r="I407" s="251">
        <f>E407*H407</f>
        <v>0</v>
      </c>
      <c r="J407" s="250">
        <v>0</v>
      </c>
      <c r="K407" s="251">
        <f>E407*J407</f>
        <v>0</v>
      </c>
      <c r="O407" s="243">
        <v>2</v>
      </c>
      <c r="AA407" s="216">
        <v>1</v>
      </c>
      <c r="AB407" s="216">
        <v>7</v>
      </c>
      <c r="AC407" s="216">
        <v>7</v>
      </c>
      <c r="AZ407" s="216">
        <v>2</v>
      </c>
      <c r="BA407" s="216">
        <f>IF(AZ407=1,G407,0)</f>
        <v>0</v>
      </c>
      <c r="BB407" s="216">
        <f>IF(AZ407=2,G407,0)</f>
        <v>0</v>
      </c>
      <c r="BC407" s="216">
        <f>IF(AZ407=3,G407,0)</f>
        <v>0</v>
      </c>
      <c r="BD407" s="216">
        <f>IF(AZ407=4,G407,0)</f>
        <v>0</v>
      </c>
      <c r="BE407" s="216">
        <f>IF(AZ407=5,G407,0)</f>
        <v>0</v>
      </c>
      <c r="CA407" s="243">
        <v>1</v>
      </c>
      <c r="CB407" s="243">
        <v>7</v>
      </c>
    </row>
    <row r="408" spans="1:80">
      <c r="A408" s="244">
        <v>203</v>
      </c>
      <c r="B408" s="245" t="s">
        <v>692</v>
      </c>
      <c r="C408" s="246" t="s">
        <v>693</v>
      </c>
      <c r="D408" s="247" t="s">
        <v>251</v>
      </c>
      <c r="E408" s="248">
        <v>10</v>
      </c>
      <c r="F408" s="248">
        <v>0</v>
      </c>
      <c r="G408" s="249">
        <f>E408*F408</f>
        <v>0</v>
      </c>
      <c r="H408" s="250">
        <v>0</v>
      </c>
      <c r="I408" s="251">
        <f>E408*H408</f>
        <v>0</v>
      </c>
      <c r="J408" s="250">
        <v>0</v>
      </c>
      <c r="K408" s="251">
        <f>E408*J408</f>
        <v>0</v>
      </c>
      <c r="O408" s="243">
        <v>2</v>
      </c>
      <c r="AA408" s="216">
        <v>1</v>
      </c>
      <c r="AB408" s="216">
        <v>7</v>
      </c>
      <c r="AC408" s="216">
        <v>7</v>
      </c>
      <c r="AZ408" s="216">
        <v>2</v>
      </c>
      <c r="BA408" s="216">
        <f>IF(AZ408=1,G408,0)</f>
        <v>0</v>
      </c>
      <c r="BB408" s="216">
        <f>IF(AZ408=2,G408,0)</f>
        <v>0</v>
      </c>
      <c r="BC408" s="216">
        <f>IF(AZ408=3,G408,0)</f>
        <v>0</v>
      </c>
      <c r="BD408" s="216">
        <f>IF(AZ408=4,G408,0)</f>
        <v>0</v>
      </c>
      <c r="BE408" s="216">
        <f>IF(AZ408=5,G408,0)</f>
        <v>0</v>
      </c>
      <c r="CA408" s="243">
        <v>1</v>
      </c>
      <c r="CB408" s="243">
        <v>7</v>
      </c>
    </row>
    <row r="409" spans="1:80">
      <c r="A409" s="244">
        <v>204</v>
      </c>
      <c r="B409" s="245" t="s">
        <v>694</v>
      </c>
      <c r="C409" s="246" t="s">
        <v>695</v>
      </c>
      <c r="D409" s="247" t="s">
        <v>251</v>
      </c>
      <c r="E409" s="248">
        <v>160</v>
      </c>
      <c r="F409" s="248">
        <v>0</v>
      </c>
      <c r="G409" s="249">
        <f>E409*F409</f>
        <v>0</v>
      </c>
      <c r="H409" s="250">
        <v>0</v>
      </c>
      <c r="I409" s="251">
        <f>E409*H409</f>
        <v>0</v>
      </c>
      <c r="J409" s="250">
        <v>0</v>
      </c>
      <c r="K409" s="251">
        <f>E409*J409</f>
        <v>0</v>
      </c>
      <c r="O409" s="243">
        <v>2</v>
      </c>
      <c r="AA409" s="216">
        <v>1</v>
      </c>
      <c r="AB409" s="216">
        <v>0</v>
      </c>
      <c r="AC409" s="216">
        <v>0</v>
      </c>
      <c r="AZ409" s="216">
        <v>2</v>
      </c>
      <c r="BA409" s="216">
        <f>IF(AZ409=1,G409,0)</f>
        <v>0</v>
      </c>
      <c r="BB409" s="216">
        <f>IF(AZ409=2,G409,0)</f>
        <v>0</v>
      </c>
      <c r="BC409" s="216">
        <f>IF(AZ409=3,G409,0)</f>
        <v>0</v>
      </c>
      <c r="BD409" s="216">
        <f>IF(AZ409=4,G409,0)</f>
        <v>0</v>
      </c>
      <c r="BE409" s="216">
        <f>IF(AZ409=5,G409,0)</f>
        <v>0</v>
      </c>
      <c r="CA409" s="243">
        <v>1</v>
      </c>
      <c r="CB409" s="243">
        <v>0</v>
      </c>
    </row>
    <row r="410" spans="1:80">
      <c r="A410" s="244">
        <v>205</v>
      </c>
      <c r="B410" s="245" t="s">
        <v>696</v>
      </c>
      <c r="C410" s="246" t="s">
        <v>697</v>
      </c>
      <c r="D410" s="247" t="s">
        <v>251</v>
      </c>
      <c r="E410" s="248">
        <v>1</v>
      </c>
      <c r="F410" s="248">
        <v>0</v>
      </c>
      <c r="G410" s="249">
        <f>E410*F410</f>
        <v>0</v>
      </c>
      <c r="H410" s="250">
        <v>0</v>
      </c>
      <c r="I410" s="251">
        <f>E410*H410</f>
        <v>0</v>
      </c>
      <c r="J410" s="250">
        <v>0</v>
      </c>
      <c r="K410" s="251">
        <f>E410*J410</f>
        <v>0</v>
      </c>
      <c r="O410" s="243">
        <v>2</v>
      </c>
      <c r="AA410" s="216">
        <v>1</v>
      </c>
      <c r="AB410" s="216">
        <v>0</v>
      </c>
      <c r="AC410" s="216">
        <v>0</v>
      </c>
      <c r="AZ410" s="216">
        <v>2</v>
      </c>
      <c r="BA410" s="216">
        <f>IF(AZ410=1,G410,0)</f>
        <v>0</v>
      </c>
      <c r="BB410" s="216">
        <f>IF(AZ410=2,G410,0)</f>
        <v>0</v>
      </c>
      <c r="BC410" s="216">
        <f>IF(AZ410=3,G410,0)</f>
        <v>0</v>
      </c>
      <c r="BD410" s="216">
        <f>IF(AZ410=4,G410,0)</f>
        <v>0</v>
      </c>
      <c r="BE410" s="216">
        <f>IF(AZ410=5,G410,0)</f>
        <v>0</v>
      </c>
      <c r="CA410" s="243">
        <v>1</v>
      </c>
      <c r="CB410" s="243">
        <v>0</v>
      </c>
    </row>
    <row r="411" spans="1:80">
      <c r="A411" s="252"/>
      <c r="B411" s="253"/>
      <c r="C411" s="368" t="s">
        <v>698</v>
      </c>
      <c r="D411" s="369"/>
      <c r="E411" s="369"/>
      <c r="F411" s="369"/>
      <c r="G411" s="370"/>
      <c r="I411" s="254"/>
      <c r="K411" s="254"/>
      <c r="L411" s="255" t="s">
        <v>698</v>
      </c>
      <c r="O411" s="243">
        <v>3</v>
      </c>
    </row>
    <row r="412" spans="1:80">
      <c r="A412" s="244">
        <v>206</v>
      </c>
      <c r="B412" s="245" t="s">
        <v>699</v>
      </c>
      <c r="C412" s="246" t="s">
        <v>700</v>
      </c>
      <c r="D412" s="247" t="s">
        <v>251</v>
      </c>
      <c r="E412" s="248">
        <v>40</v>
      </c>
      <c r="F412" s="248">
        <v>0</v>
      </c>
      <c r="G412" s="249">
        <f>E412*F412</f>
        <v>0</v>
      </c>
      <c r="H412" s="250">
        <v>0</v>
      </c>
      <c r="I412" s="251">
        <f>E412*H412</f>
        <v>0</v>
      </c>
      <c r="J412" s="250">
        <v>0</v>
      </c>
      <c r="K412" s="251">
        <f>E412*J412</f>
        <v>0</v>
      </c>
      <c r="O412" s="243">
        <v>2</v>
      </c>
      <c r="AA412" s="216">
        <v>1</v>
      </c>
      <c r="AB412" s="216">
        <v>7</v>
      </c>
      <c r="AC412" s="216">
        <v>7</v>
      </c>
      <c r="AZ412" s="216">
        <v>2</v>
      </c>
      <c r="BA412" s="216">
        <f>IF(AZ412=1,G412,0)</f>
        <v>0</v>
      </c>
      <c r="BB412" s="216">
        <f>IF(AZ412=2,G412,0)</f>
        <v>0</v>
      </c>
      <c r="BC412" s="216">
        <f>IF(AZ412=3,G412,0)</f>
        <v>0</v>
      </c>
      <c r="BD412" s="216">
        <f>IF(AZ412=4,G412,0)</f>
        <v>0</v>
      </c>
      <c r="BE412" s="216">
        <f>IF(AZ412=5,G412,0)</f>
        <v>0</v>
      </c>
      <c r="CA412" s="243">
        <v>1</v>
      </c>
      <c r="CB412" s="243">
        <v>7</v>
      </c>
    </row>
    <row r="413" spans="1:80" ht="22.5">
      <c r="A413" s="252"/>
      <c r="B413" s="253"/>
      <c r="C413" s="368" t="s">
        <v>701</v>
      </c>
      <c r="D413" s="369"/>
      <c r="E413" s="369"/>
      <c r="F413" s="369"/>
      <c r="G413" s="370"/>
      <c r="I413" s="254"/>
      <c r="K413" s="254"/>
      <c r="L413" s="255" t="s">
        <v>701</v>
      </c>
      <c r="O413" s="243">
        <v>3</v>
      </c>
    </row>
    <row r="414" spans="1:80" ht="22.5">
      <c r="A414" s="244">
        <v>207</v>
      </c>
      <c r="B414" s="245" t="s">
        <v>702</v>
      </c>
      <c r="C414" s="246" t="s">
        <v>703</v>
      </c>
      <c r="D414" s="247" t="s">
        <v>154</v>
      </c>
      <c r="E414" s="248">
        <v>1</v>
      </c>
      <c r="F414" s="248">
        <v>0</v>
      </c>
      <c r="G414" s="249">
        <f>E414*F414</f>
        <v>0</v>
      </c>
      <c r="H414" s="250">
        <v>0</v>
      </c>
      <c r="I414" s="251">
        <f>E414*H414</f>
        <v>0</v>
      </c>
      <c r="J414" s="250">
        <v>0</v>
      </c>
      <c r="K414" s="251">
        <f>E414*J414</f>
        <v>0</v>
      </c>
      <c r="O414" s="243">
        <v>2</v>
      </c>
      <c r="AA414" s="216">
        <v>1</v>
      </c>
      <c r="AB414" s="216">
        <v>7</v>
      </c>
      <c r="AC414" s="216">
        <v>7</v>
      </c>
      <c r="AZ414" s="216">
        <v>2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</v>
      </c>
      <c r="CB414" s="243">
        <v>7</v>
      </c>
    </row>
    <row r="415" spans="1:80" ht="22.5">
      <c r="A415" s="244">
        <v>208</v>
      </c>
      <c r="B415" s="245" t="s">
        <v>704</v>
      </c>
      <c r="C415" s="246" t="s">
        <v>705</v>
      </c>
      <c r="D415" s="247" t="s">
        <v>251</v>
      </c>
      <c r="E415" s="248">
        <v>1</v>
      </c>
      <c r="F415" s="248">
        <v>0</v>
      </c>
      <c r="G415" s="249">
        <f>E415*F415</f>
        <v>0</v>
      </c>
      <c r="H415" s="250">
        <v>0</v>
      </c>
      <c r="I415" s="251">
        <f>E415*H415</f>
        <v>0</v>
      </c>
      <c r="J415" s="250">
        <v>0</v>
      </c>
      <c r="K415" s="251">
        <f>E415*J415</f>
        <v>0</v>
      </c>
      <c r="O415" s="243">
        <v>2</v>
      </c>
      <c r="AA415" s="216">
        <v>1</v>
      </c>
      <c r="AB415" s="216">
        <v>7</v>
      </c>
      <c r="AC415" s="216">
        <v>7</v>
      </c>
      <c r="AZ415" s="216">
        <v>2</v>
      </c>
      <c r="BA415" s="216">
        <f>IF(AZ415=1,G415,0)</f>
        <v>0</v>
      </c>
      <c r="BB415" s="216">
        <f>IF(AZ415=2,G415,0)</f>
        <v>0</v>
      </c>
      <c r="BC415" s="216">
        <f>IF(AZ415=3,G415,0)</f>
        <v>0</v>
      </c>
      <c r="BD415" s="216">
        <f>IF(AZ415=4,G415,0)</f>
        <v>0</v>
      </c>
      <c r="BE415" s="216">
        <f>IF(AZ415=5,G415,0)</f>
        <v>0</v>
      </c>
      <c r="CA415" s="243">
        <v>1</v>
      </c>
      <c r="CB415" s="243">
        <v>7</v>
      </c>
    </row>
    <row r="416" spans="1:80">
      <c r="A416" s="262"/>
      <c r="B416" s="263" t="s">
        <v>93</v>
      </c>
      <c r="C416" s="264" t="s">
        <v>687</v>
      </c>
      <c r="D416" s="265"/>
      <c r="E416" s="266"/>
      <c r="F416" s="267"/>
      <c r="G416" s="268">
        <f>SUM(G405:G415)</f>
        <v>0</v>
      </c>
      <c r="H416" s="269"/>
      <c r="I416" s="270">
        <f>SUM(I405:I415)</f>
        <v>0</v>
      </c>
      <c r="J416" s="269"/>
      <c r="K416" s="270">
        <f>SUM(K405:K415)</f>
        <v>0</v>
      </c>
      <c r="O416" s="243">
        <v>4</v>
      </c>
      <c r="BA416" s="271">
        <f>SUM(BA405:BA415)</f>
        <v>0</v>
      </c>
      <c r="BB416" s="271">
        <f>SUM(BB405:BB415)</f>
        <v>0</v>
      </c>
      <c r="BC416" s="271">
        <f>SUM(BC405:BC415)</f>
        <v>0</v>
      </c>
      <c r="BD416" s="271">
        <f>SUM(BD405:BD415)</f>
        <v>0</v>
      </c>
      <c r="BE416" s="271">
        <f>SUM(BE405:BE415)</f>
        <v>0</v>
      </c>
    </row>
    <row r="417" spans="1:80">
      <c r="A417" s="233" t="s">
        <v>89</v>
      </c>
      <c r="B417" s="234" t="s">
        <v>706</v>
      </c>
      <c r="C417" s="235" t="s">
        <v>707</v>
      </c>
      <c r="D417" s="236"/>
      <c r="E417" s="237"/>
      <c r="F417" s="237"/>
      <c r="G417" s="238"/>
      <c r="H417" s="239"/>
      <c r="I417" s="240"/>
      <c r="J417" s="241"/>
      <c r="K417" s="242"/>
      <c r="O417" s="243">
        <v>1</v>
      </c>
    </row>
    <row r="418" spans="1:80">
      <c r="A418" s="244">
        <v>209</v>
      </c>
      <c r="B418" s="245" t="s">
        <v>709</v>
      </c>
      <c r="C418" s="246" t="s">
        <v>710</v>
      </c>
      <c r="D418" s="247" t="s">
        <v>251</v>
      </c>
      <c r="E418" s="248">
        <v>1</v>
      </c>
      <c r="F418" s="248">
        <v>0</v>
      </c>
      <c r="G418" s="249">
        <f t="shared" ref="G418:G439" si="64">E418*F418</f>
        <v>0</v>
      </c>
      <c r="H418" s="250">
        <v>0</v>
      </c>
      <c r="I418" s="251">
        <f t="shared" ref="I418:I439" si="65">E418*H418</f>
        <v>0</v>
      </c>
      <c r="J418" s="250">
        <v>0</v>
      </c>
      <c r="K418" s="251">
        <f t="shared" ref="K418:K439" si="66">E418*J418</f>
        <v>0</v>
      </c>
      <c r="O418" s="243">
        <v>2</v>
      </c>
      <c r="AA418" s="216">
        <v>1</v>
      </c>
      <c r="AB418" s="216">
        <v>7</v>
      </c>
      <c r="AC418" s="216">
        <v>7</v>
      </c>
      <c r="AZ418" s="216">
        <v>2</v>
      </c>
      <c r="BA418" s="216">
        <f t="shared" ref="BA418:BA439" si="67">IF(AZ418=1,G418,0)</f>
        <v>0</v>
      </c>
      <c r="BB418" s="216">
        <f t="shared" ref="BB418:BB439" si="68">IF(AZ418=2,G418,0)</f>
        <v>0</v>
      </c>
      <c r="BC418" s="216">
        <f t="shared" ref="BC418:BC439" si="69">IF(AZ418=3,G418,0)</f>
        <v>0</v>
      </c>
      <c r="BD418" s="216">
        <f t="shared" ref="BD418:BD439" si="70">IF(AZ418=4,G418,0)</f>
        <v>0</v>
      </c>
      <c r="BE418" s="216">
        <f t="shared" ref="BE418:BE439" si="71">IF(AZ418=5,G418,0)</f>
        <v>0</v>
      </c>
      <c r="CA418" s="243">
        <v>1</v>
      </c>
      <c r="CB418" s="243">
        <v>7</v>
      </c>
    </row>
    <row r="419" spans="1:80">
      <c r="A419" s="244">
        <v>210</v>
      </c>
      <c r="B419" s="245" t="s">
        <v>711</v>
      </c>
      <c r="C419" s="246" t="s">
        <v>712</v>
      </c>
      <c r="D419" s="247" t="s">
        <v>251</v>
      </c>
      <c r="E419" s="248">
        <v>1</v>
      </c>
      <c r="F419" s="248">
        <v>0</v>
      </c>
      <c r="G419" s="249">
        <f t="shared" si="64"/>
        <v>0</v>
      </c>
      <c r="H419" s="250">
        <v>0</v>
      </c>
      <c r="I419" s="251">
        <f t="shared" si="65"/>
        <v>0</v>
      </c>
      <c r="J419" s="250">
        <v>0</v>
      </c>
      <c r="K419" s="251">
        <f t="shared" si="66"/>
        <v>0</v>
      </c>
      <c r="O419" s="243">
        <v>2</v>
      </c>
      <c r="AA419" s="216">
        <v>1</v>
      </c>
      <c r="AB419" s="216">
        <v>7</v>
      </c>
      <c r="AC419" s="216">
        <v>7</v>
      </c>
      <c r="AZ419" s="216">
        <v>2</v>
      </c>
      <c r="BA419" s="216">
        <f t="shared" si="67"/>
        <v>0</v>
      </c>
      <c r="BB419" s="216">
        <f t="shared" si="68"/>
        <v>0</v>
      </c>
      <c r="BC419" s="216">
        <f t="shared" si="69"/>
        <v>0</v>
      </c>
      <c r="BD419" s="216">
        <f t="shared" si="70"/>
        <v>0</v>
      </c>
      <c r="BE419" s="216">
        <f t="shared" si="71"/>
        <v>0</v>
      </c>
      <c r="CA419" s="243">
        <v>1</v>
      </c>
      <c r="CB419" s="243">
        <v>7</v>
      </c>
    </row>
    <row r="420" spans="1:80">
      <c r="A420" s="244">
        <v>211</v>
      </c>
      <c r="B420" s="245" t="s">
        <v>713</v>
      </c>
      <c r="C420" s="246" t="s">
        <v>714</v>
      </c>
      <c r="D420" s="247" t="s">
        <v>251</v>
      </c>
      <c r="E420" s="248">
        <v>1</v>
      </c>
      <c r="F420" s="248">
        <v>0</v>
      </c>
      <c r="G420" s="249">
        <f t="shared" si="64"/>
        <v>0</v>
      </c>
      <c r="H420" s="250">
        <v>0</v>
      </c>
      <c r="I420" s="251">
        <f t="shared" si="65"/>
        <v>0</v>
      </c>
      <c r="J420" s="250">
        <v>0</v>
      </c>
      <c r="K420" s="251">
        <f t="shared" si="66"/>
        <v>0</v>
      </c>
      <c r="O420" s="243">
        <v>2</v>
      </c>
      <c r="AA420" s="216">
        <v>1</v>
      </c>
      <c r="AB420" s="216">
        <v>7</v>
      </c>
      <c r="AC420" s="216">
        <v>7</v>
      </c>
      <c r="AZ420" s="216">
        <v>2</v>
      </c>
      <c r="BA420" s="216">
        <f t="shared" si="67"/>
        <v>0</v>
      </c>
      <c r="BB420" s="216">
        <f t="shared" si="68"/>
        <v>0</v>
      </c>
      <c r="BC420" s="216">
        <f t="shared" si="69"/>
        <v>0</v>
      </c>
      <c r="BD420" s="216">
        <f t="shared" si="70"/>
        <v>0</v>
      </c>
      <c r="BE420" s="216">
        <f t="shared" si="71"/>
        <v>0</v>
      </c>
      <c r="CA420" s="243">
        <v>1</v>
      </c>
      <c r="CB420" s="243">
        <v>7</v>
      </c>
    </row>
    <row r="421" spans="1:80">
      <c r="A421" s="244">
        <v>212</v>
      </c>
      <c r="B421" s="245" t="s">
        <v>715</v>
      </c>
      <c r="C421" s="246" t="s">
        <v>716</v>
      </c>
      <c r="D421" s="247" t="s">
        <v>154</v>
      </c>
      <c r="E421" s="248">
        <v>2</v>
      </c>
      <c r="F421" s="248">
        <v>0</v>
      </c>
      <c r="G421" s="249">
        <f t="shared" si="64"/>
        <v>0</v>
      </c>
      <c r="H421" s="250">
        <v>0</v>
      </c>
      <c r="I421" s="251">
        <f t="shared" si="65"/>
        <v>0</v>
      </c>
      <c r="J421" s="250">
        <v>0</v>
      </c>
      <c r="K421" s="251">
        <f t="shared" si="66"/>
        <v>0</v>
      </c>
      <c r="O421" s="243">
        <v>2</v>
      </c>
      <c r="AA421" s="216">
        <v>1</v>
      </c>
      <c r="AB421" s="216">
        <v>7</v>
      </c>
      <c r="AC421" s="216">
        <v>7</v>
      </c>
      <c r="AZ421" s="216">
        <v>2</v>
      </c>
      <c r="BA421" s="216">
        <f t="shared" si="67"/>
        <v>0</v>
      </c>
      <c r="BB421" s="216">
        <f t="shared" si="68"/>
        <v>0</v>
      </c>
      <c r="BC421" s="216">
        <f t="shared" si="69"/>
        <v>0</v>
      </c>
      <c r="BD421" s="216">
        <f t="shared" si="70"/>
        <v>0</v>
      </c>
      <c r="BE421" s="216">
        <f t="shared" si="71"/>
        <v>0</v>
      </c>
      <c r="CA421" s="243">
        <v>1</v>
      </c>
      <c r="CB421" s="243">
        <v>7</v>
      </c>
    </row>
    <row r="422" spans="1:80">
      <c r="A422" s="244">
        <v>213</v>
      </c>
      <c r="B422" s="245" t="s">
        <v>717</v>
      </c>
      <c r="C422" s="246" t="s">
        <v>718</v>
      </c>
      <c r="D422" s="247" t="s">
        <v>251</v>
      </c>
      <c r="E422" s="248">
        <v>18</v>
      </c>
      <c r="F422" s="248">
        <v>0</v>
      </c>
      <c r="G422" s="249">
        <f t="shared" si="64"/>
        <v>0</v>
      </c>
      <c r="H422" s="250">
        <v>0</v>
      </c>
      <c r="I422" s="251">
        <f t="shared" si="65"/>
        <v>0</v>
      </c>
      <c r="J422" s="250">
        <v>0</v>
      </c>
      <c r="K422" s="251">
        <f t="shared" si="66"/>
        <v>0</v>
      </c>
      <c r="O422" s="243">
        <v>2</v>
      </c>
      <c r="AA422" s="216">
        <v>1</v>
      </c>
      <c r="AB422" s="216">
        <v>7</v>
      </c>
      <c r="AC422" s="216">
        <v>7</v>
      </c>
      <c r="AZ422" s="216">
        <v>2</v>
      </c>
      <c r="BA422" s="216">
        <f t="shared" si="67"/>
        <v>0</v>
      </c>
      <c r="BB422" s="216">
        <f t="shared" si="68"/>
        <v>0</v>
      </c>
      <c r="BC422" s="216">
        <f t="shared" si="69"/>
        <v>0</v>
      </c>
      <c r="BD422" s="216">
        <f t="shared" si="70"/>
        <v>0</v>
      </c>
      <c r="BE422" s="216">
        <f t="shared" si="71"/>
        <v>0</v>
      </c>
      <c r="CA422" s="243">
        <v>1</v>
      </c>
      <c r="CB422" s="243">
        <v>7</v>
      </c>
    </row>
    <row r="423" spans="1:80" ht="22.5">
      <c r="A423" s="244">
        <v>214</v>
      </c>
      <c r="B423" s="245" t="s">
        <v>719</v>
      </c>
      <c r="C423" s="246" t="s">
        <v>720</v>
      </c>
      <c r="D423" s="247" t="s">
        <v>251</v>
      </c>
      <c r="E423" s="248">
        <v>1</v>
      </c>
      <c r="F423" s="248">
        <v>0</v>
      </c>
      <c r="G423" s="249">
        <f t="shared" si="64"/>
        <v>0</v>
      </c>
      <c r="H423" s="250">
        <v>0</v>
      </c>
      <c r="I423" s="251">
        <f t="shared" si="65"/>
        <v>0</v>
      </c>
      <c r="J423" s="250">
        <v>0</v>
      </c>
      <c r="K423" s="251">
        <f t="shared" si="66"/>
        <v>0</v>
      </c>
      <c r="O423" s="243">
        <v>2</v>
      </c>
      <c r="AA423" s="216">
        <v>1</v>
      </c>
      <c r="AB423" s="216">
        <v>7</v>
      </c>
      <c r="AC423" s="216">
        <v>7</v>
      </c>
      <c r="AZ423" s="216">
        <v>2</v>
      </c>
      <c r="BA423" s="216">
        <f t="shared" si="67"/>
        <v>0</v>
      </c>
      <c r="BB423" s="216">
        <f t="shared" si="68"/>
        <v>0</v>
      </c>
      <c r="BC423" s="216">
        <f t="shared" si="69"/>
        <v>0</v>
      </c>
      <c r="BD423" s="216">
        <f t="shared" si="70"/>
        <v>0</v>
      </c>
      <c r="BE423" s="216">
        <f t="shared" si="71"/>
        <v>0</v>
      </c>
      <c r="CA423" s="243">
        <v>1</v>
      </c>
      <c r="CB423" s="243">
        <v>7</v>
      </c>
    </row>
    <row r="424" spans="1:80">
      <c r="A424" s="244">
        <v>215</v>
      </c>
      <c r="B424" s="245" t="s">
        <v>721</v>
      </c>
      <c r="C424" s="246" t="s">
        <v>722</v>
      </c>
      <c r="D424" s="247" t="s">
        <v>154</v>
      </c>
      <c r="E424" s="248">
        <v>2</v>
      </c>
      <c r="F424" s="248">
        <v>0</v>
      </c>
      <c r="G424" s="249">
        <f t="shared" si="64"/>
        <v>0</v>
      </c>
      <c r="H424" s="250">
        <v>0</v>
      </c>
      <c r="I424" s="251">
        <f t="shared" si="65"/>
        <v>0</v>
      </c>
      <c r="J424" s="250">
        <v>0</v>
      </c>
      <c r="K424" s="251">
        <f t="shared" si="66"/>
        <v>0</v>
      </c>
      <c r="O424" s="243">
        <v>2</v>
      </c>
      <c r="AA424" s="216">
        <v>1</v>
      </c>
      <c r="AB424" s="216">
        <v>7</v>
      </c>
      <c r="AC424" s="216">
        <v>7</v>
      </c>
      <c r="AZ424" s="216">
        <v>2</v>
      </c>
      <c r="BA424" s="216">
        <f t="shared" si="67"/>
        <v>0</v>
      </c>
      <c r="BB424" s="216">
        <f t="shared" si="68"/>
        <v>0</v>
      </c>
      <c r="BC424" s="216">
        <f t="shared" si="69"/>
        <v>0</v>
      </c>
      <c r="BD424" s="216">
        <f t="shared" si="70"/>
        <v>0</v>
      </c>
      <c r="BE424" s="216">
        <f t="shared" si="71"/>
        <v>0</v>
      </c>
      <c r="CA424" s="243">
        <v>1</v>
      </c>
      <c r="CB424" s="243">
        <v>7</v>
      </c>
    </row>
    <row r="425" spans="1:80">
      <c r="A425" s="244">
        <v>216</v>
      </c>
      <c r="B425" s="245" t="s">
        <v>723</v>
      </c>
      <c r="C425" s="246" t="s">
        <v>724</v>
      </c>
      <c r="D425" s="247" t="s">
        <v>251</v>
      </c>
      <c r="E425" s="248">
        <v>1</v>
      </c>
      <c r="F425" s="248">
        <v>0</v>
      </c>
      <c r="G425" s="249">
        <f t="shared" si="64"/>
        <v>0</v>
      </c>
      <c r="H425" s="250">
        <v>0</v>
      </c>
      <c r="I425" s="251">
        <f t="shared" si="65"/>
        <v>0</v>
      </c>
      <c r="J425" s="250">
        <v>0</v>
      </c>
      <c r="K425" s="251">
        <f t="shared" si="66"/>
        <v>0</v>
      </c>
      <c r="O425" s="243">
        <v>2</v>
      </c>
      <c r="AA425" s="216">
        <v>1</v>
      </c>
      <c r="AB425" s="216">
        <v>7</v>
      </c>
      <c r="AC425" s="216">
        <v>7</v>
      </c>
      <c r="AZ425" s="216">
        <v>2</v>
      </c>
      <c r="BA425" s="216">
        <f t="shared" si="67"/>
        <v>0</v>
      </c>
      <c r="BB425" s="216">
        <f t="shared" si="68"/>
        <v>0</v>
      </c>
      <c r="BC425" s="216">
        <f t="shared" si="69"/>
        <v>0</v>
      </c>
      <c r="BD425" s="216">
        <f t="shared" si="70"/>
        <v>0</v>
      </c>
      <c r="BE425" s="216">
        <f t="shared" si="71"/>
        <v>0</v>
      </c>
      <c r="CA425" s="243">
        <v>1</v>
      </c>
      <c r="CB425" s="243">
        <v>7</v>
      </c>
    </row>
    <row r="426" spans="1:80">
      <c r="A426" s="244">
        <v>217</v>
      </c>
      <c r="B426" s="245" t="s">
        <v>725</v>
      </c>
      <c r="C426" s="246" t="s">
        <v>726</v>
      </c>
      <c r="D426" s="247" t="s">
        <v>251</v>
      </c>
      <c r="E426" s="248">
        <v>1</v>
      </c>
      <c r="F426" s="248">
        <v>0</v>
      </c>
      <c r="G426" s="249">
        <f t="shared" si="64"/>
        <v>0</v>
      </c>
      <c r="H426" s="250">
        <v>0</v>
      </c>
      <c r="I426" s="251">
        <f t="shared" si="65"/>
        <v>0</v>
      </c>
      <c r="J426" s="250">
        <v>0</v>
      </c>
      <c r="K426" s="251">
        <f t="shared" si="66"/>
        <v>0</v>
      </c>
      <c r="O426" s="243">
        <v>2</v>
      </c>
      <c r="AA426" s="216">
        <v>1</v>
      </c>
      <c r="AB426" s="216">
        <v>7</v>
      </c>
      <c r="AC426" s="216">
        <v>7</v>
      </c>
      <c r="AZ426" s="216">
        <v>2</v>
      </c>
      <c r="BA426" s="216">
        <f t="shared" si="67"/>
        <v>0</v>
      </c>
      <c r="BB426" s="216">
        <f t="shared" si="68"/>
        <v>0</v>
      </c>
      <c r="BC426" s="216">
        <f t="shared" si="69"/>
        <v>0</v>
      </c>
      <c r="BD426" s="216">
        <f t="shared" si="70"/>
        <v>0</v>
      </c>
      <c r="BE426" s="216">
        <f t="shared" si="71"/>
        <v>0</v>
      </c>
      <c r="CA426" s="243">
        <v>1</v>
      </c>
      <c r="CB426" s="243">
        <v>7</v>
      </c>
    </row>
    <row r="427" spans="1:80">
      <c r="A427" s="244">
        <v>218</v>
      </c>
      <c r="B427" s="245" t="s">
        <v>727</v>
      </c>
      <c r="C427" s="246" t="s">
        <v>728</v>
      </c>
      <c r="D427" s="247" t="s">
        <v>154</v>
      </c>
      <c r="E427" s="248">
        <v>2</v>
      </c>
      <c r="F427" s="248">
        <v>0</v>
      </c>
      <c r="G427" s="249">
        <f t="shared" si="64"/>
        <v>0</v>
      </c>
      <c r="H427" s="250">
        <v>0</v>
      </c>
      <c r="I427" s="251">
        <f t="shared" si="65"/>
        <v>0</v>
      </c>
      <c r="J427" s="250">
        <v>0</v>
      </c>
      <c r="K427" s="251">
        <f t="shared" si="66"/>
        <v>0</v>
      </c>
      <c r="O427" s="243">
        <v>2</v>
      </c>
      <c r="AA427" s="216">
        <v>1</v>
      </c>
      <c r="AB427" s="216">
        <v>7</v>
      </c>
      <c r="AC427" s="216">
        <v>7</v>
      </c>
      <c r="AZ427" s="216">
        <v>2</v>
      </c>
      <c r="BA427" s="216">
        <f t="shared" si="67"/>
        <v>0</v>
      </c>
      <c r="BB427" s="216">
        <f t="shared" si="68"/>
        <v>0</v>
      </c>
      <c r="BC427" s="216">
        <f t="shared" si="69"/>
        <v>0</v>
      </c>
      <c r="BD427" s="216">
        <f t="shared" si="70"/>
        <v>0</v>
      </c>
      <c r="BE427" s="216">
        <f t="shared" si="71"/>
        <v>0</v>
      </c>
      <c r="CA427" s="243">
        <v>1</v>
      </c>
      <c r="CB427" s="243">
        <v>7</v>
      </c>
    </row>
    <row r="428" spans="1:80">
      <c r="A428" s="244">
        <v>219</v>
      </c>
      <c r="B428" s="245" t="s">
        <v>729</v>
      </c>
      <c r="C428" s="246" t="s">
        <v>730</v>
      </c>
      <c r="D428" s="247" t="s">
        <v>251</v>
      </c>
      <c r="E428" s="248">
        <v>1</v>
      </c>
      <c r="F428" s="248">
        <v>0</v>
      </c>
      <c r="G428" s="249">
        <f t="shared" si="64"/>
        <v>0</v>
      </c>
      <c r="H428" s="250">
        <v>0</v>
      </c>
      <c r="I428" s="251">
        <f t="shared" si="65"/>
        <v>0</v>
      </c>
      <c r="J428" s="250">
        <v>0</v>
      </c>
      <c r="K428" s="251">
        <f t="shared" si="66"/>
        <v>0</v>
      </c>
      <c r="O428" s="243">
        <v>2</v>
      </c>
      <c r="AA428" s="216">
        <v>1</v>
      </c>
      <c r="AB428" s="216">
        <v>7</v>
      </c>
      <c r="AC428" s="216">
        <v>7</v>
      </c>
      <c r="AZ428" s="216">
        <v>2</v>
      </c>
      <c r="BA428" s="216">
        <f t="shared" si="67"/>
        <v>0</v>
      </c>
      <c r="BB428" s="216">
        <f t="shared" si="68"/>
        <v>0</v>
      </c>
      <c r="BC428" s="216">
        <f t="shared" si="69"/>
        <v>0</v>
      </c>
      <c r="BD428" s="216">
        <f t="shared" si="70"/>
        <v>0</v>
      </c>
      <c r="BE428" s="216">
        <f t="shared" si="71"/>
        <v>0</v>
      </c>
      <c r="CA428" s="243">
        <v>1</v>
      </c>
      <c r="CB428" s="243">
        <v>7</v>
      </c>
    </row>
    <row r="429" spans="1:80">
      <c r="A429" s="244">
        <v>220</v>
      </c>
      <c r="B429" s="245" t="s">
        <v>731</v>
      </c>
      <c r="C429" s="246" t="s">
        <v>732</v>
      </c>
      <c r="D429" s="247" t="s">
        <v>251</v>
      </c>
      <c r="E429" s="248">
        <v>1</v>
      </c>
      <c r="F429" s="248">
        <v>0</v>
      </c>
      <c r="G429" s="249">
        <f t="shared" si="64"/>
        <v>0</v>
      </c>
      <c r="H429" s="250">
        <v>0</v>
      </c>
      <c r="I429" s="251">
        <f t="shared" si="65"/>
        <v>0</v>
      </c>
      <c r="J429" s="250">
        <v>0</v>
      </c>
      <c r="K429" s="251">
        <f t="shared" si="66"/>
        <v>0</v>
      </c>
      <c r="O429" s="243">
        <v>2</v>
      </c>
      <c r="AA429" s="216">
        <v>1</v>
      </c>
      <c r="AB429" s="216">
        <v>7</v>
      </c>
      <c r="AC429" s="216">
        <v>7</v>
      </c>
      <c r="AZ429" s="216">
        <v>2</v>
      </c>
      <c r="BA429" s="216">
        <f t="shared" si="67"/>
        <v>0</v>
      </c>
      <c r="BB429" s="216">
        <f t="shared" si="68"/>
        <v>0</v>
      </c>
      <c r="BC429" s="216">
        <f t="shared" si="69"/>
        <v>0</v>
      </c>
      <c r="BD429" s="216">
        <f t="shared" si="70"/>
        <v>0</v>
      </c>
      <c r="BE429" s="216">
        <f t="shared" si="71"/>
        <v>0</v>
      </c>
      <c r="CA429" s="243">
        <v>1</v>
      </c>
      <c r="CB429" s="243">
        <v>7</v>
      </c>
    </row>
    <row r="430" spans="1:80">
      <c r="A430" s="244">
        <v>221</v>
      </c>
      <c r="B430" s="245" t="s">
        <v>733</v>
      </c>
      <c r="C430" s="246" t="s">
        <v>734</v>
      </c>
      <c r="D430" s="247" t="s">
        <v>251</v>
      </c>
      <c r="E430" s="248">
        <v>1</v>
      </c>
      <c r="F430" s="248">
        <v>0</v>
      </c>
      <c r="G430" s="249">
        <f t="shared" si="64"/>
        <v>0</v>
      </c>
      <c r="H430" s="250">
        <v>0</v>
      </c>
      <c r="I430" s="251">
        <f t="shared" si="65"/>
        <v>0</v>
      </c>
      <c r="J430" s="250">
        <v>0</v>
      </c>
      <c r="K430" s="251">
        <f t="shared" si="66"/>
        <v>0</v>
      </c>
      <c r="O430" s="243">
        <v>2</v>
      </c>
      <c r="AA430" s="216">
        <v>1</v>
      </c>
      <c r="AB430" s="216">
        <v>7</v>
      </c>
      <c r="AC430" s="216">
        <v>7</v>
      </c>
      <c r="AZ430" s="216">
        <v>2</v>
      </c>
      <c r="BA430" s="216">
        <f t="shared" si="67"/>
        <v>0</v>
      </c>
      <c r="BB430" s="216">
        <f t="shared" si="68"/>
        <v>0</v>
      </c>
      <c r="BC430" s="216">
        <f t="shared" si="69"/>
        <v>0</v>
      </c>
      <c r="BD430" s="216">
        <f t="shared" si="70"/>
        <v>0</v>
      </c>
      <c r="BE430" s="216">
        <f t="shared" si="71"/>
        <v>0</v>
      </c>
      <c r="CA430" s="243">
        <v>1</v>
      </c>
      <c r="CB430" s="243">
        <v>7</v>
      </c>
    </row>
    <row r="431" spans="1:80">
      <c r="A431" s="244">
        <v>222</v>
      </c>
      <c r="B431" s="245" t="s">
        <v>735</v>
      </c>
      <c r="C431" s="246" t="s">
        <v>736</v>
      </c>
      <c r="D431" s="247" t="s">
        <v>251</v>
      </c>
      <c r="E431" s="248">
        <v>1</v>
      </c>
      <c r="F431" s="248">
        <v>0</v>
      </c>
      <c r="G431" s="249">
        <f t="shared" si="64"/>
        <v>0</v>
      </c>
      <c r="H431" s="250">
        <v>0</v>
      </c>
      <c r="I431" s="251">
        <f t="shared" si="65"/>
        <v>0</v>
      </c>
      <c r="J431" s="250">
        <v>0</v>
      </c>
      <c r="K431" s="251">
        <f t="shared" si="66"/>
        <v>0</v>
      </c>
      <c r="O431" s="243">
        <v>2</v>
      </c>
      <c r="AA431" s="216">
        <v>1</v>
      </c>
      <c r="AB431" s="216">
        <v>7</v>
      </c>
      <c r="AC431" s="216">
        <v>7</v>
      </c>
      <c r="AZ431" s="216">
        <v>2</v>
      </c>
      <c r="BA431" s="216">
        <f t="shared" si="67"/>
        <v>0</v>
      </c>
      <c r="BB431" s="216">
        <f t="shared" si="68"/>
        <v>0</v>
      </c>
      <c r="BC431" s="216">
        <f t="shared" si="69"/>
        <v>0</v>
      </c>
      <c r="BD431" s="216">
        <f t="shared" si="70"/>
        <v>0</v>
      </c>
      <c r="BE431" s="216">
        <f t="shared" si="71"/>
        <v>0</v>
      </c>
      <c r="CA431" s="243">
        <v>1</v>
      </c>
      <c r="CB431" s="243">
        <v>7</v>
      </c>
    </row>
    <row r="432" spans="1:80">
      <c r="A432" s="244">
        <v>223</v>
      </c>
      <c r="B432" s="245" t="s">
        <v>737</v>
      </c>
      <c r="C432" s="246" t="s">
        <v>738</v>
      </c>
      <c r="D432" s="247" t="s">
        <v>251</v>
      </c>
      <c r="E432" s="248">
        <v>1</v>
      </c>
      <c r="F432" s="248">
        <v>0</v>
      </c>
      <c r="G432" s="249">
        <f t="shared" si="64"/>
        <v>0</v>
      </c>
      <c r="H432" s="250">
        <v>0</v>
      </c>
      <c r="I432" s="251">
        <f t="shared" si="65"/>
        <v>0</v>
      </c>
      <c r="J432" s="250">
        <v>0</v>
      </c>
      <c r="K432" s="251">
        <f t="shared" si="66"/>
        <v>0</v>
      </c>
      <c r="O432" s="243">
        <v>2</v>
      </c>
      <c r="AA432" s="216">
        <v>1</v>
      </c>
      <c r="AB432" s="216">
        <v>7</v>
      </c>
      <c r="AC432" s="216">
        <v>7</v>
      </c>
      <c r="AZ432" s="216">
        <v>2</v>
      </c>
      <c r="BA432" s="216">
        <f t="shared" si="67"/>
        <v>0</v>
      </c>
      <c r="BB432" s="216">
        <f t="shared" si="68"/>
        <v>0</v>
      </c>
      <c r="BC432" s="216">
        <f t="shared" si="69"/>
        <v>0</v>
      </c>
      <c r="BD432" s="216">
        <f t="shared" si="70"/>
        <v>0</v>
      </c>
      <c r="BE432" s="216">
        <f t="shared" si="71"/>
        <v>0</v>
      </c>
      <c r="CA432" s="243">
        <v>1</v>
      </c>
      <c r="CB432" s="243">
        <v>7</v>
      </c>
    </row>
    <row r="433" spans="1:80">
      <c r="A433" s="244">
        <v>224</v>
      </c>
      <c r="B433" s="245" t="s">
        <v>739</v>
      </c>
      <c r="C433" s="246" t="s">
        <v>740</v>
      </c>
      <c r="D433" s="247" t="s">
        <v>251</v>
      </c>
      <c r="E433" s="248">
        <v>7</v>
      </c>
      <c r="F433" s="248">
        <v>0</v>
      </c>
      <c r="G433" s="249">
        <f t="shared" si="64"/>
        <v>0</v>
      </c>
      <c r="H433" s="250">
        <v>0</v>
      </c>
      <c r="I433" s="251">
        <f t="shared" si="65"/>
        <v>0</v>
      </c>
      <c r="J433" s="250">
        <v>0</v>
      </c>
      <c r="K433" s="251">
        <f t="shared" si="66"/>
        <v>0</v>
      </c>
      <c r="O433" s="243">
        <v>2</v>
      </c>
      <c r="AA433" s="216">
        <v>1</v>
      </c>
      <c r="AB433" s="216">
        <v>7</v>
      </c>
      <c r="AC433" s="216">
        <v>7</v>
      </c>
      <c r="AZ433" s="216">
        <v>2</v>
      </c>
      <c r="BA433" s="216">
        <f t="shared" si="67"/>
        <v>0</v>
      </c>
      <c r="BB433" s="216">
        <f t="shared" si="68"/>
        <v>0</v>
      </c>
      <c r="BC433" s="216">
        <f t="shared" si="69"/>
        <v>0</v>
      </c>
      <c r="BD433" s="216">
        <f t="shared" si="70"/>
        <v>0</v>
      </c>
      <c r="BE433" s="216">
        <f t="shared" si="71"/>
        <v>0</v>
      </c>
      <c r="CA433" s="243">
        <v>1</v>
      </c>
      <c r="CB433" s="243">
        <v>7</v>
      </c>
    </row>
    <row r="434" spans="1:80">
      <c r="A434" s="244">
        <v>225</v>
      </c>
      <c r="B434" s="245" t="s">
        <v>741</v>
      </c>
      <c r="C434" s="246" t="s">
        <v>742</v>
      </c>
      <c r="D434" s="247" t="s">
        <v>251</v>
      </c>
      <c r="E434" s="248">
        <v>2</v>
      </c>
      <c r="F434" s="248">
        <v>0</v>
      </c>
      <c r="G434" s="249">
        <f t="shared" si="64"/>
        <v>0</v>
      </c>
      <c r="H434" s="250">
        <v>0</v>
      </c>
      <c r="I434" s="251">
        <f t="shared" si="65"/>
        <v>0</v>
      </c>
      <c r="J434" s="250">
        <v>0</v>
      </c>
      <c r="K434" s="251">
        <f t="shared" si="66"/>
        <v>0</v>
      </c>
      <c r="O434" s="243">
        <v>2</v>
      </c>
      <c r="AA434" s="216">
        <v>1</v>
      </c>
      <c r="AB434" s="216">
        <v>7</v>
      </c>
      <c r="AC434" s="216">
        <v>7</v>
      </c>
      <c r="AZ434" s="216">
        <v>2</v>
      </c>
      <c r="BA434" s="216">
        <f t="shared" si="67"/>
        <v>0</v>
      </c>
      <c r="BB434" s="216">
        <f t="shared" si="68"/>
        <v>0</v>
      </c>
      <c r="BC434" s="216">
        <f t="shared" si="69"/>
        <v>0</v>
      </c>
      <c r="BD434" s="216">
        <f t="shared" si="70"/>
        <v>0</v>
      </c>
      <c r="BE434" s="216">
        <f t="shared" si="71"/>
        <v>0</v>
      </c>
      <c r="CA434" s="243">
        <v>1</v>
      </c>
      <c r="CB434" s="243">
        <v>7</v>
      </c>
    </row>
    <row r="435" spans="1:80">
      <c r="A435" s="244">
        <v>226</v>
      </c>
      <c r="B435" s="245" t="s">
        <v>743</v>
      </c>
      <c r="C435" s="246" t="s">
        <v>744</v>
      </c>
      <c r="D435" s="247" t="s">
        <v>251</v>
      </c>
      <c r="E435" s="248">
        <v>1</v>
      </c>
      <c r="F435" s="248">
        <v>0</v>
      </c>
      <c r="G435" s="249">
        <f t="shared" si="64"/>
        <v>0</v>
      </c>
      <c r="H435" s="250">
        <v>0</v>
      </c>
      <c r="I435" s="251">
        <f t="shared" si="65"/>
        <v>0</v>
      </c>
      <c r="J435" s="250">
        <v>0</v>
      </c>
      <c r="K435" s="251">
        <f t="shared" si="66"/>
        <v>0</v>
      </c>
      <c r="O435" s="243">
        <v>2</v>
      </c>
      <c r="AA435" s="216">
        <v>1</v>
      </c>
      <c r="AB435" s="216">
        <v>7</v>
      </c>
      <c r="AC435" s="216">
        <v>7</v>
      </c>
      <c r="AZ435" s="216">
        <v>2</v>
      </c>
      <c r="BA435" s="216">
        <f t="shared" si="67"/>
        <v>0</v>
      </c>
      <c r="BB435" s="216">
        <f t="shared" si="68"/>
        <v>0</v>
      </c>
      <c r="BC435" s="216">
        <f t="shared" si="69"/>
        <v>0</v>
      </c>
      <c r="BD435" s="216">
        <f t="shared" si="70"/>
        <v>0</v>
      </c>
      <c r="BE435" s="216">
        <f t="shared" si="71"/>
        <v>0</v>
      </c>
      <c r="CA435" s="243">
        <v>1</v>
      </c>
      <c r="CB435" s="243">
        <v>7</v>
      </c>
    </row>
    <row r="436" spans="1:80">
      <c r="A436" s="244">
        <v>227</v>
      </c>
      <c r="B436" s="245" t="s">
        <v>745</v>
      </c>
      <c r="C436" s="246" t="s">
        <v>746</v>
      </c>
      <c r="D436" s="247" t="s">
        <v>251</v>
      </c>
      <c r="E436" s="248">
        <v>1</v>
      </c>
      <c r="F436" s="248">
        <v>0</v>
      </c>
      <c r="G436" s="249">
        <f t="shared" si="64"/>
        <v>0</v>
      </c>
      <c r="H436" s="250">
        <v>0</v>
      </c>
      <c r="I436" s="251">
        <f t="shared" si="65"/>
        <v>0</v>
      </c>
      <c r="J436" s="250">
        <v>0</v>
      </c>
      <c r="K436" s="251">
        <f t="shared" si="66"/>
        <v>0</v>
      </c>
      <c r="O436" s="243">
        <v>2</v>
      </c>
      <c r="AA436" s="216">
        <v>1</v>
      </c>
      <c r="AB436" s="216">
        <v>7</v>
      </c>
      <c r="AC436" s="216">
        <v>7</v>
      </c>
      <c r="AZ436" s="216">
        <v>2</v>
      </c>
      <c r="BA436" s="216">
        <f t="shared" si="67"/>
        <v>0</v>
      </c>
      <c r="BB436" s="216">
        <f t="shared" si="68"/>
        <v>0</v>
      </c>
      <c r="BC436" s="216">
        <f t="shared" si="69"/>
        <v>0</v>
      </c>
      <c r="BD436" s="216">
        <f t="shared" si="70"/>
        <v>0</v>
      </c>
      <c r="BE436" s="216">
        <f t="shared" si="71"/>
        <v>0</v>
      </c>
      <c r="CA436" s="243">
        <v>1</v>
      </c>
      <c r="CB436" s="243">
        <v>7</v>
      </c>
    </row>
    <row r="437" spans="1:80" ht="22.5">
      <c r="A437" s="244">
        <v>228</v>
      </c>
      <c r="B437" s="245" t="s">
        <v>747</v>
      </c>
      <c r="C437" s="246" t="s">
        <v>748</v>
      </c>
      <c r="D437" s="247" t="s">
        <v>251</v>
      </c>
      <c r="E437" s="248">
        <v>24</v>
      </c>
      <c r="F437" s="248">
        <v>0</v>
      </c>
      <c r="G437" s="249">
        <f t="shared" si="64"/>
        <v>0</v>
      </c>
      <c r="H437" s="250">
        <v>0</v>
      </c>
      <c r="I437" s="251">
        <f t="shared" si="65"/>
        <v>0</v>
      </c>
      <c r="J437" s="250">
        <v>0</v>
      </c>
      <c r="K437" s="251">
        <f t="shared" si="66"/>
        <v>0</v>
      </c>
      <c r="O437" s="243">
        <v>2</v>
      </c>
      <c r="AA437" s="216">
        <v>1</v>
      </c>
      <c r="AB437" s="216">
        <v>7</v>
      </c>
      <c r="AC437" s="216">
        <v>7</v>
      </c>
      <c r="AZ437" s="216">
        <v>2</v>
      </c>
      <c r="BA437" s="216">
        <f t="shared" si="67"/>
        <v>0</v>
      </c>
      <c r="BB437" s="216">
        <f t="shared" si="68"/>
        <v>0</v>
      </c>
      <c r="BC437" s="216">
        <f t="shared" si="69"/>
        <v>0</v>
      </c>
      <c r="BD437" s="216">
        <f t="shared" si="70"/>
        <v>0</v>
      </c>
      <c r="BE437" s="216">
        <f t="shared" si="71"/>
        <v>0</v>
      </c>
      <c r="CA437" s="243">
        <v>1</v>
      </c>
      <c r="CB437" s="243">
        <v>7</v>
      </c>
    </row>
    <row r="438" spans="1:80">
      <c r="A438" s="244">
        <v>229</v>
      </c>
      <c r="B438" s="245" t="s">
        <v>749</v>
      </c>
      <c r="C438" s="246" t="s">
        <v>750</v>
      </c>
      <c r="D438" s="247" t="s">
        <v>251</v>
      </c>
      <c r="E438" s="248">
        <v>10</v>
      </c>
      <c r="F438" s="248">
        <v>0</v>
      </c>
      <c r="G438" s="249">
        <f t="shared" si="64"/>
        <v>0</v>
      </c>
      <c r="H438" s="250">
        <v>0</v>
      </c>
      <c r="I438" s="251">
        <f t="shared" si="65"/>
        <v>0</v>
      </c>
      <c r="J438" s="250">
        <v>0</v>
      </c>
      <c r="K438" s="251">
        <f t="shared" si="66"/>
        <v>0</v>
      </c>
      <c r="O438" s="243">
        <v>2</v>
      </c>
      <c r="AA438" s="216">
        <v>1</v>
      </c>
      <c r="AB438" s="216">
        <v>7</v>
      </c>
      <c r="AC438" s="216">
        <v>7</v>
      </c>
      <c r="AZ438" s="216">
        <v>2</v>
      </c>
      <c r="BA438" s="216">
        <f t="shared" si="67"/>
        <v>0</v>
      </c>
      <c r="BB438" s="216">
        <f t="shared" si="68"/>
        <v>0</v>
      </c>
      <c r="BC438" s="216">
        <f t="shared" si="69"/>
        <v>0</v>
      </c>
      <c r="BD438" s="216">
        <f t="shared" si="70"/>
        <v>0</v>
      </c>
      <c r="BE438" s="216">
        <f t="shared" si="71"/>
        <v>0</v>
      </c>
      <c r="CA438" s="243">
        <v>1</v>
      </c>
      <c r="CB438" s="243">
        <v>7</v>
      </c>
    </row>
    <row r="439" spans="1:80">
      <c r="A439" s="244">
        <v>230</v>
      </c>
      <c r="B439" s="245" t="s">
        <v>751</v>
      </c>
      <c r="C439" s="246" t="s">
        <v>752</v>
      </c>
      <c r="D439" s="247" t="s">
        <v>251</v>
      </c>
      <c r="E439" s="248">
        <v>4</v>
      </c>
      <c r="F439" s="248">
        <v>0</v>
      </c>
      <c r="G439" s="249">
        <f t="shared" si="64"/>
        <v>0</v>
      </c>
      <c r="H439" s="250">
        <v>0</v>
      </c>
      <c r="I439" s="251">
        <f t="shared" si="65"/>
        <v>0</v>
      </c>
      <c r="J439" s="250">
        <v>0</v>
      </c>
      <c r="K439" s="251">
        <f t="shared" si="66"/>
        <v>0</v>
      </c>
      <c r="O439" s="243">
        <v>2</v>
      </c>
      <c r="AA439" s="216">
        <v>1</v>
      </c>
      <c r="AB439" s="216">
        <v>7</v>
      </c>
      <c r="AC439" s="216">
        <v>7</v>
      </c>
      <c r="AZ439" s="216">
        <v>2</v>
      </c>
      <c r="BA439" s="216">
        <f t="shared" si="67"/>
        <v>0</v>
      </c>
      <c r="BB439" s="216">
        <f t="shared" si="68"/>
        <v>0</v>
      </c>
      <c r="BC439" s="216">
        <f t="shared" si="69"/>
        <v>0</v>
      </c>
      <c r="BD439" s="216">
        <f t="shared" si="70"/>
        <v>0</v>
      </c>
      <c r="BE439" s="216">
        <f t="shared" si="71"/>
        <v>0</v>
      </c>
      <c r="CA439" s="243">
        <v>1</v>
      </c>
      <c r="CB439" s="243">
        <v>7</v>
      </c>
    </row>
    <row r="440" spans="1:80">
      <c r="A440" s="252"/>
      <c r="B440" s="253"/>
      <c r="C440" s="368"/>
      <c r="D440" s="369"/>
      <c r="E440" s="369"/>
      <c r="F440" s="369"/>
      <c r="G440" s="370"/>
      <c r="I440" s="254"/>
      <c r="K440" s="254"/>
      <c r="L440" s="255"/>
      <c r="O440" s="243">
        <v>3</v>
      </c>
    </row>
    <row r="441" spans="1:80">
      <c r="A441" s="252"/>
      <c r="B441" s="253"/>
      <c r="C441" s="368"/>
      <c r="D441" s="369"/>
      <c r="E441" s="369"/>
      <c r="F441" s="369"/>
      <c r="G441" s="370"/>
      <c r="I441" s="254"/>
      <c r="K441" s="254"/>
      <c r="L441" s="255"/>
      <c r="O441" s="243">
        <v>3</v>
      </c>
    </row>
    <row r="442" spans="1:80">
      <c r="A442" s="244">
        <v>231</v>
      </c>
      <c r="B442" s="245" t="s">
        <v>753</v>
      </c>
      <c r="C442" s="246" t="s">
        <v>754</v>
      </c>
      <c r="D442" s="247" t="s">
        <v>251</v>
      </c>
      <c r="E442" s="248">
        <v>13</v>
      </c>
      <c r="F442" s="248">
        <v>0</v>
      </c>
      <c r="G442" s="249">
        <f t="shared" ref="G442:G468" si="72">E442*F442</f>
        <v>0</v>
      </c>
      <c r="H442" s="250">
        <v>0</v>
      </c>
      <c r="I442" s="251">
        <f t="shared" ref="I442:I468" si="73">E442*H442</f>
        <v>0</v>
      </c>
      <c r="J442" s="250">
        <v>0</v>
      </c>
      <c r="K442" s="251">
        <f t="shared" ref="K442:K468" si="74">E442*J442</f>
        <v>0</v>
      </c>
      <c r="O442" s="243">
        <v>2</v>
      </c>
      <c r="AA442" s="216">
        <v>1</v>
      </c>
      <c r="AB442" s="216">
        <v>7</v>
      </c>
      <c r="AC442" s="216">
        <v>7</v>
      </c>
      <c r="AZ442" s="216">
        <v>2</v>
      </c>
      <c r="BA442" s="216">
        <f t="shared" ref="BA442:BA468" si="75">IF(AZ442=1,G442,0)</f>
        <v>0</v>
      </c>
      <c r="BB442" s="216">
        <f t="shared" ref="BB442:BB468" si="76">IF(AZ442=2,G442,0)</f>
        <v>0</v>
      </c>
      <c r="BC442" s="216">
        <f t="shared" ref="BC442:BC468" si="77">IF(AZ442=3,G442,0)</f>
        <v>0</v>
      </c>
      <c r="BD442" s="216">
        <f t="shared" ref="BD442:BD468" si="78">IF(AZ442=4,G442,0)</f>
        <v>0</v>
      </c>
      <c r="BE442" s="216">
        <f t="shared" ref="BE442:BE468" si="79">IF(AZ442=5,G442,0)</f>
        <v>0</v>
      </c>
      <c r="CA442" s="243">
        <v>1</v>
      </c>
      <c r="CB442" s="243">
        <v>7</v>
      </c>
    </row>
    <row r="443" spans="1:80">
      <c r="A443" s="244">
        <v>232</v>
      </c>
      <c r="B443" s="245" t="s">
        <v>755</v>
      </c>
      <c r="C443" s="246" t="s">
        <v>756</v>
      </c>
      <c r="D443" s="247" t="s">
        <v>251</v>
      </c>
      <c r="E443" s="248">
        <v>3</v>
      </c>
      <c r="F443" s="248">
        <v>0</v>
      </c>
      <c r="G443" s="249">
        <f t="shared" si="72"/>
        <v>0</v>
      </c>
      <c r="H443" s="250">
        <v>0</v>
      </c>
      <c r="I443" s="251">
        <f t="shared" si="73"/>
        <v>0</v>
      </c>
      <c r="J443" s="250">
        <v>0</v>
      </c>
      <c r="K443" s="251">
        <f t="shared" si="74"/>
        <v>0</v>
      </c>
      <c r="O443" s="243">
        <v>2</v>
      </c>
      <c r="AA443" s="216">
        <v>1</v>
      </c>
      <c r="AB443" s="216">
        <v>7</v>
      </c>
      <c r="AC443" s="216">
        <v>7</v>
      </c>
      <c r="AZ443" s="216">
        <v>2</v>
      </c>
      <c r="BA443" s="216">
        <f t="shared" si="75"/>
        <v>0</v>
      </c>
      <c r="BB443" s="216">
        <f t="shared" si="76"/>
        <v>0</v>
      </c>
      <c r="BC443" s="216">
        <f t="shared" si="77"/>
        <v>0</v>
      </c>
      <c r="BD443" s="216">
        <f t="shared" si="78"/>
        <v>0</v>
      </c>
      <c r="BE443" s="216">
        <f t="shared" si="79"/>
        <v>0</v>
      </c>
      <c r="CA443" s="243">
        <v>1</v>
      </c>
      <c r="CB443" s="243">
        <v>7</v>
      </c>
    </row>
    <row r="444" spans="1:80" ht="22.5">
      <c r="A444" s="244">
        <v>233</v>
      </c>
      <c r="B444" s="245" t="s">
        <v>757</v>
      </c>
      <c r="C444" s="246" t="s">
        <v>758</v>
      </c>
      <c r="D444" s="247" t="s">
        <v>251</v>
      </c>
      <c r="E444" s="248">
        <v>15</v>
      </c>
      <c r="F444" s="248">
        <v>0</v>
      </c>
      <c r="G444" s="249">
        <f t="shared" si="72"/>
        <v>0</v>
      </c>
      <c r="H444" s="250">
        <v>0</v>
      </c>
      <c r="I444" s="251">
        <f t="shared" si="73"/>
        <v>0</v>
      </c>
      <c r="J444" s="250">
        <v>0</v>
      </c>
      <c r="K444" s="251">
        <f t="shared" si="74"/>
        <v>0</v>
      </c>
      <c r="O444" s="243">
        <v>2</v>
      </c>
      <c r="AA444" s="216">
        <v>1</v>
      </c>
      <c r="AB444" s="216">
        <v>7</v>
      </c>
      <c r="AC444" s="216">
        <v>7</v>
      </c>
      <c r="AZ444" s="216">
        <v>2</v>
      </c>
      <c r="BA444" s="216">
        <f t="shared" si="75"/>
        <v>0</v>
      </c>
      <c r="BB444" s="216">
        <f t="shared" si="76"/>
        <v>0</v>
      </c>
      <c r="BC444" s="216">
        <f t="shared" si="77"/>
        <v>0</v>
      </c>
      <c r="BD444" s="216">
        <f t="shared" si="78"/>
        <v>0</v>
      </c>
      <c r="BE444" s="216">
        <f t="shared" si="79"/>
        <v>0</v>
      </c>
      <c r="CA444" s="243">
        <v>1</v>
      </c>
      <c r="CB444" s="243">
        <v>7</v>
      </c>
    </row>
    <row r="445" spans="1:80">
      <c r="A445" s="244">
        <v>234</v>
      </c>
      <c r="B445" s="245" t="s">
        <v>759</v>
      </c>
      <c r="C445" s="246" t="s">
        <v>760</v>
      </c>
      <c r="D445" s="247" t="s">
        <v>251</v>
      </c>
      <c r="E445" s="248">
        <v>2</v>
      </c>
      <c r="F445" s="248">
        <v>0</v>
      </c>
      <c r="G445" s="249">
        <f t="shared" si="72"/>
        <v>0</v>
      </c>
      <c r="H445" s="250">
        <v>0</v>
      </c>
      <c r="I445" s="251">
        <f t="shared" si="73"/>
        <v>0</v>
      </c>
      <c r="J445" s="250">
        <v>0</v>
      </c>
      <c r="K445" s="251">
        <f t="shared" si="74"/>
        <v>0</v>
      </c>
      <c r="O445" s="243">
        <v>2</v>
      </c>
      <c r="AA445" s="216">
        <v>1</v>
      </c>
      <c r="AB445" s="216">
        <v>7</v>
      </c>
      <c r="AC445" s="216">
        <v>7</v>
      </c>
      <c r="AZ445" s="216">
        <v>2</v>
      </c>
      <c r="BA445" s="216">
        <f t="shared" si="75"/>
        <v>0</v>
      </c>
      <c r="BB445" s="216">
        <f t="shared" si="76"/>
        <v>0</v>
      </c>
      <c r="BC445" s="216">
        <f t="shared" si="77"/>
        <v>0</v>
      </c>
      <c r="BD445" s="216">
        <f t="shared" si="78"/>
        <v>0</v>
      </c>
      <c r="BE445" s="216">
        <f t="shared" si="79"/>
        <v>0</v>
      </c>
      <c r="CA445" s="243">
        <v>1</v>
      </c>
      <c r="CB445" s="243">
        <v>7</v>
      </c>
    </row>
    <row r="446" spans="1:80">
      <c r="A446" s="244">
        <v>235</v>
      </c>
      <c r="B446" s="245" t="s">
        <v>761</v>
      </c>
      <c r="C446" s="246" t="s">
        <v>762</v>
      </c>
      <c r="D446" s="247" t="s">
        <v>251</v>
      </c>
      <c r="E446" s="248">
        <v>1</v>
      </c>
      <c r="F446" s="248">
        <v>0</v>
      </c>
      <c r="G446" s="249">
        <f t="shared" si="72"/>
        <v>0</v>
      </c>
      <c r="H446" s="250">
        <v>0</v>
      </c>
      <c r="I446" s="251">
        <f t="shared" si="73"/>
        <v>0</v>
      </c>
      <c r="J446" s="250">
        <v>0</v>
      </c>
      <c r="K446" s="251">
        <f t="shared" si="74"/>
        <v>0</v>
      </c>
      <c r="O446" s="243">
        <v>2</v>
      </c>
      <c r="AA446" s="216">
        <v>1</v>
      </c>
      <c r="AB446" s="216">
        <v>7</v>
      </c>
      <c r="AC446" s="216">
        <v>7</v>
      </c>
      <c r="AZ446" s="216">
        <v>2</v>
      </c>
      <c r="BA446" s="216">
        <f t="shared" si="75"/>
        <v>0</v>
      </c>
      <c r="BB446" s="216">
        <f t="shared" si="76"/>
        <v>0</v>
      </c>
      <c r="BC446" s="216">
        <f t="shared" si="77"/>
        <v>0</v>
      </c>
      <c r="BD446" s="216">
        <f t="shared" si="78"/>
        <v>0</v>
      </c>
      <c r="BE446" s="216">
        <f t="shared" si="79"/>
        <v>0</v>
      </c>
      <c r="CA446" s="243">
        <v>1</v>
      </c>
      <c r="CB446" s="243">
        <v>7</v>
      </c>
    </row>
    <row r="447" spans="1:80">
      <c r="A447" s="244">
        <v>236</v>
      </c>
      <c r="B447" s="245" t="s">
        <v>763</v>
      </c>
      <c r="C447" s="246" t="s">
        <v>764</v>
      </c>
      <c r="D447" s="247" t="s">
        <v>251</v>
      </c>
      <c r="E447" s="248">
        <v>1</v>
      </c>
      <c r="F447" s="248">
        <v>0</v>
      </c>
      <c r="G447" s="249">
        <f t="shared" si="72"/>
        <v>0</v>
      </c>
      <c r="H447" s="250">
        <v>0</v>
      </c>
      <c r="I447" s="251">
        <f t="shared" si="73"/>
        <v>0</v>
      </c>
      <c r="J447" s="250">
        <v>0</v>
      </c>
      <c r="K447" s="251">
        <f t="shared" si="74"/>
        <v>0</v>
      </c>
      <c r="O447" s="243">
        <v>2</v>
      </c>
      <c r="AA447" s="216">
        <v>1</v>
      </c>
      <c r="AB447" s="216">
        <v>7</v>
      </c>
      <c r="AC447" s="216">
        <v>7</v>
      </c>
      <c r="AZ447" s="216">
        <v>2</v>
      </c>
      <c r="BA447" s="216">
        <f t="shared" si="75"/>
        <v>0</v>
      </c>
      <c r="BB447" s="216">
        <f t="shared" si="76"/>
        <v>0</v>
      </c>
      <c r="BC447" s="216">
        <f t="shared" si="77"/>
        <v>0</v>
      </c>
      <c r="BD447" s="216">
        <f t="shared" si="78"/>
        <v>0</v>
      </c>
      <c r="BE447" s="216">
        <f t="shared" si="79"/>
        <v>0</v>
      </c>
      <c r="CA447" s="243">
        <v>1</v>
      </c>
      <c r="CB447" s="243">
        <v>7</v>
      </c>
    </row>
    <row r="448" spans="1:80">
      <c r="A448" s="244">
        <v>237</v>
      </c>
      <c r="B448" s="245" t="s">
        <v>765</v>
      </c>
      <c r="C448" s="246" t="s">
        <v>766</v>
      </c>
      <c r="D448" s="247" t="s">
        <v>251</v>
      </c>
      <c r="E448" s="248">
        <v>1</v>
      </c>
      <c r="F448" s="248">
        <v>0</v>
      </c>
      <c r="G448" s="249">
        <f t="shared" si="72"/>
        <v>0</v>
      </c>
      <c r="H448" s="250">
        <v>0</v>
      </c>
      <c r="I448" s="251">
        <f t="shared" si="73"/>
        <v>0</v>
      </c>
      <c r="J448" s="250">
        <v>0</v>
      </c>
      <c r="K448" s="251">
        <f t="shared" si="74"/>
        <v>0</v>
      </c>
      <c r="O448" s="243">
        <v>2</v>
      </c>
      <c r="AA448" s="216">
        <v>1</v>
      </c>
      <c r="AB448" s="216">
        <v>7</v>
      </c>
      <c r="AC448" s="216">
        <v>7</v>
      </c>
      <c r="AZ448" s="216">
        <v>2</v>
      </c>
      <c r="BA448" s="216">
        <f t="shared" si="75"/>
        <v>0</v>
      </c>
      <c r="BB448" s="216">
        <f t="shared" si="76"/>
        <v>0</v>
      </c>
      <c r="BC448" s="216">
        <f t="shared" si="77"/>
        <v>0</v>
      </c>
      <c r="BD448" s="216">
        <f t="shared" si="78"/>
        <v>0</v>
      </c>
      <c r="BE448" s="216">
        <f t="shared" si="79"/>
        <v>0</v>
      </c>
      <c r="CA448" s="243">
        <v>1</v>
      </c>
      <c r="CB448" s="243">
        <v>7</v>
      </c>
    </row>
    <row r="449" spans="1:80">
      <c r="A449" s="244">
        <v>238</v>
      </c>
      <c r="B449" s="245" t="s">
        <v>767</v>
      </c>
      <c r="C449" s="246" t="s">
        <v>768</v>
      </c>
      <c r="D449" s="247" t="s">
        <v>251</v>
      </c>
      <c r="E449" s="248">
        <v>1</v>
      </c>
      <c r="F449" s="248">
        <v>0</v>
      </c>
      <c r="G449" s="249">
        <f t="shared" si="72"/>
        <v>0</v>
      </c>
      <c r="H449" s="250">
        <v>0</v>
      </c>
      <c r="I449" s="251">
        <f t="shared" si="73"/>
        <v>0</v>
      </c>
      <c r="J449" s="250">
        <v>0</v>
      </c>
      <c r="K449" s="251">
        <f t="shared" si="74"/>
        <v>0</v>
      </c>
      <c r="O449" s="243">
        <v>2</v>
      </c>
      <c r="AA449" s="216">
        <v>1</v>
      </c>
      <c r="AB449" s="216">
        <v>7</v>
      </c>
      <c r="AC449" s="216">
        <v>7</v>
      </c>
      <c r="AZ449" s="216">
        <v>2</v>
      </c>
      <c r="BA449" s="216">
        <f t="shared" si="75"/>
        <v>0</v>
      </c>
      <c r="BB449" s="216">
        <f t="shared" si="76"/>
        <v>0</v>
      </c>
      <c r="BC449" s="216">
        <f t="shared" si="77"/>
        <v>0</v>
      </c>
      <c r="BD449" s="216">
        <f t="shared" si="78"/>
        <v>0</v>
      </c>
      <c r="BE449" s="216">
        <f t="shared" si="79"/>
        <v>0</v>
      </c>
      <c r="CA449" s="243">
        <v>1</v>
      </c>
      <c r="CB449" s="243">
        <v>7</v>
      </c>
    </row>
    <row r="450" spans="1:80">
      <c r="A450" s="244">
        <v>239</v>
      </c>
      <c r="B450" s="245" t="s">
        <v>769</v>
      </c>
      <c r="C450" s="246" t="s">
        <v>770</v>
      </c>
      <c r="D450" s="247" t="s">
        <v>154</v>
      </c>
      <c r="E450" s="248">
        <v>1</v>
      </c>
      <c r="F450" s="248">
        <v>0</v>
      </c>
      <c r="G450" s="249">
        <f t="shared" si="72"/>
        <v>0</v>
      </c>
      <c r="H450" s="250">
        <v>0</v>
      </c>
      <c r="I450" s="251">
        <f t="shared" si="73"/>
        <v>0</v>
      </c>
      <c r="J450" s="250">
        <v>0</v>
      </c>
      <c r="K450" s="251">
        <f t="shared" si="74"/>
        <v>0</v>
      </c>
      <c r="O450" s="243">
        <v>2</v>
      </c>
      <c r="AA450" s="216">
        <v>1</v>
      </c>
      <c r="AB450" s="216">
        <v>7</v>
      </c>
      <c r="AC450" s="216">
        <v>7</v>
      </c>
      <c r="AZ450" s="216">
        <v>2</v>
      </c>
      <c r="BA450" s="216">
        <f t="shared" si="75"/>
        <v>0</v>
      </c>
      <c r="BB450" s="216">
        <f t="shared" si="76"/>
        <v>0</v>
      </c>
      <c r="BC450" s="216">
        <f t="shared" si="77"/>
        <v>0</v>
      </c>
      <c r="BD450" s="216">
        <f t="shared" si="78"/>
        <v>0</v>
      </c>
      <c r="BE450" s="216">
        <f t="shared" si="79"/>
        <v>0</v>
      </c>
      <c r="CA450" s="243">
        <v>1</v>
      </c>
      <c r="CB450" s="243">
        <v>7</v>
      </c>
    </row>
    <row r="451" spans="1:80">
      <c r="A451" s="244">
        <v>240</v>
      </c>
      <c r="B451" s="245" t="s">
        <v>771</v>
      </c>
      <c r="C451" s="246" t="s">
        <v>772</v>
      </c>
      <c r="D451" s="247" t="s">
        <v>251</v>
      </c>
      <c r="E451" s="248">
        <v>10</v>
      </c>
      <c r="F451" s="248">
        <v>0</v>
      </c>
      <c r="G451" s="249">
        <f t="shared" si="72"/>
        <v>0</v>
      </c>
      <c r="H451" s="250">
        <v>0</v>
      </c>
      <c r="I451" s="251">
        <f t="shared" si="73"/>
        <v>0</v>
      </c>
      <c r="J451" s="250">
        <v>0</v>
      </c>
      <c r="K451" s="251">
        <f t="shared" si="74"/>
        <v>0</v>
      </c>
      <c r="O451" s="243">
        <v>2</v>
      </c>
      <c r="AA451" s="216">
        <v>1</v>
      </c>
      <c r="AB451" s="216">
        <v>7</v>
      </c>
      <c r="AC451" s="216">
        <v>7</v>
      </c>
      <c r="AZ451" s="216">
        <v>2</v>
      </c>
      <c r="BA451" s="216">
        <f t="shared" si="75"/>
        <v>0</v>
      </c>
      <c r="BB451" s="216">
        <f t="shared" si="76"/>
        <v>0</v>
      </c>
      <c r="BC451" s="216">
        <f t="shared" si="77"/>
        <v>0</v>
      </c>
      <c r="BD451" s="216">
        <f t="shared" si="78"/>
        <v>0</v>
      </c>
      <c r="BE451" s="216">
        <f t="shared" si="79"/>
        <v>0</v>
      </c>
      <c r="CA451" s="243">
        <v>1</v>
      </c>
      <c r="CB451" s="243">
        <v>7</v>
      </c>
    </row>
    <row r="452" spans="1:80">
      <c r="A452" s="244">
        <v>241</v>
      </c>
      <c r="B452" s="245" t="s">
        <v>773</v>
      </c>
      <c r="C452" s="246" t="s">
        <v>774</v>
      </c>
      <c r="D452" s="247" t="s">
        <v>251</v>
      </c>
      <c r="E452" s="248">
        <v>2</v>
      </c>
      <c r="F452" s="248">
        <v>0</v>
      </c>
      <c r="G452" s="249">
        <f t="shared" si="72"/>
        <v>0</v>
      </c>
      <c r="H452" s="250">
        <v>0</v>
      </c>
      <c r="I452" s="251">
        <f t="shared" si="73"/>
        <v>0</v>
      </c>
      <c r="J452" s="250">
        <v>0</v>
      </c>
      <c r="K452" s="251">
        <f t="shared" si="74"/>
        <v>0</v>
      </c>
      <c r="O452" s="243">
        <v>2</v>
      </c>
      <c r="AA452" s="216">
        <v>1</v>
      </c>
      <c r="AB452" s="216">
        <v>7</v>
      </c>
      <c r="AC452" s="216">
        <v>7</v>
      </c>
      <c r="AZ452" s="216">
        <v>2</v>
      </c>
      <c r="BA452" s="216">
        <f t="shared" si="75"/>
        <v>0</v>
      </c>
      <c r="BB452" s="216">
        <f t="shared" si="76"/>
        <v>0</v>
      </c>
      <c r="BC452" s="216">
        <f t="shared" si="77"/>
        <v>0</v>
      </c>
      <c r="BD452" s="216">
        <f t="shared" si="78"/>
        <v>0</v>
      </c>
      <c r="BE452" s="216">
        <f t="shared" si="79"/>
        <v>0</v>
      </c>
      <c r="CA452" s="243">
        <v>1</v>
      </c>
      <c r="CB452" s="243">
        <v>7</v>
      </c>
    </row>
    <row r="453" spans="1:80">
      <c r="A453" s="244">
        <v>242</v>
      </c>
      <c r="B453" s="245" t="s">
        <v>775</v>
      </c>
      <c r="C453" s="246" t="s">
        <v>776</v>
      </c>
      <c r="D453" s="247" t="s">
        <v>251</v>
      </c>
      <c r="E453" s="248">
        <v>4</v>
      </c>
      <c r="F453" s="248">
        <v>0</v>
      </c>
      <c r="G453" s="249">
        <f t="shared" si="72"/>
        <v>0</v>
      </c>
      <c r="H453" s="250">
        <v>0</v>
      </c>
      <c r="I453" s="251">
        <f t="shared" si="73"/>
        <v>0</v>
      </c>
      <c r="J453" s="250">
        <v>0</v>
      </c>
      <c r="K453" s="251">
        <f t="shared" si="74"/>
        <v>0</v>
      </c>
      <c r="O453" s="243">
        <v>2</v>
      </c>
      <c r="AA453" s="216">
        <v>1</v>
      </c>
      <c r="AB453" s="216">
        <v>7</v>
      </c>
      <c r="AC453" s="216">
        <v>7</v>
      </c>
      <c r="AZ453" s="216">
        <v>2</v>
      </c>
      <c r="BA453" s="216">
        <f t="shared" si="75"/>
        <v>0</v>
      </c>
      <c r="BB453" s="216">
        <f t="shared" si="76"/>
        <v>0</v>
      </c>
      <c r="BC453" s="216">
        <f t="shared" si="77"/>
        <v>0</v>
      </c>
      <c r="BD453" s="216">
        <f t="shared" si="78"/>
        <v>0</v>
      </c>
      <c r="BE453" s="216">
        <f t="shared" si="79"/>
        <v>0</v>
      </c>
      <c r="CA453" s="243">
        <v>1</v>
      </c>
      <c r="CB453" s="243">
        <v>7</v>
      </c>
    </row>
    <row r="454" spans="1:80">
      <c r="A454" s="244">
        <v>243</v>
      </c>
      <c r="B454" s="245" t="s">
        <v>777</v>
      </c>
      <c r="C454" s="246" t="s">
        <v>778</v>
      </c>
      <c r="D454" s="247" t="s">
        <v>251</v>
      </c>
      <c r="E454" s="248">
        <v>14</v>
      </c>
      <c r="F454" s="248">
        <v>0</v>
      </c>
      <c r="G454" s="249">
        <f t="shared" si="72"/>
        <v>0</v>
      </c>
      <c r="H454" s="250">
        <v>0</v>
      </c>
      <c r="I454" s="251">
        <f t="shared" si="73"/>
        <v>0</v>
      </c>
      <c r="J454" s="250">
        <v>0</v>
      </c>
      <c r="K454" s="251">
        <f t="shared" si="74"/>
        <v>0</v>
      </c>
      <c r="O454" s="243">
        <v>2</v>
      </c>
      <c r="AA454" s="216">
        <v>1</v>
      </c>
      <c r="AB454" s="216">
        <v>7</v>
      </c>
      <c r="AC454" s="216">
        <v>7</v>
      </c>
      <c r="AZ454" s="216">
        <v>2</v>
      </c>
      <c r="BA454" s="216">
        <f t="shared" si="75"/>
        <v>0</v>
      </c>
      <c r="BB454" s="216">
        <f t="shared" si="76"/>
        <v>0</v>
      </c>
      <c r="BC454" s="216">
        <f t="shared" si="77"/>
        <v>0</v>
      </c>
      <c r="BD454" s="216">
        <f t="shared" si="78"/>
        <v>0</v>
      </c>
      <c r="BE454" s="216">
        <f t="shared" si="79"/>
        <v>0</v>
      </c>
      <c r="CA454" s="243">
        <v>1</v>
      </c>
      <c r="CB454" s="243">
        <v>7</v>
      </c>
    </row>
    <row r="455" spans="1:80">
      <c r="A455" s="244">
        <v>244</v>
      </c>
      <c r="B455" s="245" t="s">
        <v>779</v>
      </c>
      <c r="C455" s="246" t="s">
        <v>780</v>
      </c>
      <c r="D455" s="247" t="s">
        <v>251</v>
      </c>
      <c r="E455" s="248">
        <v>21</v>
      </c>
      <c r="F455" s="248">
        <v>0</v>
      </c>
      <c r="G455" s="249">
        <f t="shared" si="72"/>
        <v>0</v>
      </c>
      <c r="H455" s="250">
        <v>0</v>
      </c>
      <c r="I455" s="251">
        <f t="shared" si="73"/>
        <v>0</v>
      </c>
      <c r="J455" s="250">
        <v>0</v>
      </c>
      <c r="K455" s="251">
        <f t="shared" si="74"/>
        <v>0</v>
      </c>
      <c r="O455" s="243">
        <v>2</v>
      </c>
      <c r="AA455" s="216">
        <v>1</v>
      </c>
      <c r="AB455" s="216">
        <v>7</v>
      </c>
      <c r="AC455" s="216">
        <v>7</v>
      </c>
      <c r="AZ455" s="216">
        <v>2</v>
      </c>
      <c r="BA455" s="216">
        <f t="shared" si="75"/>
        <v>0</v>
      </c>
      <c r="BB455" s="216">
        <f t="shared" si="76"/>
        <v>0</v>
      </c>
      <c r="BC455" s="216">
        <f t="shared" si="77"/>
        <v>0</v>
      </c>
      <c r="BD455" s="216">
        <f t="shared" si="78"/>
        <v>0</v>
      </c>
      <c r="BE455" s="216">
        <f t="shared" si="79"/>
        <v>0</v>
      </c>
      <c r="CA455" s="243">
        <v>1</v>
      </c>
      <c r="CB455" s="243">
        <v>7</v>
      </c>
    </row>
    <row r="456" spans="1:80">
      <c r="A456" s="244">
        <v>245</v>
      </c>
      <c r="B456" s="245" t="s">
        <v>781</v>
      </c>
      <c r="C456" s="246" t="s">
        <v>782</v>
      </c>
      <c r="D456" s="247" t="s">
        <v>251</v>
      </c>
      <c r="E456" s="248">
        <v>21</v>
      </c>
      <c r="F456" s="248">
        <v>0</v>
      </c>
      <c r="G456" s="249">
        <f t="shared" si="72"/>
        <v>0</v>
      </c>
      <c r="H456" s="250">
        <v>0</v>
      </c>
      <c r="I456" s="251">
        <f t="shared" si="73"/>
        <v>0</v>
      </c>
      <c r="J456" s="250">
        <v>0</v>
      </c>
      <c r="K456" s="251">
        <f t="shared" si="74"/>
        <v>0</v>
      </c>
      <c r="O456" s="243">
        <v>2</v>
      </c>
      <c r="AA456" s="216">
        <v>1</v>
      </c>
      <c r="AB456" s="216">
        <v>7</v>
      </c>
      <c r="AC456" s="216">
        <v>7</v>
      </c>
      <c r="AZ456" s="216">
        <v>2</v>
      </c>
      <c r="BA456" s="216">
        <f t="shared" si="75"/>
        <v>0</v>
      </c>
      <c r="BB456" s="216">
        <f t="shared" si="76"/>
        <v>0</v>
      </c>
      <c r="BC456" s="216">
        <f t="shared" si="77"/>
        <v>0</v>
      </c>
      <c r="BD456" s="216">
        <f t="shared" si="78"/>
        <v>0</v>
      </c>
      <c r="BE456" s="216">
        <f t="shared" si="79"/>
        <v>0</v>
      </c>
      <c r="CA456" s="243">
        <v>1</v>
      </c>
      <c r="CB456" s="243">
        <v>7</v>
      </c>
    </row>
    <row r="457" spans="1:80">
      <c r="A457" s="244">
        <v>246</v>
      </c>
      <c r="B457" s="245" t="s">
        <v>783</v>
      </c>
      <c r="C457" s="246" t="s">
        <v>784</v>
      </c>
      <c r="D457" s="247" t="s">
        <v>251</v>
      </c>
      <c r="E457" s="248">
        <v>14</v>
      </c>
      <c r="F457" s="248">
        <v>0</v>
      </c>
      <c r="G457" s="249">
        <f t="shared" si="72"/>
        <v>0</v>
      </c>
      <c r="H457" s="250">
        <v>0</v>
      </c>
      <c r="I457" s="251">
        <f t="shared" si="73"/>
        <v>0</v>
      </c>
      <c r="J457" s="250">
        <v>0</v>
      </c>
      <c r="K457" s="251">
        <f t="shared" si="74"/>
        <v>0</v>
      </c>
      <c r="O457" s="243">
        <v>2</v>
      </c>
      <c r="AA457" s="216">
        <v>1</v>
      </c>
      <c r="AB457" s="216">
        <v>7</v>
      </c>
      <c r="AC457" s="216">
        <v>7</v>
      </c>
      <c r="AZ457" s="216">
        <v>2</v>
      </c>
      <c r="BA457" s="216">
        <f t="shared" si="75"/>
        <v>0</v>
      </c>
      <c r="BB457" s="216">
        <f t="shared" si="76"/>
        <v>0</v>
      </c>
      <c r="BC457" s="216">
        <f t="shared" si="77"/>
        <v>0</v>
      </c>
      <c r="BD457" s="216">
        <f t="shared" si="78"/>
        <v>0</v>
      </c>
      <c r="BE457" s="216">
        <f t="shared" si="79"/>
        <v>0</v>
      </c>
      <c r="CA457" s="243">
        <v>1</v>
      </c>
      <c r="CB457" s="243">
        <v>7</v>
      </c>
    </row>
    <row r="458" spans="1:80">
      <c r="A458" s="244">
        <v>247</v>
      </c>
      <c r="B458" s="245" t="s">
        <v>785</v>
      </c>
      <c r="C458" s="246" t="s">
        <v>786</v>
      </c>
      <c r="D458" s="247" t="s">
        <v>251</v>
      </c>
      <c r="E458" s="248">
        <v>14</v>
      </c>
      <c r="F458" s="248">
        <v>0</v>
      </c>
      <c r="G458" s="249">
        <f t="shared" si="72"/>
        <v>0</v>
      </c>
      <c r="H458" s="250">
        <v>0</v>
      </c>
      <c r="I458" s="251">
        <f t="shared" si="73"/>
        <v>0</v>
      </c>
      <c r="J458" s="250">
        <v>0</v>
      </c>
      <c r="K458" s="251">
        <f t="shared" si="74"/>
        <v>0</v>
      </c>
      <c r="O458" s="243">
        <v>2</v>
      </c>
      <c r="AA458" s="216">
        <v>1</v>
      </c>
      <c r="AB458" s="216">
        <v>7</v>
      </c>
      <c r="AC458" s="216">
        <v>7</v>
      </c>
      <c r="AZ458" s="216">
        <v>2</v>
      </c>
      <c r="BA458" s="216">
        <f t="shared" si="75"/>
        <v>0</v>
      </c>
      <c r="BB458" s="216">
        <f t="shared" si="76"/>
        <v>0</v>
      </c>
      <c r="BC458" s="216">
        <f t="shared" si="77"/>
        <v>0</v>
      </c>
      <c r="BD458" s="216">
        <f t="shared" si="78"/>
        <v>0</v>
      </c>
      <c r="BE458" s="216">
        <f t="shared" si="79"/>
        <v>0</v>
      </c>
      <c r="CA458" s="243">
        <v>1</v>
      </c>
      <c r="CB458" s="243">
        <v>7</v>
      </c>
    </row>
    <row r="459" spans="1:80">
      <c r="A459" s="244">
        <v>248</v>
      </c>
      <c r="B459" s="245" t="s">
        <v>787</v>
      </c>
      <c r="C459" s="246" t="s">
        <v>788</v>
      </c>
      <c r="D459" s="247" t="s">
        <v>154</v>
      </c>
      <c r="E459" s="248">
        <v>5</v>
      </c>
      <c r="F459" s="248">
        <v>0</v>
      </c>
      <c r="G459" s="249">
        <f t="shared" si="72"/>
        <v>0</v>
      </c>
      <c r="H459" s="250">
        <v>0</v>
      </c>
      <c r="I459" s="251">
        <f t="shared" si="73"/>
        <v>0</v>
      </c>
      <c r="J459" s="250">
        <v>0</v>
      </c>
      <c r="K459" s="251">
        <f t="shared" si="74"/>
        <v>0</v>
      </c>
      <c r="O459" s="243">
        <v>2</v>
      </c>
      <c r="AA459" s="216">
        <v>1</v>
      </c>
      <c r="AB459" s="216">
        <v>7</v>
      </c>
      <c r="AC459" s="216">
        <v>7</v>
      </c>
      <c r="AZ459" s="216">
        <v>2</v>
      </c>
      <c r="BA459" s="216">
        <f t="shared" si="75"/>
        <v>0</v>
      </c>
      <c r="BB459" s="216">
        <f t="shared" si="76"/>
        <v>0</v>
      </c>
      <c r="BC459" s="216">
        <f t="shared" si="77"/>
        <v>0</v>
      </c>
      <c r="BD459" s="216">
        <f t="shared" si="78"/>
        <v>0</v>
      </c>
      <c r="BE459" s="216">
        <f t="shared" si="79"/>
        <v>0</v>
      </c>
      <c r="CA459" s="243">
        <v>1</v>
      </c>
      <c r="CB459" s="243">
        <v>7</v>
      </c>
    </row>
    <row r="460" spans="1:80">
      <c r="A460" s="244">
        <v>249</v>
      </c>
      <c r="B460" s="245" t="s">
        <v>789</v>
      </c>
      <c r="C460" s="246" t="s">
        <v>790</v>
      </c>
      <c r="D460" s="247" t="s">
        <v>251</v>
      </c>
      <c r="E460" s="248">
        <v>1</v>
      </c>
      <c r="F460" s="248">
        <v>0</v>
      </c>
      <c r="G460" s="249">
        <f t="shared" si="72"/>
        <v>0</v>
      </c>
      <c r="H460" s="250">
        <v>0</v>
      </c>
      <c r="I460" s="251">
        <f t="shared" si="73"/>
        <v>0</v>
      </c>
      <c r="J460" s="250">
        <v>0</v>
      </c>
      <c r="K460" s="251">
        <f t="shared" si="74"/>
        <v>0</v>
      </c>
      <c r="O460" s="243">
        <v>2</v>
      </c>
      <c r="AA460" s="216">
        <v>1</v>
      </c>
      <c r="AB460" s="216">
        <v>7</v>
      </c>
      <c r="AC460" s="216">
        <v>7</v>
      </c>
      <c r="AZ460" s="216">
        <v>2</v>
      </c>
      <c r="BA460" s="216">
        <f t="shared" si="75"/>
        <v>0</v>
      </c>
      <c r="BB460" s="216">
        <f t="shared" si="76"/>
        <v>0</v>
      </c>
      <c r="BC460" s="216">
        <f t="shared" si="77"/>
        <v>0</v>
      </c>
      <c r="BD460" s="216">
        <f t="shared" si="78"/>
        <v>0</v>
      </c>
      <c r="BE460" s="216">
        <f t="shared" si="79"/>
        <v>0</v>
      </c>
      <c r="CA460" s="243">
        <v>1</v>
      </c>
      <c r="CB460" s="243">
        <v>7</v>
      </c>
    </row>
    <row r="461" spans="1:80">
      <c r="A461" s="244">
        <v>250</v>
      </c>
      <c r="B461" s="245" t="s">
        <v>791</v>
      </c>
      <c r="C461" s="246" t="s">
        <v>792</v>
      </c>
      <c r="D461" s="247" t="s">
        <v>251</v>
      </c>
      <c r="E461" s="248">
        <v>12</v>
      </c>
      <c r="F461" s="248">
        <v>0</v>
      </c>
      <c r="G461" s="249">
        <f t="shared" si="72"/>
        <v>0</v>
      </c>
      <c r="H461" s="250">
        <v>0</v>
      </c>
      <c r="I461" s="251">
        <f t="shared" si="73"/>
        <v>0</v>
      </c>
      <c r="J461" s="250">
        <v>0</v>
      </c>
      <c r="K461" s="251">
        <f t="shared" si="74"/>
        <v>0</v>
      </c>
      <c r="O461" s="243">
        <v>2</v>
      </c>
      <c r="AA461" s="216">
        <v>1</v>
      </c>
      <c r="AB461" s="216">
        <v>7</v>
      </c>
      <c r="AC461" s="216">
        <v>7</v>
      </c>
      <c r="AZ461" s="216">
        <v>2</v>
      </c>
      <c r="BA461" s="216">
        <f t="shared" si="75"/>
        <v>0</v>
      </c>
      <c r="BB461" s="216">
        <f t="shared" si="76"/>
        <v>0</v>
      </c>
      <c r="BC461" s="216">
        <f t="shared" si="77"/>
        <v>0</v>
      </c>
      <c r="BD461" s="216">
        <f t="shared" si="78"/>
        <v>0</v>
      </c>
      <c r="BE461" s="216">
        <f t="shared" si="79"/>
        <v>0</v>
      </c>
      <c r="CA461" s="243">
        <v>1</v>
      </c>
      <c r="CB461" s="243">
        <v>7</v>
      </c>
    </row>
    <row r="462" spans="1:80">
      <c r="A462" s="244">
        <v>251</v>
      </c>
      <c r="B462" s="245" t="s">
        <v>793</v>
      </c>
      <c r="C462" s="246" t="s">
        <v>794</v>
      </c>
      <c r="D462" s="247" t="s">
        <v>251</v>
      </c>
      <c r="E462" s="248">
        <v>24</v>
      </c>
      <c r="F462" s="248">
        <v>0</v>
      </c>
      <c r="G462" s="249">
        <f t="shared" si="72"/>
        <v>0</v>
      </c>
      <c r="H462" s="250">
        <v>0</v>
      </c>
      <c r="I462" s="251">
        <f t="shared" si="73"/>
        <v>0</v>
      </c>
      <c r="J462" s="250">
        <v>0</v>
      </c>
      <c r="K462" s="251">
        <f t="shared" si="74"/>
        <v>0</v>
      </c>
      <c r="O462" s="243">
        <v>2</v>
      </c>
      <c r="AA462" s="216">
        <v>1</v>
      </c>
      <c r="AB462" s="216">
        <v>7</v>
      </c>
      <c r="AC462" s="216">
        <v>7</v>
      </c>
      <c r="AZ462" s="216">
        <v>2</v>
      </c>
      <c r="BA462" s="216">
        <f t="shared" si="75"/>
        <v>0</v>
      </c>
      <c r="BB462" s="216">
        <f t="shared" si="76"/>
        <v>0</v>
      </c>
      <c r="BC462" s="216">
        <f t="shared" si="77"/>
        <v>0</v>
      </c>
      <c r="BD462" s="216">
        <f t="shared" si="78"/>
        <v>0</v>
      </c>
      <c r="BE462" s="216">
        <f t="shared" si="79"/>
        <v>0</v>
      </c>
      <c r="CA462" s="243">
        <v>1</v>
      </c>
      <c r="CB462" s="243">
        <v>7</v>
      </c>
    </row>
    <row r="463" spans="1:80">
      <c r="A463" s="244">
        <v>252</v>
      </c>
      <c r="B463" s="245" t="s">
        <v>795</v>
      </c>
      <c r="C463" s="246" t="s">
        <v>796</v>
      </c>
      <c r="D463" s="247" t="s">
        <v>251</v>
      </c>
      <c r="E463" s="248">
        <v>20</v>
      </c>
      <c r="F463" s="248">
        <v>0</v>
      </c>
      <c r="G463" s="249">
        <f t="shared" si="72"/>
        <v>0</v>
      </c>
      <c r="H463" s="250">
        <v>0</v>
      </c>
      <c r="I463" s="251">
        <f t="shared" si="73"/>
        <v>0</v>
      </c>
      <c r="J463" s="250">
        <v>0</v>
      </c>
      <c r="K463" s="251">
        <f t="shared" si="74"/>
        <v>0</v>
      </c>
      <c r="O463" s="243">
        <v>2</v>
      </c>
      <c r="AA463" s="216">
        <v>1</v>
      </c>
      <c r="AB463" s="216">
        <v>7</v>
      </c>
      <c r="AC463" s="216">
        <v>7</v>
      </c>
      <c r="AZ463" s="216">
        <v>2</v>
      </c>
      <c r="BA463" s="216">
        <f t="shared" si="75"/>
        <v>0</v>
      </c>
      <c r="BB463" s="216">
        <f t="shared" si="76"/>
        <v>0</v>
      </c>
      <c r="BC463" s="216">
        <f t="shared" si="77"/>
        <v>0</v>
      </c>
      <c r="BD463" s="216">
        <f t="shared" si="78"/>
        <v>0</v>
      </c>
      <c r="BE463" s="216">
        <f t="shared" si="79"/>
        <v>0</v>
      </c>
      <c r="CA463" s="243">
        <v>1</v>
      </c>
      <c r="CB463" s="243">
        <v>7</v>
      </c>
    </row>
    <row r="464" spans="1:80">
      <c r="A464" s="244">
        <v>253</v>
      </c>
      <c r="B464" s="245" t="s">
        <v>797</v>
      </c>
      <c r="C464" s="246" t="s">
        <v>798</v>
      </c>
      <c r="D464" s="247" t="s">
        <v>251</v>
      </c>
      <c r="E464" s="248">
        <v>8</v>
      </c>
      <c r="F464" s="248">
        <v>0</v>
      </c>
      <c r="G464" s="249">
        <f t="shared" si="72"/>
        <v>0</v>
      </c>
      <c r="H464" s="250">
        <v>0</v>
      </c>
      <c r="I464" s="251">
        <f t="shared" si="73"/>
        <v>0</v>
      </c>
      <c r="J464" s="250">
        <v>0</v>
      </c>
      <c r="K464" s="251">
        <f t="shared" si="74"/>
        <v>0</v>
      </c>
      <c r="O464" s="243">
        <v>2</v>
      </c>
      <c r="AA464" s="216">
        <v>1</v>
      </c>
      <c r="AB464" s="216">
        <v>7</v>
      </c>
      <c r="AC464" s="216">
        <v>7</v>
      </c>
      <c r="AZ464" s="216">
        <v>2</v>
      </c>
      <c r="BA464" s="216">
        <f t="shared" si="75"/>
        <v>0</v>
      </c>
      <c r="BB464" s="216">
        <f t="shared" si="76"/>
        <v>0</v>
      </c>
      <c r="BC464" s="216">
        <f t="shared" si="77"/>
        <v>0</v>
      </c>
      <c r="BD464" s="216">
        <f t="shared" si="78"/>
        <v>0</v>
      </c>
      <c r="BE464" s="216">
        <f t="shared" si="79"/>
        <v>0</v>
      </c>
      <c r="CA464" s="243">
        <v>1</v>
      </c>
      <c r="CB464" s="243">
        <v>7</v>
      </c>
    </row>
    <row r="465" spans="1:80" ht="22.5">
      <c r="A465" s="244">
        <v>254</v>
      </c>
      <c r="B465" s="245" t="s">
        <v>799</v>
      </c>
      <c r="C465" s="246" t="s">
        <v>800</v>
      </c>
      <c r="D465" s="247" t="s">
        <v>251</v>
      </c>
      <c r="E465" s="248">
        <v>6</v>
      </c>
      <c r="F465" s="248">
        <v>0</v>
      </c>
      <c r="G465" s="249">
        <f t="shared" si="72"/>
        <v>0</v>
      </c>
      <c r="H465" s="250">
        <v>0</v>
      </c>
      <c r="I465" s="251">
        <f t="shared" si="73"/>
        <v>0</v>
      </c>
      <c r="J465" s="250">
        <v>0</v>
      </c>
      <c r="K465" s="251">
        <f t="shared" si="74"/>
        <v>0</v>
      </c>
      <c r="O465" s="243">
        <v>2</v>
      </c>
      <c r="AA465" s="216">
        <v>1</v>
      </c>
      <c r="AB465" s="216">
        <v>7</v>
      </c>
      <c r="AC465" s="216">
        <v>7</v>
      </c>
      <c r="AZ465" s="216">
        <v>2</v>
      </c>
      <c r="BA465" s="216">
        <f t="shared" si="75"/>
        <v>0</v>
      </c>
      <c r="BB465" s="216">
        <f t="shared" si="76"/>
        <v>0</v>
      </c>
      <c r="BC465" s="216">
        <f t="shared" si="77"/>
        <v>0</v>
      </c>
      <c r="BD465" s="216">
        <f t="shared" si="78"/>
        <v>0</v>
      </c>
      <c r="BE465" s="216">
        <f t="shared" si="79"/>
        <v>0</v>
      </c>
      <c r="CA465" s="243">
        <v>1</v>
      </c>
      <c r="CB465" s="243">
        <v>7</v>
      </c>
    </row>
    <row r="466" spans="1:80">
      <c r="A466" s="244">
        <v>255</v>
      </c>
      <c r="B466" s="245" t="s">
        <v>801</v>
      </c>
      <c r="C466" s="246" t="s">
        <v>802</v>
      </c>
      <c r="D466" s="247" t="s">
        <v>251</v>
      </c>
      <c r="E466" s="248">
        <v>1</v>
      </c>
      <c r="F466" s="248">
        <v>0</v>
      </c>
      <c r="G466" s="249">
        <f t="shared" si="72"/>
        <v>0</v>
      </c>
      <c r="H466" s="250">
        <v>0</v>
      </c>
      <c r="I466" s="251">
        <f t="shared" si="73"/>
        <v>0</v>
      </c>
      <c r="J466" s="250">
        <v>0</v>
      </c>
      <c r="K466" s="251">
        <f t="shared" si="74"/>
        <v>0</v>
      </c>
      <c r="O466" s="243">
        <v>2</v>
      </c>
      <c r="AA466" s="216">
        <v>1</v>
      </c>
      <c r="AB466" s="216">
        <v>7</v>
      </c>
      <c r="AC466" s="216">
        <v>7</v>
      </c>
      <c r="AZ466" s="216">
        <v>2</v>
      </c>
      <c r="BA466" s="216">
        <f t="shared" si="75"/>
        <v>0</v>
      </c>
      <c r="BB466" s="216">
        <f t="shared" si="76"/>
        <v>0</v>
      </c>
      <c r="BC466" s="216">
        <f t="shared" si="77"/>
        <v>0</v>
      </c>
      <c r="BD466" s="216">
        <f t="shared" si="78"/>
        <v>0</v>
      </c>
      <c r="BE466" s="216">
        <f t="shared" si="79"/>
        <v>0</v>
      </c>
      <c r="CA466" s="243">
        <v>1</v>
      </c>
      <c r="CB466" s="243">
        <v>7</v>
      </c>
    </row>
    <row r="467" spans="1:80">
      <c r="A467" s="244">
        <v>256</v>
      </c>
      <c r="B467" s="245" t="s">
        <v>803</v>
      </c>
      <c r="C467" s="246" t="s">
        <v>804</v>
      </c>
      <c r="D467" s="247" t="s">
        <v>251</v>
      </c>
      <c r="E467" s="248">
        <v>2</v>
      </c>
      <c r="F467" s="248">
        <v>0</v>
      </c>
      <c r="G467" s="249">
        <f t="shared" si="72"/>
        <v>0</v>
      </c>
      <c r="H467" s="250">
        <v>0</v>
      </c>
      <c r="I467" s="251">
        <f t="shared" si="73"/>
        <v>0</v>
      </c>
      <c r="J467" s="250">
        <v>0</v>
      </c>
      <c r="K467" s="251">
        <f t="shared" si="74"/>
        <v>0</v>
      </c>
      <c r="O467" s="243">
        <v>2</v>
      </c>
      <c r="AA467" s="216">
        <v>1</v>
      </c>
      <c r="AB467" s="216">
        <v>7</v>
      </c>
      <c r="AC467" s="216">
        <v>7</v>
      </c>
      <c r="AZ467" s="216">
        <v>2</v>
      </c>
      <c r="BA467" s="216">
        <f t="shared" si="75"/>
        <v>0</v>
      </c>
      <c r="BB467" s="216">
        <f t="shared" si="76"/>
        <v>0</v>
      </c>
      <c r="BC467" s="216">
        <f t="shared" si="77"/>
        <v>0</v>
      </c>
      <c r="BD467" s="216">
        <f t="shared" si="78"/>
        <v>0</v>
      </c>
      <c r="BE467" s="216">
        <f t="shared" si="79"/>
        <v>0</v>
      </c>
      <c r="CA467" s="243">
        <v>1</v>
      </c>
      <c r="CB467" s="243">
        <v>7</v>
      </c>
    </row>
    <row r="468" spans="1:80">
      <c r="A468" s="244">
        <v>257</v>
      </c>
      <c r="B468" s="245" t="s">
        <v>805</v>
      </c>
      <c r="C468" s="246" t="s">
        <v>806</v>
      </c>
      <c r="D468" s="247" t="s">
        <v>164</v>
      </c>
      <c r="E468" s="248">
        <v>130</v>
      </c>
      <c r="F468" s="248">
        <v>0</v>
      </c>
      <c r="G468" s="249">
        <f t="shared" si="72"/>
        <v>0</v>
      </c>
      <c r="H468" s="250">
        <v>0</v>
      </c>
      <c r="I468" s="251">
        <f t="shared" si="73"/>
        <v>0</v>
      </c>
      <c r="J468" s="250">
        <v>0</v>
      </c>
      <c r="K468" s="251">
        <f t="shared" si="74"/>
        <v>0</v>
      </c>
      <c r="O468" s="243">
        <v>2</v>
      </c>
      <c r="AA468" s="216">
        <v>1</v>
      </c>
      <c r="AB468" s="216">
        <v>7</v>
      </c>
      <c r="AC468" s="216">
        <v>7</v>
      </c>
      <c r="AZ468" s="216">
        <v>2</v>
      </c>
      <c r="BA468" s="216">
        <f t="shared" si="75"/>
        <v>0</v>
      </c>
      <c r="BB468" s="216">
        <f t="shared" si="76"/>
        <v>0</v>
      </c>
      <c r="BC468" s="216">
        <f t="shared" si="77"/>
        <v>0</v>
      </c>
      <c r="BD468" s="216">
        <f t="shared" si="78"/>
        <v>0</v>
      </c>
      <c r="BE468" s="216">
        <f t="shared" si="79"/>
        <v>0</v>
      </c>
      <c r="CA468" s="243">
        <v>1</v>
      </c>
      <c r="CB468" s="243">
        <v>7</v>
      </c>
    </row>
    <row r="469" spans="1:80">
      <c r="A469" s="252"/>
      <c r="B469" s="253"/>
      <c r="C469" s="368" t="s">
        <v>807</v>
      </c>
      <c r="D469" s="369"/>
      <c r="E469" s="369"/>
      <c r="F469" s="369"/>
      <c r="G469" s="370"/>
      <c r="I469" s="254"/>
      <c r="K469" s="254"/>
      <c r="L469" s="255" t="s">
        <v>807</v>
      </c>
      <c r="O469" s="243">
        <v>3</v>
      </c>
    </row>
    <row r="470" spans="1:80">
      <c r="A470" s="252"/>
      <c r="B470" s="253"/>
      <c r="C470" s="368" t="s">
        <v>808</v>
      </c>
      <c r="D470" s="369"/>
      <c r="E470" s="369"/>
      <c r="F470" s="369"/>
      <c r="G470" s="370"/>
      <c r="I470" s="254"/>
      <c r="K470" s="254"/>
      <c r="L470" s="255" t="s">
        <v>808</v>
      </c>
      <c r="O470" s="243">
        <v>3</v>
      </c>
    </row>
    <row r="471" spans="1:80">
      <c r="A471" s="244">
        <v>258</v>
      </c>
      <c r="B471" s="245" t="s">
        <v>809</v>
      </c>
      <c r="C471" s="246" t="s">
        <v>810</v>
      </c>
      <c r="D471" s="247" t="s">
        <v>164</v>
      </c>
      <c r="E471" s="248">
        <v>310</v>
      </c>
      <c r="F471" s="248">
        <v>0</v>
      </c>
      <c r="G471" s="249">
        <f>E471*F471</f>
        <v>0</v>
      </c>
      <c r="H471" s="250">
        <v>0</v>
      </c>
      <c r="I471" s="251">
        <f>E471*H471</f>
        <v>0</v>
      </c>
      <c r="J471" s="250">
        <v>0</v>
      </c>
      <c r="K471" s="251">
        <f>E471*J471</f>
        <v>0</v>
      </c>
      <c r="O471" s="243">
        <v>2</v>
      </c>
      <c r="AA471" s="216">
        <v>1</v>
      </c>
      <c r="AB471" s="216">
        <v>7</v>
      </c>
      <c r="AC471" s="216">
        <v>7</v>
      </c>
      <c r="AZ471" s="216">
        <v>2</v>
      </c>
      <c r="BA471" s="216">
        <f>IF(AZ471=1,G471,0)</f>
        <v>0</v>
      </c>
      <c r="BB471" s="216">
        <f>IF(AZ471=2,G471,0)</f>
        <v>0</v>
      </c>
      <c r="BC471" s="216">
        <f>IF(AZ471=3,G471,0)</f>
        <v>0</v>
      </c>
      <c r="BD471" s="216">
        <f>IF(AZ471=4,G471,0)</f>
        <v>0</v>
      </c>
      <c r="BE471" s="216">
        <f>IF(AZ471=5,G471,0)</f>
        <v>0</v>
      </c>
      <c r="CA471" s="243">
        <v>1</v>
      </c>
      <c r="CB471" s="243">
        <v>7</v>
      </c>
    </row>
    <row r="472" spans="1:80">
      <c r="A472" s="252"/>
      <c r="B472" s="253"/>
      <c r="C472" s="368" t="s">
        <v>811</v>
      </c>
      <c r="D472" s="369"/>
      <c r="E472" s="369"/>
      <c r="F472" s="369"/>
      <c r="G472" s="370"/>
      <c r="I472" s="254"/>
      <c r="K472" s="254"/>
      <c r="L472" s="255" t="s">
        <v>811</v>
      </c>
      <c r="O472" s="243">
        <v>3</v>
      </c>
    </row>
    <row r="473" spans="1:80">
      <c r="A473" s="252"/>
      <c r="B473" s="253"/>
      <c r="C473" s="368" t="s">
        <v>812</v>
      </c>
      <c r="D473" s="369"/>
      <c r="E473" s="369"/>
      <c r="F473" s="369"/>
      <c r="G473" s="370"/>
      <c r="I473" s="254"/>
      <c r="K473" s="254"/>
      <c r="L473" s="255" t="s">
        <v>812</v>
      </c>
      <c r="O473" s="243">
        <v>3</v>
      </c>
    </row>
    <row r="474" spans="1:80">
      <c r="A474" s="244">
        <v>259</v>
      </c>
      <c r="B474" s="245" t="s">
        <v>813</v>
      </c>
      <c r="C474" s="246" t="s">
        <v>814</v>
      </c>
      <c r="D474" s="247" t="s">
        <v>149</v>
      </c>
      <c r="E474" s="248">
        <v>12.5</v>
      </c>
      <c r="F474" s="248">
        <v>0</v>
      </c>
      <c r="G474" s="249">
        <f>E474*F474</f>
        <v>0</v>
      </c>
      <c r="H474" s="250">
        <v>0</v>
      </c>
      <c r="I474" s="251">
        <f>E474*H474</f>
        <v>0</v>
      </c>
      <c r="J474" s="250">
        <v>0</v>
      </c>
      <c r="K474" s="251">
        <f>E474*J474</f>
        <v>0</v>
      </c>
      <c r="O474" s="243">
        <v>2</v>
      </c>
      <c r="AA474" s="216">
        <v>1</v>
      </c>
      <c r="AB474" s="216">
        <v>7</v>
      </c>
      <c r="AC474" s="216">
        <v>7</v>
      </c>
      <c r="AZ474" s="216">
        <v>2</v>
      </c>
      <c r="BA474" s="216">
        <f>IF(AZ474=1,G474,0)</f>
        <v>0</v>
      </c>
      <c r="BB474" s="216">
        <f>IF(AZ474=2,G474,0)</f>
        <v>0</v>
      </c>
      <c r="BC474" s="216">
        <f>IF(AZ474=3,G474,0)</f>
        <v>0</v>
      </c>
      <c r="BD474" s="216">
        <f>IF(AZ474=4,G474,0)</f>
        <v>0</v>
      </c>
      <c r="BE474" s="216">
        <f>IF(AZ474=5,G474,0)</f>
        <v>0</v>
      </c>
      <c r="CA474" s="243">
        <v>1</v>
      </c>
      <c r="CB474" s="243">
        <v>7</v>
      </c>
    </row>
    <row r="475" spans="1:80">
      <c r="A475" s="252"/>
      <c r="B475" s="253"/>
      <c r="C475" s="368" t="s">
        <v>815</v>
      </c>
      <c r="D475" s="369"/>
      <c r="E475" s="369"/>
      <c r="F475" s="369"/>
      <c r="G475" s="370"/>
      <c r="I475" s="254"/>
      <c r="K475" s="254"/>
      <c r="L475" s="255" t="s">
        <v>815</v>
      </c>
      <c r="O475" s="243">
        <v>3</v>
      </c>
    </row>
    <row r="476" spans="1:80">
      <c r="A476" s="252"/>
      <c r="B476" s="253"/>
      <c r="C476" s="368" t="s">
        <v>816</v>
      </c>
      <c r="D476" s="369"/>
      <c r="E476" s="369"/>
      <c r="F476" s="369"/>
      <c r="G476" s="370"/>
      <c r="I476" s="254"/>
      <c r="K476" s="254"/>
      <c r="L476" s="255" t="s">
        <v>816</v>
      </c>
      <c r="O476" s="243">
        <v>3</v>
      </c>
    </row>
    <row r="477" spans="1:80">
      <c r="A477" s="252"/>
      <c r="B477" s="253"/>
      <c r="C477" s="368" t="s">
        <v>817</v>
      </c>
      <c r="D477" s="369"/>
      <c r="E477" s="369"/>
      <c r="F477" s="369"/>
      <c r="G477" s="370"/>
      <c r="I477" s="254"/>
      <c r="K477" s="254"/>
      <c r="L477" s="255" t="s">
        <v>817</v>
      </c>
      <c r="O477" s="243">
        <v>3</v>
      </c>
    </row>
    <row r="478" spans="1:80">
      <c r="A478" s="244">
        <v>260</v>
      </c>
      <c r="B478" s="245" t="s">
        <v>818</v>
      </c>
      <c r="C478" s="246" t="s">
        <v>819</v>
      </c>
      <c r="D478" s="247" t="s">
        <v>164</v>
      </c>
      <c r="E478" s="248">
        <v>45</v>
      </c>
      <c r="F478" s="248">
        <v>0</v>
      </c>
      <c r="G478" s="249">
        <f>E478*F478</f>
        <v>0</v>
      </c>
      <c r="H478" s="250">
        <v>0</v>
      </c>
      <c r="I478" s="251">
        <f>E478*H478</f>
        <v>0</v>
      </c>
      <c r="J478" s="250">
        <v>0</v>
      </c>
      <c r="K478" s="251">
        <f>E478*J478</f>
        <v>0</v>
      </c>
      <c r="O478" s="243">
        <v>2</v>
      </c>
      <c r="AA478" s="216">
        <v>1</v>
      </c>
      <c r="AB478" s="216">
        <v>7</v>
      </c>
      <c r="AC478" s="216">
        <v>7</v>
      </c>
      <c r="AZ478" s="216">
        <v>2</v>
      </c>
      <c r="BA478" s="216">
        <f>IF(AZ478=1,G478,0)</f>
        <v>0</v>
      </c>
      <c r="BB478" s="216">
        <f>IF(AZ478=2,G478,0)</f>
        <v>0</v>
      </c>
      <c r="BC478" s="216">
        <f>IF(AZ478=3,G478,0)</f>
        <v>0</v>
      </c>
      <c r="BD478" s="216">
        <f>IF(AZ478=4,G478,0)</f>
        <v>0</v>
      </c>
      <c r="BE478" s="216">
        <f>IF(AZ478=5,G478,0)</f>
        <v>0</v>
      </c>
      <c r="CA478" s="243">
        <v>1</v>
      </c>
      <c r="CB478" s="243">
        <v>7</v>
      </c>
    </row>
    <row r="479" spans="1:80" ht="45">
      <c r="A479" s="252"/>
      <c r="B479" s="253"/>
      <c r="C479" s="368" t="s">
        <v>820</v>
      </c>
      <c r="D479" s="369"/>
      <c r="E479" s="369"/>
      <c r="F479" s="369"/>
      <c r="G479" s="370"/>
      <c r="I479" s="254"/>
      <c r="K479" s="254"/>
      <c r="L479" s="255" t="s">
        <v>820</v>
      </c>
      <c r="O479" s="243">
        <v>3</v>
      </c>
    </row>
    <row r="480" spans="1:80" ht="22.5">
      <c r="A480" s="244">
        <v>261</v>
      </c>
      <c r="B480" s="245" t="s">
        <v>821</v>
      </c>
      <c r="C480" s="246" t="s">
        <v>822</v>
      </c>
      <c r="D480" s="247" t="s">
        <v>823</v>
      </c>
      <c r="E480" s="248">
        <v>1</v>
      </c>
      <c r="F480" s="248">
        <v>0</v>
      </c>
      <c r="G480" s="249">
        <f>E480*F480</f>
        <v>0</v>
      </c>
      <c r="H480" s="250">
        <v>0</v>
      </c>
      <c r="I480" s="251">
        <f>E480*H480</f>
        <v>0</v>
      </c>
      <c r="J480" s="250">
        <v>0</v>
      </c>
      <c r="K480" s="251">
        <f>E480*J480</f>
        <v>0</v>
      </c>
      <c r="O480" s="243">
        <v>2</v>
      </c>
      <c r="AA480" s="216">
        <v>1</v>
      </c>
      <c r="AB480" s="216">
        <v>7</v>
      </c>
      <c r="AC480" s="216">
        <v>7</v>
      </c>
      <c r="AZ480" s="216">
        <v>2</v>
      </c>
      <c r="BA480" s="216">
        <f>IF(AZ480=1,G480,0)</f>
        <v>0</v>
      </c>
      <c r="BB480" s="216">
        <f>IF(AZ480=2,G480,0)</f>
        <v>0</v>
      </c>
      <c r="BC480" s="216">
        <f>IF(AZ480=3,G480,0)</f>
        <v>0</v>
      </c>
      <c r="BD480" s="216">
        <f>IF(AZ480=4,G480,0)</f>
        <v>0</v>
      </c>
      <c r="BE480" s="216">
        <f>IF(AZ480=5,G480,0)</f>
        <v>0</v>
      </c>
      <c r="CA480" s="243">
        <v>1</v>
      </c>
      <c r="CB480" s="243">
        <v>7</v>
      </c>
    </row>
    <row r="481" spans="1:80">
      <c r="A481" s="244">
        <v>262</v>
      </c>
      <c r="B481" s="245" t="s">
        <v>824</v>
      </c>
      <c r="C481" s="246" t="s">
        <v>825</v>
      </c>
      <c r="D481" s="247" t="s">
        <v>823</v>
      </c>
      <c r="E481" s="248">
        <v>1</v>
      </c>
      <c r="F481" s="248">
        <v>0</v>
      </c>
      <c r="G481" s="249">
        <f>E481*F481</f>
        <v>0</v>
      </c>
      <c r="H481" s="250">
        <v>0</v>
      </c>
      <c r="I481" s="251">
        <f>E481*H481</f>
        <v>0</v>
      </c>
      <c r="J481" s="250">
        <v>0</v>
      </c>
      <c r="K481" s="251">
        <f>E481*J481</f>
        <v>0</v>
      </c>
      <c r="O481" s="243">
        <v>2</v>
      </c>
      <c r="AA481" s="216">
        <v>1</v>
      </c>
      <c r="AB481" s="216">
        <v>7</v>
      </c>
      <c r="AC481" s="216">
        <v>7</v>
      </c>
      <c r="AZ481" s="216">
        <v>2</v>
      </c>
      <c r="BA481" s="216">
        <f>IF(AZ481=1,G481,0)</f>
        <v>0</v>
      </c>
      <c r="BB481" s="216">
        <f>IF(AZ481=2,G481,0)</f>
        <v>0</v>
      </c>
      <c r="BC481" s="216">
        <f>IF(AZ481=3,G481,0)</f>
        <v>0</v>
      </c>
      <c r="BD481" s="216">
        <f>IF(AZ481=4,G481,0)</f>
        <v>0</v>
      </c>
      <c r="BE481" s="216">
        <f>IF(AZ481=5,G481,0)</f>
        <v>0</v>
      </c>
      <c r="CA481" s="243">
        <v>1</v>
      </c>
      <c r="CB481" s="243">
        <v>7</v>
      </c>
    </row>
    <row r="482" spans="1:80" ht="35.25" customHeight="1">
      <c r="A482" s="252"/>
      <c r="B482" s="253"/>
      <c r="C482" s="368" t="s">
        <v>3151</v>
      </c>
      <c r="D482" s="369"/>
      <c r="E482" s="369"/>
      <c r="F482" s="369"/>
      <c r="G482" s="370"/>
      <c r="I482" s="254"/>
      <c r="K482" s="254"/>
      <c r="L482" s="255" t="s">
        <v>826</v>
      </c>
      <c r="O482" s="243">
        <v>3</v>
      </c>
    </row>
    <row r="483" spans="1:80">
      <c r="A483" s="244">
        <v>263</v>
      </c>
      <c r="B483" s="245" t="s">
        <v>827</v>
      </c>
      <c r="C483" s="246" t="s">
        <v>828</v>
      </c>
      <c r="D483" s="247" t="s">
        <v>823</v>
      </c>
      <c r="E483" s="248">
        <v>1</v>
      </c>
      <c r="F483" s="248">
        <v>0</v>
      </c>
      <c r="G483" s="249">
        <f t="shared" ref="G483:G496" si="80">E483*F483</f>
        <v>0</v>
      </c>
      <c r="H483" s="250">
        <v>0</v>
      </c>
      <c r="I483" s="251">
        <f t="shared" ref="I483:I496" si="81">E483*H483</f>
        <v>0</v>
      </c>
      <c r="J483" s="250">
        <v>0</v>
      </c>
      <c r="K483" s="251">
        <f t="shared" ref="K483:K496" si="82">E483*J483</f>
        <v>0</v>
      </c>
      <c r="O483" s="243">
        <v>2</v>
      </c>
      <c r="AA483" s="216">
        <v>1</v>
      </c>
      <c r="AB483" s="216">
        <v>7</v>
      </c>
      <c r="AC483" s="216">
        <v>7</v>
      </c>
      <c r="AZ483" s="216">
        <v>2</v>
      </c>
      <c r="BA483" s="216">
        <f t="shared" ref="BA483:BA496" si="83">IF(AZ483=1,G483,0)</f>
        <v>0</v>
      </c>
      <c r="BB483" s="216">
        <f t="shared" ref="BB483:BB496" si="84">IF(AZ483=2,G483,0)</f>
        <v>0</v>
      </c>
      <c r="BC483" s="216">
        <f t="shared" ref="BC483:BC496" si="85">IF(AZ483=3,G483,0)</f>
        <v>0</v>
      </c>
      <c r="BD483" s="216">
        <f t="shared" ref="BD483:BD496" si="86">IF(AZ483=4,G483,0)</f>
        <v>0</v>
      </c>
      <c r="BE483" s="216">
        <f t="shared" ref="BE483:BE496" si="87">IF(AZ483=5,G483,0)</f>
        <v>0</v>
      </c>
      <c r="CA483" s="243">
        <v>1</v>
      </c>
      <c r="CB483" s="243">
        <v>7</v>
      </c>
    </row>
    <row r="484" spans="1:80">
      <c r="A484" s="244">
        <v>264</v>
      </c>
      <c r="B484" s="245" t="s">
        <v>829</v>
      </c>
      <c r="C484" s="246" t="s">
        <v>830</v>
      </c>
      <c r="D484" s="247" t="s">
        <v>823</v>
      </c>
      <c r="E484" s="248">
        <v>1</v>
      </c>
      <c r="F484" s="248">
        <v>0</v>
      </c>
      <c r="G484" s="249">
        <f t="shared" si="80"/>
        <v>0</v>
      </c>
      <c r="H484" s="250">
        <v>0</v>
      </c>
      <c r="I484" s="251">
        <f t="shared" si="81"/>
        <v>0</v>
      </c>
      <c r="J484" s="250">
        <v>0</v>
      </c>
      <c r="K484" s="251">
        <f t="shared" si="82"/>
        <v>0</v>
      </c>
      <c r="O484" s="243">
        <v>2</v>
      </c>
      <c r="AA484" s="216">
        <v>1</v>
      </c>
      <c r="AB484" s="216">
        <v>7</v>
      </c>
      <c r="AC484" s="216">
        <v>7</v>
      </c>
      <c r="AZ484" s="216">
        <v>2</v>
      </c>
      <c r="BA484" s="216">
        <f t="shared" si="83"/>
        <v>0</v>
      </c>
      <c r="BB484" s="216">
        <f t="shared" si="84"/>
        <v>0</v>
      </c>
      <c r="BC484" s="216">
        <f t="shared" si="85"/>
        <v>0</v>
      </c>
      <c r="BD484" s="216">
        <f t="shared" si="86"/>
        <v>0</v>
      </c>
      <c r="BE484" s="216">
        <f t="shared" si="87"/>
        <v>0</v>
      </c>
      <c r="CA484" s="243">
        <v>1</v>
      </c>
      <c r="CB484" s="243">
        <v>7</v>
      </c>
    </row>
    <row r="485" spans="1:80">
      <c r="A485" s="244">
        <v>265</v>
      </c>
      <c r="B485" s="245" t="s">
        <v>831</v>
      </c>
      <c r="C485" s="246" t="s">
        <v>832</v>
      </c>
      <c r="D485" s="247" t="s">
        <v>823</v>
      </c>
      <c r="E485" s="248">
        <v>1</v>
      </c>
      <c r="F485" s="248">
        <v>0</v>
      </c>
      <c r="G485" s="249">
        <f t="shared" si="80"/>
        <v>0</v>
      </c>
      <c r="H485" s="250">
        <v>0</v>
      </c>
      <c r="I485" s="251">
        <f t="shared" si="81"/>
        <v>0</v>
      </c>
      <c r="J485" s="250">
        <v>0</v>
      </c>
      <c r="K485" s="251">
        <f t="shared" si="82"/>
        <v>0</v>
      </c>
      <c r="O485" s="243">
        <v>2</v>
      </c>
      <c r="AA485" s="216">
        <v>1</v>
      </c>
      <c r="AB485" s="216">
        <v>7</v>
      </c>
      <c r="AC485" s="216">
        <v>7</v>
      </c>
      <c r="AZ485" s="216">
        <v>2</v>
      </c>
      <c r="BA485" s="216">
        <f t="shared" si="83"/>
        <v>0</v>
      </c>
      <c r="BB485" s="216">
        <f t="shared" si="84"/>
        <v>0</v>
      </c>
      <c r="BC485" s="216">
        <f t="shared" si="85"/>
        <v>0</v>
      </c>
      <c r="BD485" s="216">
        <f t="shared" si="86"/>
        <v>0</v>
      </c>
      <c r="BE485" s="216">
        <f t="shared" si="87"/>
        <v>0</v>
      </c>
      <c r="CA485" s="243">
        <v>1</v>
      </c>
      <c r="CB485" s="243">
        <v>7</v>
      </c>
    </row>
    <row r="486" spans="1:80">
      <c r="A486" s="244">
        <v>266</v>
      </c>
      <c r="B486" s="245" t="s">
        <v>833</v>
      </c>
      <c r="C486" s="246" t="s">
        <v>834</v>
      </c>
      <c r="D486" s="247" t="s">
        <v>823</v>
      </c>
      <c r="E486" s="248">
        <v>1</v>
      </c>
      <c r="F486" s="248">
        <v>0</v>
      </c>
      <c r="G486" s="249">
        <f t="shared" si="80"/>
        <v>0</v>
      </c>
      <c r="H486" s="250">
        <v>0</v>
      </c>
      <c r="I486" s="251">
        <f t="shared" si="81"/>
        <v>0</v>
      </c>
      <c r="J486" s="250">
        <v>0</v>
      </c>
      <c r="K486" s="251">
        <f t="shared" si="82"/>
        <v>0</v>
      </c>
      <c r="O486" s="243">
        <v>2</v>
      </c>
      <c r="AA486" s="216">
        <v>1</v>
      </c>
      <c r="AB486" s="216">
        <v>7</v>
      </c>
      <c r="AC486" s="216">
        <v>7</v>
      </c>
      <c r="AZ486" s="216">
        <v>2</v>
      </c>
      <c r="BA486" s="216">
        <f t="shared" si="83"/>
        <v>0</v>
      </c>
      <c r="BB486" s="216">
        <f t="shared" si="84"/>
        <v>0</v>
      </c>
      <c r="BC486" s="216">
        <f t="shared" si="85"/>
        <v>0</v>
      </c>
      <c r="BD486" s="216">
        <f t="shared" si="86"/>
        <v>0</v>
      </c>
      <c r="BE486" s="216">
        <f t="shared" si="87"/>
        <v>0</v>
      </c>
      <c r="CA486" s="243">
        <v>1</v>
      </c>
      <c r="CB486" s="243">
        <v>7</v>
      </c>
    </row>
    <row r="487" spans="1:80">
      <c r="A487" s="244">
        <v>267</v>
      </c>
      <c r="B487" s="245" t="s">
        <v>835</v>
      </c>
      <c r="C487" s="246" t="s">
        <v>836</v>
      </c>
      <c r="D487" s="247" t="s">
        <v>823</v>
      </c>
      <c r="E487" s="248">
        <v>1</v>
      </c>
      <c r="F487" s="248">
        <v>0</v>
      </c>
      <c r="G487" s="249">
        <f t="shared" si="80"/>
        <v>0</v>
      </c>
      <c r="H487" s="250">
        <v>0</v>
      </c>
      <c r="I487" s="251">
        <f t="shared" si="81"/>
        <v>0</v>
      </c>
      <c r="J487" s="250">
        <v>0</v>
      </c>
      <c r="K487" s="251">
        <f t="shared" si="82"/>
        <v>0</v>
      </c>
      <c r="O487" s="243">
        <v>2</v>
      </c>
      <c r="AA487" s="216">
        <v>1</v>
      </c>
      <c r="AB487" s="216">
        <v>7</v>
      </c>
      <c r="AC487" s="216">
        <v>7</v>
      </c>
      <c r="AZ487" s="216">
        <v>2</v>
      </c>
      <c r="BA487" s="216">
        <f t="shared" si="83"/>
        <v>0</v>
      </c>
      <c r="BB487" s="216">
        <f t="shared" si="84"/>
        <v>0</v>
      </c>
      <c r="BC487" s="216">
        <f t="shared" si="85"/>
        <v>0</v>
      </c>
      <c r="BD487" s="216">
        <f t="shared" si="86"/>
        <v>0</v>
      </c>
      <c r="BE487" s="216">
        <f t="shared" si="87"/>
        <v>0</v>
      </c>
      <c r="CA487" s="243">
        <v>1</v>
      </c>
      <c r="CB487" s="243">
        <v>7</v>
      </c>
    </row>
    <row r="488" spans="1:80">
      <c r="A488" s="244">
        <v>268</v>
      </c>
      <c r="B488" s="245" t="s">
        <v>837</v>
      </c>
      <c r="C488" s="246" t="s">
        <v>838</v>
      </c>
      <c r="D488" s="247" t="s">
        <v>823</v>
      </c>
      <c r="E488" s="248">
        <v>1</v>
      </c>
      <c r="F488" s="248">
        <v>0</v>
      </c>
      <c r="G488" s="249">
        <f t="shared" si="80"/>
        <v>0</v>
      </c>
      <c r="H488" s="250">
        <v>0</v>
      </c>
      <c r="I488" s="251">
        <f t="shared" si="81"/>
        <v>0</v>
      </c>
      <c r="J488" s="250">
        <v>0</v>
      </c>
      <c r="K488" s="251">
        <f t="shared" si="82"/>
        <v>0</v>
      </c>
      <c r="O488" s="243">
        <v>2</v>
      </c>
      <c r="AA488" s="216">
        <v>1</v>
      </c>
      <c r="AB488" s="216">
        <v>7</v>
      </c>
      <c r="AC488" s="216">
        <v>7</v>
      </c>
      <c r="AZ488" s="216">
        <v>2</v>
      </c>
      <c r="BA488" s="216">
        <f t="shared" si="83"/>
        <v>0</v>
      </c>
      <c r="BB488" s="216">
        <f t="shared" si="84"/>
        <v>0</v>
      </c>
      <c r="BC488" s="216">
        <f t="shared" si="85"/>
        <v>0</v>
      </c>
      <c r="BD488" s="216">
        <f t="shared" si="86"/>
        <v>0</v>
      </c>
      <c r="BE488" s="216">
        <f t="shared" si="87"/>
        <v>0</v>
      </c>
      <c r="CA488" s="243">
        <v>1</v>
      </c>
      <c r="CB488" s="243">
        <v>7</v>
      </c>
    </row>
    <row r="489" spans="1:80" ht="22.5">
      <c r="A489" s="244">
        <v>269</v>
      </c>
      <c r="B489" s="245" t="s">
        <v>839</v>
      </c>
      <c r="C489" s="246" t="s">
        <v>840</v>
      </c>
      <c r="D489" s="247" t="s">
        <v>823</v>
      </c>
      <c r="E489" s="248">
        <v>1</v>
      </c>
      <c r="F489" s="248">
        <v>0</v>
      </c>
      <c r="G489" s="249">
        <f t="shared" si="80"/>
        <v>0</v>
      </c>
      <c r="H489" s="250">
        <v>0</v>
      </c>
      <c r="I489" s="251">
        <f t="shared" si="81"/>
        <v>0</v>
      </c>
      <c r="J489" s="250">
        <v>0</v>
      </c>
      <c r="K489" s="251">
        <f t="shared" si="82"/>
        <v>0</v>
      </c>
      <c r="O489" s="243">
        <v>2</v>
      </c>
      <c r="AA489" s="216">
        <v>1</v>
      </c>
      <c r="AB489" s="216">
        <v>7</v>
      </c>
      <c r="AC489" s="216">
        <v>7</v>
      </c>
      <c r="AZ489" s="216">
        <v>2</v>
      </c>
      <c r="BA489" s="216">
        <f t="shared" si="83"/>
        <v>0</v>
      </c>
      <c r="BB489" s="216">
        <f t="shared" si="84"/>
        <v>0</v>
      </c>
      <c r="BC489" s="216">
        <f t="shared" si="85"/>
        <v>0</v>
      </c>
      <c r="BD489" s="216">
        <f t="shared" si="86"/>
        <v>0</v>
      </c>
      <c r="BE489" s="216">
        <f t="shared" si="87"/>
        <v>0</v>
      </c>
      <c r="CA489" s="243">
        <v>1</v>
      </c>
      <c r="CB489" s="243">
        <v>7</v>
      </c>
    </row>
    <row r="490" spans="1:80">
      <c r="A490" s="244">
        <v>270</v>
      </c>
      <c r="B490" s="245" t="s">
        <v>841</v>
      </c>
      <c r="C490" s="246" t="s">
        <v>842</v>
      </c>
      <c r="D490" s="247" t="s">
        <v>251</v>
      </c>
      <c r="E490" s="248">
        <v>1</v>
      </c>
      <c r="F490" s="248">
        <v>0</v>
      </c>
      <c r="G490" s="249">
        <f t="shared" si="80"/>
        <v>0</v>
      </c>
      <c r="H490" s="250">
        <v>0</v>
      </c>
      <c r="I490" s="251">
        <f t="shared" si="81"/>
        <v>0</v>
      </c>
      <c r="J490" s="250">
        <v>0</v>
      </c>
      <c r="K490" s="251">
        <f t="shared" si="82"/>
        <v>0</v>
      </c>
      <c r="O490" s="243">
        <v>2</v>
      </c>
      <c r="AA490" s="216">
        <v>1</v>
      </c>
      <c r="AB490" s="216">
        <v>7</v>
      </c>
      <c r="AC490" s="216">
        <v>7</v>
      </c>
      <c r="AZ490" s="216">
        <v>2</v>
      </c>
      <c r="BA490" s="216">
        <f t="shared" si="83"/>
        <v>0</v>
      </c>
      <c r="BB490" s="216">
        <f t="shared" si="84"/>
        <v>0</v>
      </c>
      <c r="BC490" s="216">
        <f t="shared" si="85"/>
        <v>0</v>
      </c>
      <c r="BD490" s="216">
        <f t="shared" si="86"/>
        <v>0</v>
      </c>
      <c r="BE490" s="216">
        <f t="shared" si="87"/>
        <v>0</v>
      </c>
      <c r="CA490" s="243">
        <v>1</v>
      </c>
      <c r="CB490" s="243">
        <v>7</v>
      </c>
    </row>
    <row r="491" spans="1:80" ht="22.5">
      <c r="A491" s="244">
        <v>271</v>
      </c>
      <c r="B491" s="245" t="s">
        <v>843</v>
      </c>
      <c r="C491" s="246" t="s">
        <v>844</v>
      </c>
      <c r="D491" s="247" t="s">
        <v>823</v>
      </c>
      <c r="E491" s="248">
        <v>1</v>
      </c>
      <c r="F491" s="248">
        <v>0</v>
      </c>
      <c r="G491" s="249">
        <f t="shared" si="80"/>
        <v>0</v>
      </c>
      <c r="H491" s="250">
        <v>0</v>
      </c>
      <c r="I491" s="251">
        <f t="shared" si="81"/>
        <v>0</v>
      </c>
      <c r="J491" s="250">
        <v>0</v>
      </c>
      <c r="K491" s="251">
        <f t="shared" si="82"/>
        <v>0</v>
      </c>
      <c r="O491" s="243">
        <v>2</v>
      </c>
      <c r="AA491" s="216">
        <v>1</v>
      </c>
      <c r="AB491" s="216">
        <v>7</v>
      </c>
      <c r="AC491" s="216">
        <v>7</v>
      </c>
      <c r="AZ491" s="216">
        <v>2</v>
      </c>
      <c r="BA491" s="216">
        <f t="shared" si="83"/>
        <v>0</v>
      </c>
      <c r="BB491" s="216">
        <f t="shared" si="84"/>
        <v>0</v>
      </c>
      <c r="BC491" s="216">
        <f t="shared" si="85"/>
        <v>0</v>
      </c>
      <c r="BD491" s="216">
        <f t="shared" si="86"/>
        <v>0</v>
      </c>
      <c r="BE491" s="216">
        <f t="shared" si="87"/>
        <v>0</v>
      </c>
      <c r="CA491" s="243">
        <v>1</v>
      </c>
      <c r="CB491" s="243">
        <v>7</v>
      </c>
    </row>
    <row r="492" spans="1:80" ht="22.5">
      <c r="A492" s="244">
        <v>272</v>
      </c>
      <c r="B492" s="245" t="s">
        <v>845</v>
      </c>
      <c r="C492" s="246" t="s">
        <v>846</v>
      </c>
      <c r="D492" s="247" t="s">
        <v>823</v>
      </c>
      <c r="E492" s="248">
        <v>1</v>
      </c>
      <c r="F492" s="248">
        <v>0</v>
      </c>
      <c r="G492" s="249">
        <f t="shared" si="80"/>
        <v>0</v>
      </c>
      <c r="H492" s="250">
        <v>0</v>
      </c>
      <c r="I492" s="251">
        <f t="shared" si="81"/>
        <v>0</v>
      </c>
      <c r="J492" s="250">
        <v>0</v>
      </c>
      <c r="K492" s="251">
        <f t="shared" si="82"/>
        <v>0</v>
      </c>
      <c r="O492" s="243">
        <v>2</v>
      </c>
      <c r="AA492" s="216">
        <v>1</v>
      </c>
      <c r="AB492" s="216">
        <v>7</v>
      </c>
      <c r="AC492" s="216">
        <v>7</v>
      </c>
      <c r="AZ492" s="216">
        <v>2</v>
      </c>
      <c r="BA492" s="216">
        <f t="shared" si="83"/>
        <v>0</v>
      </c>
      <c r="BB492" s="216">
        <f t="shared" si="84"/>
        <v>0</v>
      </c>
      <c r="BC492" s="216">
        <f t="shared" si="85"/>
        <v>0</v>
      </c>
      <c r="BD492" s="216">
        <f t="shared" si="86"/>
        <v>0</v>
      </c>
      <c r="BE492" s="216">
        <f t="shared" si="87"/>
        <v>0</v>
      </c>
      <c r="CA492" s="243">
        <v>1</v>
      </c>
      <c r="CB492" s="243">
        <v>7</v>
      </c>
    </row>
    <row r="493" spans="1:80" ht="22.5">
      <c r="A493" s="244">
        <v>273</v>
      </c>
      <c r="B493" s="245" t="s">
        <v>847</v>
      </c>
      <c r="C493" s="246" t="s">
        <v>848</v>
      </c>
      <c r="D493" s="247" t="s">
        <v>823</v>
      </c>
      <c r="E493" s="248">
        <v>1</v>
      </c>
      <c r="F493" s="248">
        <v>0</v>
      </c>
      <c r="G493" s="249">
        <f t="shared" si="80"/>
        <v>0</v>
      </c>
      <c r="H493" s="250">
        <v>0</v>
      </c>
      <c r="I493" s="251">
        <f t="shared" si="81"/>
        <v>0</v>
      </c>
      <c r="J493" s="250">
        <v>0</v>
      </c>
      <c r="K493" s="251">
        <f t="shared" si="82"/>
        <v>0</v>
      </c>
      <c r="O493" s="243">
        <v>2</v>
      </c>
      <c r="AA493" s="216">
        <v>1</v>
      </c>
      <c r="AB493" s="216">
        <v>7</v>
      </c>
      <c r="AC493" s="216">
        <v>7</v>
      </c>
      <c r="AZ493" s="216">
        <v>2</v>
      </c>
      <c r="BA493" s="216">
        <f t="shared" si="83"/>
        <v>0</v>
      </c>
      <c r="BB493" s="216">
        <f t="shared" si="84"/>
        <v>0</v>
      </c>
      <c r="BC493" s="216">
        <f t="shared" si="85"/>
        <v>0</v>
      </c>
      <c r="BD493" s="216">
        <f t="shared" si="86"/>
        <v>0</v>
      </c>
      <c r="BE493" s="216">
        <f t="shared" si="87"/>
        <v>0</v>
      </c>
      <c r="CA493" s="243">
        <v>1</v>
      </c>
      <c r="CB493" s="243">
        <v>7</v>
      </c>
    </row>
    <row r="494" spans="1:80" ht="22.5">
      <c r="A494" s="244">
        <v>274</v>
      </c>
      <c r="B494" s="245" t="s">
        <v>849</v>
      </c>
      <c r="C494" s="246" t="s">
        <v>850</v>
      </c>
      <c r="D494" s="247" t="s">
        <v>251</v>
      </c>
      <c r="E494" s="248">
        <v>1</v>
      </c>
      <c r="F494" s="248">
        <v>0</v>
      </c>
      <c r="G494" s="249">
        <f t="shared" si="80"/>
        <v>0</v>
      </c>
      <c r="H494" s="250">
        <v>0</v>
      </c>
      <c r="I494" s="251">
        <f t="shared" si="81"/>
        <v>0</v>
      </c>
      <c r="J494" s="250">
        <v>0</v>
      </c>
      <c r="K494" s="251">
        <f t="shared" si="82"/>
        <v>0</v>
      </c>
      <c r="O494" s="243">
        <v>2</v>
      </c>
      <c r="AA494" s="216">
        <v>1</v>
      </c>
      <c r="AB494" s="216">
        <v>7</v>
      </c>
      <c r="AC494" s="216">
        <v>7</v>
      </c>
      <c r="AZ494" s="216">
        <v>2</v>
      </c>
      <c r="BA494" s="216">
        <f t="shared" si="83"/>
        <v>0</v>
      </c>
      <c r="BB494" s="216">
        <f t="shared" si="84"/>
        <v>0</v>
      </c>
      <c r="BC494" s="216">
        <f t="shared" si="85"/>
        <v>0</v>
      </c>
      <c r="BD494" s="216">
        <f t="shared" si="86"/>
        <v>0</v>
      </c>
      <c r="BE494" s="216">
        <f t="shared" si="87"/>
        <v>0</v>
      </c>
      <c r="CA494" s="243">
        <v>1</v>
      </c>
      <c r="CB494" s="243">
        <v>7</v>
      </c>
    </row>
    <row r="495" spans="1:80">
      <c r="A495" s="244">
        <v>275</v>
      </c>
      <c r="B495" s="245" t="s">
        <v>851</v>
      </c>
      <c r="C495" s="246" t="s">
        <v>3102</v>
      </c>
      <c r="D495" s="247"/>
      <c r="E495" s="248"/>
      <c r="F495" s="248">
        <v>0</v>
      </c>
      <c r="G495" s="249">
        <f t="shared" si="80"/>
        <v>0</v>
      </c>
      <c r="H495" s="250">
        <v>0</v>
      </c>
      <c r="I495" s="251">
        <f t="shared" si="81"/>
        <v>0</v>
      </c>
      <c r="J495" s="250">
        <v>0</v>
      </c>
      <c r="K495" s="251">
        <f t="shared" si="82"/>
        <v>0</v>
      </c>
      <c r="O495" s="243">
        <v>2</v>
      </c>
      <c r="AA495" s="216">
        <v>1</v>
      </c>
      <c r="AB495" s="216">
        <v>7</v>
      </c>
      <c r="AC495" s="216">
        <v>7</v>
      </c>
      <c r="AZ495" s="216">
        <v>2</v>
      </c>
      <c r="BA495" s="216">
        <f t="shared" si="83"/>
        <v>0</v>
      </c>
      <c r="BB495" s="216">
        <f t="shared" si="84"/>
        <v>0</v>
      </c>
      <c r="BC495" s="216">
        <f t="shared" si="85"/>
        <v>0</v>
      </c>
      <c r="BD495" s="216">
        <f t="shared" si="86"/>
        <v>0</v>
      </c>
      <c r="BE495" s="216">
        <f t="shared" si="87"/>
        <v>0</v>
      </c>
      <c r="CA495" s="243">
        <v>1</v>
      </c>
      <c r="CB495" s="243">
        <v>7</v>
      </c>
    </row>
    <row r="496" spans="1:80" ht="22.5">
      <c r="A496" s="244">
        <v>276</v>
      </c>
      <c r="B496" s="245" t="s">
        <v>852</v>
      </c>
      <c r="C496" s="246" t="s">
        <v>853</v>
      </c>
      <c r="D496" s="247" t="s">
        <v>823</v>
      </c>
      <c r="E496" s="248">
        <v>1</v>
      </c>
      <c r="F496" s="248">
        <v>0</v>
      </c>
      <c r="G496" s="249">
        <f t="shared" si="80"/>
        <v>0</v>
      </c>
      <c r="H496" s="250">
        <v>0</v>
      </c>
      <c r="I496" s="251">
        <f t="shared" si="81"/>
        <v>0</v>
      </c>
      <c r="J496" s="250">
        <v>0</v>
      </c>
      <c r="K496" s="251">
        <f t="shared" si="82"/>
        <v>0</v>
      </c>
      <c r="O496" s="243">
        <v>2</v>
      </c>
      <c r="AA496" s="216">
        <v>1</v>
      </c>
      <c r="AB496" s="216">
        <v>7</v>
      </c>
      <c r="AC496" s="216">
        <v>7</v>
      </c>
      <c r="AZ496" s="216">
        <v>2</v>
      </c>
      <c r="BA496" s="216">
        <f t="shared" si="83"/>
        <v>0</v>
      </c>
      <c r="BB496" s="216">
        <f t="shared" si="84"/>
        <v>0</v>
      </c>
      <c r="BC496" s="216">
        <f t="shared" si="85"/>
        <v>0</v>
      </c>
      <c r="BD496" s="216">
        <f t="shared" si="86"/>
        <v>0</v>
      </c>
      <c r="BE496" s="216">
        <f t="shared" si="87"/>
        <v>0</v>
      </c>
      <c r="CA496" s="243">
        <v>1</v>
      </c>
      <c r="CB496" s="243">
        <v>7</v>
      </c>
    </row>
    <row r="497" spans="1:80">
      <c r="A497" s="252"/>
      <c r="B497" s="253"/>
      <c r="C497" s="368" t="s">
        <v>854</v>
      </c>
      <c r="D497" s="369"/>
      <c r="E497" s="369"/>
      <c r="F497" s="369"/>
      <c r="G497" s="370"/>
      <c r="I497" s="254"/>
      <c r="K497" s="254"/>
      <c r="L497" s="255" t="s">
        <v>854</v>
      </c>
      <c r="O497" s="243">
        <v>3</v>
      </c>
    </row>
    <row r="498" spans="1:80">
      <c r="A498" s="262"/>
      <c r="B498" s="263" t="s">
        <v>93</v>
      </c>
      <c r="C498" s="264" t="s">
        <v>708</v>
      </c>
      <c r="D498" s="265"/>
      <c r="E498" s="266"/>
      <c r="F498" s="267"/>
      <c r="G498" s="268">
        <f>SUM(G417:G497)</f>
        <v>0</v>
      </c>
      <c r="H498" s="269"/>
      <c r="I498" s="270">
        <f>SUM(I417:I497)</f>
        <v>0</v>
      </c>
      <c r="J498" s="269"/>
      <c r="K498" s="270">
        <f>SUM(K417:K497)</f>
        <v>0</v>
      </c>
      <c r="O498" s="243">
        <v>4</v>
      </c>
      <c r="BA498" s="271">
        <f>SUM(BA417:BA497)</f>
        <v>0</v>
      </c>
      <c r="BB498" s="271">
        <f>SUM(BB417:BB497)</f>
        <v>0</v>
      </c>
      <c r="BC498" s="271">
        <f>SUM(BC417:BC497)</f>
        <v>0</v>
      </c>
      <c r="BD498" s="271">
        <f>SUM(BD417:BD497)</f>
        <v>0</v>
      </c>
      <c r="BE498" s="271">
        <f>SUM(BE417:BE497)</f>
        <v>0</v>
      </c>
    </row>
    <row r="499" spans="1:80">
      <c r="A499" s="233" t="s">
        <v>89</v>
      </c>
      <c r="B499" s="234" t="s">
        <v>855</v>
      </c>
      <c r="C499" s="235" t="s">
        <v>856</v>
      </c>
      <c r="D499" s="236"/>
      <c r="E499" s="237"/>
      <c r="F499" s="237"/>
      <c r="G499" s="238"/>
      <c r="H499" s="239"/>
      <c r="I499" s="240"/>
      <c r="J499" s="241"/>
      <c r="K499" s="242"/>
      <c r="O499" s="243">
        <v>1</v>
      </c>
    </row>
    <row r="500" spans="1:80">
      <c r="A500" s="244">
        <v>277</v>
      </c>
      <c r="B500" s="245" t="s">
        <v>858</v>
      </c>
      <c r="C500" s="246" t="s">
        <v>859</v>
      </c>
      <c r="D500" s="247" t="s">
        <v>149</v>
      </c>
      <c r="E500" s="248">
        <v>1056.25</v>
      </c>
      <c r="F500" s="248">
        <v>0</v>
      </c>
      <c r="G500" s="249">
        <f>E500*F500</f>
        <v>0</v>
      </c>
      <c r="H500" s="250">
        <v>0.40481</v>
      </c>
      <c r="I500" s="251">
        <f>E500*H500</f>
        <v>427.58056249999998</v>
      </c>
      <c r="J500" s="250">
        <v>0</v>
      </c>
      <c r="K500" s="251">
        <f>E500*J500</f>
        <v>0</v>
      </c>
      <c r="O500" s="243">
        <v>2</v>
      </c>
      <c r="AA500" s="216">
        <v>1</v>
      </c>
      <c r="AB500" s="216">
        <v>1</v>
      </c>
      <c r="AC500" s="216">
        <v>1</v>
      </c>
      <c r="AZ500" s="216">
        <v>2</v>
      </c>
      <c r="BA500" s="216">
        <f>IF(AZ500=1,G500,0)</f>
        <v>0</v>
      </c>
      <c r="BB500" s="216">
        <f>IF(AZ500=2,G500,0)</f>
        <v>0</v>
      </c>
      <c r="BC500" s="216">
        <f>IF(AZ500=3,G500,0)</f>
        <v>0</v>
      </c>
      <c r="BD500" s="216">
        <f>IF(AZ500=4,G500,0)</f>
        <v>0</v>
      </c>
      <c r="BE500" s="216">
        <f>IF(AZ500=5,G500,0)</f>
        <v>0</v>
      </c>
      <c r="CA500" s="243">
        <v>1</v>
      </c>
      <c r="CB500" s="243">
        <v>1</v>
      </c>
    </row>
    <row r="501" spans="1:80">
      <c r="A501" s="244">
        <v>278</v>
      </c>
      <c r="B501" s="245" t="s">
        <v>860</v>
      </c>
      <c r="C501" s="246" t="s">
        <v>861</v>
      </c>
      <c r="D501" s="247" t="s">
        <v>149</v>
      </c>
      <c r="E501" s="248">
        <v>1056.25</v>
      </c>
      <c r="F501" s="248">
        <v>0</v>
      </c>
      <c r="G501" s="249">
        <f>E501*F501</f>
        <v>0</v>
      </c>
      <c r="H501" s="250">
        <v>0</v>
      </c>
      <c r="I501" s="251">
        <f>E501*H501</f>
        <v>0</v>
      </c>
      <c r="J501" s="250">
        <v>0</v>
      </c>
      <c r="K501" s="251">
        <f>E501*J501</f>
        <v>0</v>
      </c>
      <c r="O501" s="243">
        <v>2</v>
      </c>
      <c r="AA501" s="216">
        <v>1</v>
      </c>
      <c r="AB501" s="216">
        <v>1</v>
      </c>
      <c r="AC501" s="216">
        <v>1</v>
      </c>
      <c r="AZ501" s="216">
        <v>2</v>
      </c>
      <c r="BA501" s="216">
        <f>IF(AZ501=1,G501,0)</f>
        <v>0</v>
      </c>
      <c r="BB501" s="216">
        <f>IF(AZ501=2,G501,0)</f>
        <v>0</v>
      </c>
      <c r="BC501" s="216">
        <f>IF(AZ501=3,G501,0)</f>
        <v>0</v>
      </c>
      <c r="BD501" s="216">
        <f>IF(AZ501=4,G501,0)</f>
        <v>0</v>
      </c>
      <c r="BE501" s="216">
        <f>IF(AZ501=5,G501,0)</f>
        <v>0</v>
      </c>
      <c r="CA501" s="243">
        <v>1</v>
      </c>
      <c r="CB501" s="243">
        <v>1</v>
      </c>
    </row>
    <row r="502" spans="1:80" ht="22.5">
      <c r="A502" s="244">
        <v>279</v>
      </c>
      <c r="B502" s="245" t="s">
        <v>862</v>
      </c>
      <c r="C502" s="246" t="s">
        <v>863</v>
      </c>
      <c r="D502" s="247" t="s">
        <v>149</v>
      </c>
      <c r="E502" s="248">
        <v>1056.25</v>
      </c>
      <c r="F502" s="248">
        <v>0</v>
      </c>
      <c r="G502" s="249">
        <f>E502*F502</f>
        <v>0</v>
      </c>
      <c r="H502" s="250">
        <v>0.38238</v>
      </c>
      <c r="I502" s="251">
        <f>E502*H502</f>
        <v>403.88887499999998</v>
      </c>
      <c r="J502" s="250">
        <v>0</v>
      </c>
      <c r="K502" s="251">
        <f>E502*J502</f>
        <v>0</v>
      </c>
      <c r="O502" s="243">
        <v>2</v>
      </c>
      <c r="AA502" s="216">
        <v>1</v>
      </c>
      <c r="AB502" s="216">
        <v>1</v>
      </c>
      <c r="AC502" s="216">
        <v>1</v>
      </c>
      <c r="AZ502" s="216">
        <v>2</v>
      </c>
      <c r="BA502" s="216">
        <f>IF(AZ502=1,G502,0)</f>
        <v>0</v>
      </c>
      <c r="BB502" s="216">
        <f>IF(AZ502=2,G502,0)</f>
        <v>0</v>
      </c>
      <c r="BC502" s="216">
        <f>IF(AZ502=3,G502,0)</f>
        <v>0</v>
      </c>
      <c r="BD502" s="216">
        <f>IF(AZ502=4,G502,0)</f>
        <v>0</v>
      </c>
      <c r="BE502" s="216">
        <f>IF(AZ502=5,G502,0)</f>
        <v>0</v>
      </c>
      <c r="CA502" s="243">
        <v>1</v>
      </c>
      <c r="CB502" s="243">
        <v>1</v>
      </c>
    </row>
    <row r="503" spans="1:80" ht="22.5">
      <c r="A503" s="244">
        <v>280</v>
      </c>
      <c r="B503" s="245" t="s">
        <v>864</v>
      </c>
      <c r="C503" s="246" t="s">
        <v>865</v>
      </c>
      <c r="D503" s="247" t="s">
        <v>149</v>
      </c>
      <c r="E503" s="248">
        <v>1056.25</v>
      </c>
      <c r="F503" s="248">
        <v>0</v>
      </c>
      <c r="G503" s="249">
        <f>E503*F503</f>
        <v>0</v>
      </c>
      <c r="H503" s="250">
        <v>8.3000000000000001E-4</v>
      </c>
      <c r="I503" s="251">
        <f>E503*H503</f>
        <v>0.87668750000000006</v>
      </c>
      <c r="J503" s="250">
        <v>0</v>
      </c>
      <c r="K503" s="251">
        <f>E503*J503</f>
        <v>0</v>
      </c>
      <c r="O503" s="243">
        <v>2</v>
      </c>
      <c r="AA503" s="216">
        <v>1</v>
      </c>
      <c r="AB503" s="216">
        <v>7</v>
      </c>
      <c r="AC503" s="216">
        <v>7</v>
      </c>
      <c r="AZ503" s="216">
        <v>2</v>
      </c>
      <c r="BA503" s="216">
        <f>IF(AZ503=1,G503,0)</f>
        <v>0</v>
      </c>
      <c r="BB503" s="216">
        <f>IF(AZ503=2,G503,0)</f>
        <v>0</v>
      </c>
      <c r="BC503" s="216">
        <f>IF(AZ503=3,G503,0)</f>
        <v>0</v>
      </c>
      <c r="BD503" s="216">
        <f>IF(AZ503=4,G503,0)</f>
        <v>0</v>
      </c>
      <c r="BE503" s="216">
        <f>IF(AZ503=5,G503,0)</f>
        <v>0</v>
      </c>
      <c r="CA503" s="243">
        <v>1</v>
      </c>
      <c r="CB503" s="243">
        <v>7</v>
      </c>
    </row>
    <row r="504" spans="1:80" ht="22.5">
      <c r="A504" s="244">
        <v>281</v>
      </c>
      <c r="B504" s="245" t="s">
        <v>866</v>
      </c>
      <c r="C504" s="246" t="s">
        <v>867</v>
      </c>
      <c r="D504" s="247" t="s">
        <v>149</v>
      </c>
      <c r="E504" s="248">
        <v>1056.25</v>
      </c>
      <c r="F504" s="248">
        <v>0</v>
      </c>
      <c r="G504" s="249">
        <f>E504*F504</f>
        <v>0</v>
      </c>
      <c r="H504" s="250">
        <v>4.8700000000000002E-3</v>
      </c>
      <c r="I504" s="251">
        <f>E504*H504</f>
        <v>5.1439374999999998</v>
      </c>
      <c r="J504" s="250">
        <v>0</v>
      </c>
      <c r="K504" s="251">
        <f>E504*J504</f>
        <v>0</v>
      </c>
      <c r="O504" s="243">
        <v>2</v>
      </c>
      <c r="AA504" s="216">
        <v>1</v>
      </c>
      <c r="AB504" s="216">
        <v>7</v>
      </c>
      <c r="AC504" s="216">
        <v>7</v>
      </c>
      <c r="AZ504" s="216">
        <v>2</v>
      </c>
      <c r="BA504" s="216">
        <f>IF(AZ504=1,G504,0)</f>
        <v>0</v>
      </c>
      <c r="BB504" s="216">
        <f>IF(AZ504=2,G504,0)</f>
        <v>0</v>
      </c>
      <c r="BC504" s="216">
        <f>IF(AZ504=3,G504,0)</f>
        <v>0</v>
      </c>
      <c r="BD504" s="216">
        <f>IF(AZ504=4,G504,0)</f>
        <v>0</v>
      </c>
      <c r="BE504" s="216">
        <f>IF(AZ504=5,G504,0)</f>
        <v>0</v>
      </c>
      <c r="CA504" s="243">
        <v>1</v>
      </c>
      <c r="CB504" s="243">
        <v>7</v>
      </c>
    </row>
    <row r="505" spans="1:80" ht="33.75">
      <c r="A505" s="252"/>
      <c r="B505" s="253"/>
      <c r="C505" s="368" t="s">
        <v>868</v>
      </c>
      <c r="D505" s="369"/>
      <c r="E505" s="369"/>
      <c r="F505" s="369"/>
      <c r="G505" s="370"/>
      <c r="I505" s="254"/>
      <c r="K505" s="254"/>
      <c r="L505" s="255" t="s">
        <v>868</v>
      </c>
      <c r="O505" s="243">
        <v>3</v>
      </c>
    </row>
    <row r="506" spans="1:80" ht="22.5">
      <c r="A506" s="244">
        <v>282</v>
      </c>
      <c r="B506" s="245" t="s">
        <v>869</v>
      </c>
      <c r="C506" s="246" t="s">
        <v>870</v>
      </c>
      <c r="D506" s="247" t="s">
        <v>149</v>
      </c>
      <c r="E506" s="248">
        <v>1056.25</v>
      </c>
      <c r="F506" s="248">
        <v>0</v>
      </c>
      <c r="G506" s="249">
        <f>E506*F506</f>
        <v>0</v>
      </c>
      <c r="H506" s="250">
        <v>1.7000000000000001E-4</v>
      </c>
      <c r="I506" s="251">
        <f>E506*H506</f>
        <v>0.17956250000000001</v>
      </c>
      <c r="J506" s="250">
        <v>0</v>
      </c>
      <c r="K506" s="251">
        <f>E506*J506</f>
        <v>0</v>
      </c>
      <c r="O506" s="243">
        <v>2</v>
      </c>
      <c r="AA506" s="216">
        <v>1</v>
      </c>
      <c r="AB506" s="216">
        <v>7</v>
      </c>
      <c r="AC506" s="216">
        <v>7</v>
      </c>
      <c r="AZ506" s="216">
        <v>2</v>
      </c>
      <c r="BA506" s="216">
        <f>IF(AZ506=1,G506,0)</f>
        <v>0</v>
      </c>
      <c r="BB506" s="216">
        <f>IF(AZ506=2,G506,0)</f>
        <v>0</v>
      </c>
      <c r="BC506" s="216">
        <f>IF(AZ506=3,G506,0)</f>
        <v>0</v>
      </c>
      <c r="BD506" s="216">
        <f>IF(AZ506=4,G506,0)</f>
        <v>0</v>
      </c>
      <c r="BE506" s="216">
        <f>IF(AZ506=5,G506,0)</f>
        <v>0</v>
      </c>
      <c r="CA506" s="243">
        <v>1</v>
      </c>
      <c r="CB506" s="243">
        <v>7</v>
      </c>
    </row>
    <row r="507" spans="1:80" ht="33.75">
      <c r="A507" s="252"/>
      <c r="B507" s="253"/>
      <c r="C507" s="368" t="s">
        <v>871</v>
      </c>
      <c r="D507" s="369"/>
      <c r="E507" s="369"/>
      <c r="F507" s="369"/>
      <c r="G507" s="370"/>
      <c r="I507" s="254"/>
      <c r="K507" s="254"/>
      <c r="L507" s="255" t="s">
        <v>871</v>
      </c>
      <c r="O507" s="243">
        <v>3</v>
      </c>
    </row>
    <row r="508" spans="1:80">
      <c r="A508" s="262"/>
      <c r="B508" s="263" t="s">
        <v>93</v>
      </c>
      <c r="C508" s="264" t="s">
        <v>857</v>
      </c>
      <c r="D508" s="265"/>
      <c r="E508" s="266"/>
      <c r="F508" s="267"/>
      <c r="G508" s="268">
        <f>SUM(G499:G507)</f>
        <v>0</v>
      </c>
      <c r="H508" s="269"/>
      <c r="I508" s="270">
        <f>SUM(I499:I507)</f>
        <v>837.66962499999988</v>
      </c>
      <c r="J508" s="269"/>
      <c r="K508" s="270">
        <f>SUM(K499:K507)</f>
        <v>0</v>
      </c>
      <c r="O508" s="243">
        <v>4</v>
      </c>
      <c r="BA508" s="271">
        <f>SUM(BA499:BA507)</f>
        <v>0</v>
      </c>
      <c r="BB508" s="271">
        <f>SUM(BB499:BB507)</f>
        <v>0</v>
      </c>
      <c r="BC508" s="271">
        <f>SUM(BC499:BC507)</f>
        <v>0</v>
      </c>
      <c r="BD508" s="271">
        <f>SUM(BD499:BD507)</f>
        <v>0</v>
      </c>
      <c r="BE508" s="271">
        <f>SUM(BE499:BE507)</f>
        <v>0</v>
      </c>
    </row>
    <row r="509" spans="1:80" ht="38.25" customHeight="1">
      <c r="A509" s="233" t="s">
        <v>89</v>
      </c>
      <c r="B509" s="234" t="s">
        <v>872</v>
      </c>
      <c r="C509" s="363" t="s">
        <v>3105</v>
      </c>
      <c r="D509" s="364"/>
      <c r="E509" s="364"/>
      <c r="F509" s="364"/>
      <c r="G509" s="365"/>
      <c r="H509" s="239"/>
      <c r="I509" s="240"/>
      <c r="J509" s="241"/>
      <c r="K509" s="242"/>
      <c r="O509" s="243">
        <v>1</v>
      </c>
    </row>
    <row r="510" spans="1:80" ht="22.5">
      <c r="A510" s="244">
        <v>283</v>
      </c>
      <c r="B510" s="245" t="s">
        <v>874</v>
      </c>
      <c r="C510" s="246" t="s">
        <v>875</v>
      </c>
      <c r="D510" s="247" t="s">
        <v>149</v>
      </c>
      <c r="E510" s="248">
        <v>426.02</v>
      </c>
      <c r="F510" s="248">
        <v>0</v>
      </c>
      <c r="G510" s="249">
        <f>E510*F510</f>
        <v>0</v>
      </c>
      <c r="H510" s="250">
        <v>1.9000000000000001E-4</v>
      </c>
      <c r="I510" s="251">
        <f>E510*H510</f>
        <v>8.0943799999999996E-2</v>
      </c>
      <c r="J510" s="250">
        <v>0</v>
      </c>
      <c r="K510" s="251">
        <f>E510*J510</f>
        <v>0</v>
      </c>
      <c r="O510" s="243">
        <v>2</v>
      </c>
      <c r="AA510" s="216">
        <v>1</v>
      </c>
      <c r="AB510" s="216">
        <v>7</v>
      </c>
      <c r="AC510" s="216">
        <v>7</v>
      </c>
      <c r="AZ510" s="216">
        <v>2</v>
      </c>
      <c r="BA510" s="216">
        <f>IF(AZ510=1,G510,0)</f>
        <v>0</v>
      </c>
      <c r="BB510" s="216">
        <f>IF(AZ510=2,G510,0)</f>
        <v>0</v>
      </c>
      <c r="BC510" s="216">
        <f>IF(AZ510=3,G510,0)</f>
        <v>0</v>
      </c>
      <c r="BD510" s="216">
        <f>IF(AZ510=4,G510,0)</f>
        <v>0</v>
      </c>
      <c r="BE510" s="216">
        <f>IF(AZ510=5,G510,0)</f>
        <v>0</v>
      </c>
      <c r="CA510" s="243">
        <v>1</v>
      </c>
      <c r="CB510" s="243">
        <v>7</v>
      </c>
    </row>
    <row r="511" spans="1:80" ht="22.5">
      <c r="A511" s="252"/>
      <c r="B511" s="253"/>
      <c r="C511" s="368" t="s">
        <v>876</v>
      </c>
      <c r="D511" s="369"/>
      <c r="E511" s="369"/>
      <c r="F511" s="369"/>
      <c r="G511" s="370"/>
      <c r="I511" s="254"/>
      <c r="K511" s="254"/>
      <c r="L511" s="255" t="s">
        <v>876</v>
      </c>
      <c r="O511" s="243">
        <v>3</v>
      </c>
    </row>
    <row r="512" spans="1:80">
      <c r="A512" s="252"/>
      <c r="B512" s="256"/>
      <c r="C512" s="366" t="s">
        <v>877</v>
      </c>
      <c r="D512" s="367"/>
      <c r="E512" s="257">
        <v>578.27</v>
      </c>
      <c r="F512" s="258"/>
      <c r="G512" s="259"/>
      <c r="H512" s="260"/>
      <c r="I512" s="254"/>
      <c r="J512" s="261"/>
      <c r="K512" s="254"/>
      <c r="M512" s="255" t="s">
        <v>877</v>
      </c>
      <c r="O512" s="243"/>
    </row>
    <row r="513" spans="1:80">
      <c r="A513" s="252"/>
      <c r="B513" s="256"/>
      <c r="C513" s="366" t="s">
        <v>878</v>
      </c>
      <c r="D513" s="367"/>
      <c r="E513" s="257">
        <v>-152.25</v>
      </c>
      <c r="F513" s="258"/>
      <c r="G513" s="259"/>
      <c r="H513" s="260"/>
      <c r="I513" s="254"/>
      <c r="J513" s="261"/>
      <c r="K513" s="254"/>
      <c r="M513" s="255" t="s">
        <v>878</v>
      </c>
      <c r="O513" s="243"/>
    </row>
    <row r="514" spans="1:80" ht="22.5">
      <c r="A514" s="244">
        <v>284</v>
      </c>
      <c r="B514" s="245" t="s">
        <v>879</v>
      </c>
      <c r="C514" s="246" t="s">
        <v>880</v>
      </c>
      <c r="D514" s="247" t="s">
        <v>149</v>
      </c>
      <c r="E514" s="248">
        <v>426.02</v>
      </c>
      <c r="F514" s="248">
        <v>0</v>
      </c>
      <c r="G514" s="249">
        <f>E514*F514</f>
        <v>0</v>
      </c>
      <c r="H514" s="250">
        <v>2.0000000000000001E-4</v>
      </c>
      <c r="I514" s="251">
        <f>E514*H514</f>
        <v>8.5204000000000002E-2</v>
      </c>
      <c r="J514" s="250">
        <v>0</v>
      </c>
      <c r="K514" s="251">
        <f>E514*J514</f>
        <v>0</v>
      </c>
      <c r="O514" s="243">
        <v>2</v>
      </c>
      <c r="AA514" s="216">
        <v>1</v>
      </c>
      <c r="AB514" s="216">
        <v>7</v>
      </c>
      <c r="AC514" s="216">
        <v>7</v>
      </c>
      <c r="AZ514" s="216">
        <v>2</v>
      </c>
      <c r="BA514" s="216">
        <f>IF(AZ514=1,G514,0)</f>
        <v>0</v>
      </c>
      <c r="BB514" s="216">
        <f>IF(AZ514=2,G514,0)</f>
        <v>0</v>
      </c>
      <c r="BC514" s="216">
        <f>IF(AZ514=3,G514,0)</f>
        <v>0</v>
      </c>
      <c r="BD514" s="216">
        <f>IF(AZ514=4,G514,0)</f>
        <v>0</v>
      </c>
      <c r="BE514" s="216">
        <f>IF(AZ514=5,G514,0)</f>
        <v>0</v>
      </c>
      <c r="CA514" s="243">
        <v>1</v>
      </c>
      <c r="CB514" s="243">
        <v>7</v>
      </c>
    </row>
    <row r="515" spans="1:80">
      <c r="A515" s="252"/>
      <c r="B515" s="253"/>
      <c r="C515" s="368" t="s">
        <v>881</v>
      </c>
      <c r="D515" s="369"/>
      <c r="E515" s="369"/>
      <c r="F515" s="369"/>
      <c r="G515" s="370"/>
      <c r="I515" s="254"/>
      <c r="K515" s="254"/>
      <c r="L515" s="255" t="s">
        <v>881</v>
      </c>
      <c r="O515" s="243">
        <v>3</v>
      </c>
    </row>
    <row r="516" spans="1:80" ht="56.25">
      <c r="A516" s="252"/>
      <c r="B516" s="253"/>
      <c r="C516" s="368" t="s">
        <v>882</v>
      </c>
      <c r="D516" s="369"/>
      <c r="E516" s="369"/>
      <c r="F516" s="369"/>
      <c r="G516" s="370"/>
      <c r="I516" s="254"/>
      <c r="K516" s="254"/>
      <c r="L516" s="255" t="s">
        <v>882</v>
      </c>
      <c r="O516" s="243">
        <v>3</v>
      </c>
    </row>
    <row r="517" spans="1:80" ht="22.5">
      <c r="A517" s="244">
        <v>285</v>
      </c>
      <c r="B517" s="245" t="s">
        <v>883</v>
      </c>
      <c r="C517" s="246" t="s">
        <v>884</v>
      </c>
      <c r="D517" s="247" t="s">
        <v>149</v>
      </c>
      <c r="E517" s="248">
        <v>426</v>
      </c>
      <c r="F517" s="248">
        <v>0</v>
      </c>
      <c r="G517" s="249">
        <f>E517*F517</f>
        <v>0</v>
      </c>
      <c r="H517" s="250">
        <v>1.4999999999999999E-4</v>
      </c>
      <c r="I517" s="251">
        <f>E517*H517</f>
        <v>6.3899999999999998E-2</v>
      </c>
      <c r="J517" s="250">
        <v>0</v>
      </c>
      <c r="K517" s="251">
        <f>E517*J517</f>
        <v>0</v>
      </c>
      <c r="O517" s="243">
        <v>2</v>
      </c>
      <c r="AA517" s="216">
        <v>1</v>
      </c>
      <c r="AB517" s="216">
        <v>7</v>
      </c>
      <c r="AC517" s="216">
        <v>7</v>
      </c>
      <c r="AZ517" s="216">
        <v>2</v>
      </c>
      <c r="BA517" s="216">
        <f>IF(AZ517=1,G517,0)</f>
        <v>0</v>
      </c>
      <c r="BB517" s="216">
        <f>IF(AZ517=2,G517,0)</f>
        <v>0</v>
      </c>
      <c r="BC517" s="216">
        <f>IF(AZ517=3,G517,0)</f>
        <v>0</v>
      </c>
      <c r="BD517" s="216">
        <f>IF(AZ517=4,G517,0)</f>
        <v>0</v>
      </c>
      <c r="BE517" s="216">
        <f>IF(AZ517=5,G517,0)</f>
        <v>0</v>
      </c>
      <c r="CA517" s="243">
        <v>1</v>
      </c>
      <c r="CB517" s="243">
        <v>7</v>
      </c>
    </row>
    <row r="518" spans="1:80" ht="45">
      <c r="A518" s="252"/>
      <c r="B518" s="253"/>
      <c r="C518" s="368" t="s">
        <v>885</v>
      </c>
      <c r="D518" s="369"/>
      <c r="E518" s="369"/>
      <c r="F518" s="369"/>
      <c r="G518" s="370"/>
      <c r="I518" s="254"/>
      <c r="K518" s="254"/>
      <c r="L518" s="255" t="s">
        <v>885</v>
      </c>
      <c r="O518" s="243">
        <v>3</v>
      </c>
    </row>
    <row r="519" spans="1:80">
      <c r="A519" s="244">
        <v>286</v>
      </c>
      <c r="B519" s="245" t="s">
        <v>886</v>
      </c>
      <c r="C519" s="246" t="s">
        <v>887</v>
      </c>
      <c r="D519" s="247" t="s">
        <v>149</v>
      </c>
      <c r="E519" s="248">
        <v>426</v>
      </c>
      <c r="F519" s="248">
        <v>0</v>
      </c>
      <c r="G519" s="249">
        <f>E519*F519</f>
        <v>0</v>
      </c>
      <c r="H519" s="250">
        <v>0</v>
      </c>
      <c r="I519" s="251">
        <f>E519*H519</f>
        <v>0</v>
      </c>
      <c r="J519" s="250">
        <v>0</v>
      </c>
      <c r="K519" s="251">
        <f>E519*J519</f>
        <v>0</v>
      </c>
      <c r="O519" s="243">
        <v>2</v>
      </c>
      <c r="AA519" s="216">
        <v>1</v>
      </c>
      <c r="AB519" s="216">
        <v>7</v>
      </c>
      <c r="AC519" s="216">
        <v>7</v>
      </c>
      <c r="AZ519" s="216">
        <v>2</v>
      </c>
      <c r="BA519" s="216">
        <f>IF(AZ519=1,G519,0)</f>
        <v>0</v>
      </c>
      <c r="BB519" s="216">
        <f>IF(AZ519=2,G519,0)</f>
        <v>0</v>
      </c>
      <c r="BC519" s="216">
        <f>IF(AZ519=3,G519,0)</f>
        <v>0</v>
      </c>
      <c r="BD519" s="216">
        <f>IF(AZ519=4,G519,0)</f>
        <v>0</v>
      </c>
      <c r="BE519" s="216">
        <f>IF(AZ519=5,G519,0)</f>
        <v>0</v>
      </c>
      <c r="CA519" s="243">
        <v>1</v>
      </c>
      <c r="CB519" s="243">
        <v>7</v>
      </c>
    </row>
    <row r="520" spans="1:80" ht="22.5">
      <c r="A520" s="252"/>
      <c r="B520" s="253"/>
      <c r="C520" s="368" t="s">
        <v>888</v>
      </c>
      <c r="D520" s="369"/>
      <c r="E520" s="369"/>
      <c r="F520" s="369"/>
      <c r="G520" s="370"/>
      <c r="I520" s="254"/>
      <c r="K520" s="254"/>
      <c r="L520" s="255" t="s">
        <v>888</v>
      </c>
      <c r="O520" s="243">
        <v>3</v>
      </c>
    </row>
    <row r="521" spans="1:80" ht="33.75">
      <c r="A521" s="252"/>
      <c r="B521" s="253"/>
      <c r="C521" s="368" t="s">
        <v>3111</v>
      </c>
      <c r="D521" s="369"/>
      <c r="E521" s="369"/>
      <c r="F521" s="369"/>
      <c r="G521" s="370"/>
      <c r="I521" s="254"/>
      <c r="K521" s="254"/>
      <c r="L521" s="255" t="s">
        <v>889</v>
      </c>
      <c r="O521" s="243">
        <v>3</v>
      </c>
    </row>
    <row r="522" spans="1:80" ht="22.5">
      <c r="A522" s="244">
        <v>287</v>
      </c>
      <c r="B522" s="245" t="s">
        <v>890</v>
      </c>
      <c r="C522" s="246" t="s">
        <v>891</v>
      </c>
      <c r="D522" s="247" t="s">
        <v>149</v>
      </c>
      <c r="E522" s="248">
        <v>426</v>
      </c>
      <c r="F522" s="248">
        <v>0</v>
      </c>
      <c r="G522" s="249">
        <f>E522*F522</f>
        <v>0</v>
      </c>
      <c r="H522" s="250">
        <v>0</v>
      </c>
      <c r="I522" s="251">
        <f>E522*H522</f>
        <v>0</v>
      </c>
      <c r="J522" s="250">
        <v>0</v>
      </c>
      <c r="K522" s="251">
        <f>E522*J522</f>
        <v>0</v>
      </c>
      <c r="O522" s="243">
        <v>2</v>
      </c>
      <c r="AA522" s="216">
        <v>1</v>
      </c>
      <c r="AB522" s="216">
        <v>7</v>
      </c>
      <c r="AC522" s="216">
        <v>7</v>
      </c>
      <c r="AZ522" s="216">
        <v>2</v>
      </c>
      <c r="BA522" s="216">
        <f>IF(AZ522=1,G522,0)</f>
        <v>0</v>
      </c>
      <c r="BB522" s="216">
        <f>IF(AZ522=2,G522,0)</f>
        <v>0</v>
      </c>
      <c r="BC522" s="216">
        <f>IF(AZ522=3,G522,0)</f>
        <v>0</v>
      </c>
      <c r="BD522" s="216">
        <f>IF(AZ522=4,G522,0)</f>
        <v>0</v>
      </c>
      <c r="BE522" s="216">
        <f>IF(AZ522=5,G522,0)</f>
        <v>0</v>
      </c>
      <c r="CA522" s="243">
        <v>1</v>
      </c>
      <c r="CB522" s="243">
        <v>7</v>
      </c>
    </row>
    <row r="523" spans="1:80" ht="22.5">
      <c r="A523" s="252"/>
      <c r="B523" s="253"/>
      <c r="C523" s="368" t="s">
        <v>3112</v>
      </c>
      <c r="D523" s="369"/>
      <c r="E523" s="369"/>
      <c r="F523" s="369"/>
      <c r="G523" s="370"/>
      <c r="I523" s="254"/>
      <c r="K523" s="254"/>
      <c r="L523" s="255" t="s">
        <v>892</v>
      </c>
      <c r="O523" s="243">
        <v>3</v>
      </c>
    </row>
    <row r="524" spans="1:80" ht="22.5">
      <c r="A524" s="244">
        <v>288</v>
      </c>
      <c r="B524" s="245" t="s">
        <v>893</v>
      </c>
      <c r="C524" s="246" t="s">
        <v>894</v>
      </c>
      <c r="D524" s="247" t="s">
        <v>149</v>
      </c>
      <c r="E524" s="248">
        <v>426</v>
      </c>
      <c r="F524" s="248">
        <v>0</v>
      </c>
      <c r="G524" s="249">
        <f>E524*F524</f>
        <v>0</v>
      </c>
      <c r="H524" s="250">
        <v>0</v>
      </c>
      <c r="I524" s="251">
        <f>E524*H524</f>
        <v>0</v>
      </c>
      <c r="J524" s="250">
        <v>0</v>
      </c>
      <c r="K524" s="251">
        <f>E524*J524</f>
        <v>0</v>
      </c>
      <c r="O524" s="243">
        <v>2</v>
      </c>
      <c r="AA524" s="216">
        <v>1</v>
      </c>
      <c r="AB524" s="216">
        <v>7</v>
      </c>
      <c r="AC524" s="216">
        <v>7</v>
      </c>
      <c r="AZ524" s="216">
        <v>2</v>
      </c>
      <c r="BA524" s="216">
        <f>IF(AZ524=1,G524,0)</f>
        <v>0</v>
      </c>
      <c r="BB524" s="216">
        <f>IF(AZ524=2,G524,0)</f>
        <v>0</v>
      </c>
      <c r="BC524" s="216">
        <f>IF(AZ524=3,G524,0)</f>
        <v>0</v>
      </c>
      <c r="BD524" s="216">
        <f>IF(AZ524=4,G524,0)</f>
        <v>0</v>
      </c>
      <c r="BE524" s="216">
        <f>IF(AZ524=5,G524,0)</f>
        <v>0</v>
      </c>
      <c r="CA524" s="243">
        <v>1</v>
      </c>
      <c r="CB524" s="243">
        <v>7</v>
      </c>
    </row>
    <row r="525" spans="1:80" ht="22.5">
      <c r="A525" s="252"/>
      <c r="B525" s="253"/>
      <c r="C525" s="368" t="s">
        <v>3113</v>
      </c>
      <c r="D525" s="369"/>
      <c r="E525" s="369"/>
      <c r="F525" s="369"/>
      <c r="G525" s="370"/>
      <c r="I525" s="254"/>
      <c r="K525" s="254"/>
      <c r="L525" s="255" t="s">
        <v>895</v>
      </c>
      <c r="O525" s="243">
        <v>3</v>
      </c>
    </row>
    <row r="526" spans="1:80">
      <c r="A526" s="244">
        <v>289</v>
      </c>
      <c r="B526" s="245" t="s">
        <v>896</v>
      </c>
      <c r="C526" s="246" t="s">
        <v>897</v>
      </c>
      <c r="D526" s="247" t="s">
        <v>149</v>
      </c>
      <c r="E526" s="248">
        <v>426</v>
      </c>
      <c r="F526" s="248">
        <v>0</v>
      </c>
      <c r="G526" s="249">
        <f>E526*F526</f>
        <v>0</v>
      </c>
      <c r="H526" s="250">
        <v>1.4999999999999999E-4</v>
      </c>
      <c r="I526" s="251">
        <f>E526*H526</f>
        <v>6.3899999999999998E-2</v>
      </c>
      <c r="J526" s="250">
        <v>0</v>
      </c>
      <c r="K526" s="251">
        <f>E526*J526</f>
        <v>0</v>
      </c>
      <c r="O526" s="243">
        <v>2</v>
      </c>
      <c r="AA526" s="216">
        <v>1</v>
      </c>
      <c r="AB526" s="216">
        <v>7</v>
      </c>
      <c r="AC526" s="216">
        <v>7</v>
      </c>
      <c r="AZ526" s="216">
        <v>2</v>
      </c>
      <c r="BA526" s="216">
        <f>IF(AZ526=1,G526,0)</f>
        <v>0</v>
      </c>
      <c r="BB526" s="216">
        <f>IF(AZ526=2,G526,0)</f>
        <v>0</v>
      </c>
      <c r="BC526" s="216">
        <f>IF(AZ526=3,G526,0)</f>
        <v>0</v>
      </c>
      <c r="BD526" s="216">
        <f>IF(AZ526=4,G526,0)</f>
        <v>0</v>
      </c>
      <c r="BE526" s="216">
        <f>IF(AZ526=5,G526,0)</f>
        <v>0</v>
      </c>
      <c r="CA526" s="243">
        <v>1</v>
      </c>
      <c r="CB526" s="243">
        <v>7</v>
      </c>
    </row>
    <row r="527" spans="1:80" ht="22.5">
      <c r="A527" s="252"/>
      <c r="B527" s="253"/>
      <c r="C527" s="368" t="s">
        <v>898</v>
      </c>
      <c r="D527" s="369"/>
      <c r="E527" s="369"/>
      <c r="F527" s="369"/>
      <c r="G527" s="370"/>
      <c r="I527" s="254"/>
      <c r="K527" s="254"/>
      <c r="L527" s="255" t="s">
        <v>898</v>
      </c>
      <c r="O527" s="243">
        <v>3</v>
      </c>
    </row>
    <row r="528" spans="1:80" ht="22.5">
      <c r="A528" s="252"/>
      <c r="B528" s="253"/>
      <c r="C528" s="368" t="s">
        <v>899</v>
      </c>
      <c r="D528" s="369"/>
      <c r="E528" s="369"/>
      <c r="F528" s="369"/>
      <c r="G528" s="370"/>
      <c r="I528" s="254"/>
      <c r="K528" s="254"/>
      <c r="L528" s="255" t="s">
        <v>899</v>
      </c>
      <c r="O528" s="243">
        <v>3</v>
      </c>
    </row>
    <row r="529" spans="1:80" ht="22.5">
      <c r="A529" s="244">
        <v>290</v>
      </c>
      <c r="B529" s="245" t="s">
        <v>900</v>
      </c>
      <c r="C529" s="246" t="s">
        <v>901</v>
      </c>
      <c r="D529" s="247" t="s">
        <v>149</v>
      </c>
      <c r="E529" s="248">
        <v>426</v>
      </c>
      <c r="F529" s="248">
        <v>0</v>
      </c>
      <c r="G529" s="249">
        <f>E529*F529</f>
        <v>0</v>
      </c>
      <c r="H529" s="250">
        <v>1.3429999999999999E-2</v>
      </c>
      <c r="I529" s="251">
        <f>E529*H529</f>
        <v>5.7211799999999995</v>
      </c>
      <c r="J529" s="250">
        <v>0</v>
      </c>
      <c r="K529" s="251">
        <f>E529*J529</f>
        <v>0</v>
      </c>
      <c r="O529" s="243">
        <v>2</v>
      </c>
      <c r="AA529" s="216">
        <v>1</v>
      </c>
      <c r="AB529" s="216">
        <v>7</v>
      </c>
      <c r="AC529" s="216">
        <v>7</v>
      </c>
      <c r="AZ529" s="216">
        <v>2</v>
      </c>
      <c r="BA529" s="216">
        <f>IF(AZ529=1,G529,0)</f>
        <v>0</v>
      </c>
      <c r="BB529" s="216">
        <f>IF(AZ529=2,G529,0)</f>
        <v>0</v>
      </c>
      <c r="BC529" s="216">
        <f>IF(AZ529=3,G529,0)</f>
        <v>0</v>
      </c>
      <c r="BD529" s="216">
        <f>IF(AZ529=4,G529,0)</f>
        <v>0</v>
      </c>
      <c r="BE529" s="216">
        <f>IF(AZ529=5,G529,0)</f>
        <v>0</v>
      </c>
      <c r="CA529" s="243">
        <v>1</v>
      </c>
      <c r="CB529" s="243">
        <v>7</v>
      </c>
    </row>
    <row r="530" spans="1:80">
      <c r="A530" s="244">
        <v>291</v>
      </c>
      <c r="B530" s="245" t="s">
        <v>902</v>
      </c>
      <c r="C530" s="246" t="s">
        <v>903</v>
      </c>
      <c r="D530" s="247" t="s">
        <v>149</v>
      </c>
      <c r="E530" s="248">
        <v>426</v>
      </c>
      <c r="F530" s="248">
        <v>0</v>
      </c>
      <c r="G530" s="249">
        <f>E530*F530</f>
        <v>0</v>
      </c>
      <c r="H530" s="250">
        <v>2.6200000000000001E-2</v>
      </c>
      <c r="I530" s="251">
        <f>E530*H530</f>
        <v>11.161200000000001</v>
      </c>
      <c r="J530" s="250">
        <v>0</v>
      </c>
      <c r="K530" s="251">
        <f>E530*J530</f>
        <v>0</v>
      </c>
      <c r="O530" s="243">
        <v>2</v>
      </c>
      <c r="AA530" s="216">
        <v>1</v>
      </c>
      <c r="AB530" s="216">
        <v>7</v>
      </c>
      <c r="AC530" s="216">
        <v>7</v>
      </c>
      <c r="AZ530" s="216">
        <v>2</v>
      </c>
      <c r="BA530" s="216">
        <f>IF(AZ530=1,G530,0)</f>
        <v>0</v>
      </c>
      <c r="BB530" s="216">
        <f>IF(AZ530=2,G530,0)</f>
        <v>0</v>
      </c>
      <c r="BC530" s="216">
        <f>IF(AZ530=3,G530,0)</f>
        <v>0</v>
      </c>
      <c r="BD530" s="216">
        <f>IF(AZ530=4,G530,0)</f>
        <v>0</v>
      </c>
      <c r="BE530" s="216">
        <f>IF(AZ530=5,G530,0)</f>
        <v>0</v>
      </c>
      <c r="CA530" s="243">
        <v>1</v>
      </c>
      <c r="CB530" s="243">
        <v>7</v>
      </c>
    </row>
    <row r="531" spans="1:80" ht="67.5">
      <c r="A531" s="252"/>
      <c r="B531" s="253"/>
      <c r="C531" s="368" t="s">
        <v>904</v>
      </c>
      <c r="D531" s="369"/>
      <c r="E531" s="369"/>
      <c r="F531" s="369"/>
      <c r="G531" s="370"/>
      <c r="I531" s="254"/>
      <c r="K531" s="254"/>
      <c r="L531" s="255" t="s">
        <v>904</v>
      </c>
      <c r="O531" s="243">
        <v>3</v>
      </c>
    </row>
    <row r="532" spans="1:80">
      <c r="A532" s="262"/>
      <c r="B532" s="263" t="s">
        <v>93</v>
      </c>
      <c r="C532" s="264" t="s">
        <v>873</v>
      </c>
      <c r="D532" s="265"/>
      <c r="E532" s="266"/>
      <c r="F532" s="267"/>
      <c r="G532" s="268">
        <f>SUM(G509:G531)</f>
        <v>0</v>
      </c>
      <c r="H532" s="269"/>
      <c r="I532" s="270">
        <f>SUM(I509:I531)</f>
        <v>17.176327799999999</v>
      </c>
      <c r="J532" s="269"/>
      <c r="K532" s="270">
        <f>SUM(K509:K531)</f>
        <v>0</v>
      </c>
      <c r="O532" s="243">
        <v>4</v>
      </c>
      <c r="BA532" s="271">
        <f>SUM(BA509:BA531)</f>
        <v>0</v>
      </c>
      <c r="BB532" s="271">
        <f>SUM(BB509:BB531)</f>
        <v>0</v>
      </c>
      <c r="BC532" s="271">
        <f>SUM(BC509:BC531)</f>
        <v>0</v>
      </c>
      <c r="BD532" s="271">
        <f>SUM(BD509:BD531)</f>
        <v>0</v>
      </c>
      <c r="BE532" s="271">
        <f>SUM(BE509:BE531)</f>
        <v>0</v>
      </c>
    </row>
    <row r="533" spans="1:80" ht="38.25" customHeight="1">
      <c r="A533" s="233" t="s">
        <v>89</v>
      </c>
      <c r="B533" s="234" t="s">
        <v>905</v>
      </c>
      <c r="C533" s="363" t="s">
        <v>3106</v>
      </c>
      <c r="D533" s="364"/>
      <c r="E533" s="364"/>
      <c r="F533" s="364"/>
      <c r="G533" s="365"/>
      <c r="H533" s="239"/>
      <c r="I533" s="240"/>
      <c r="J533" s="241"/>
      <c r="K533" s="242"/>
      <c r="O533" s="243">
        <v>1</v>
      </c>
    </row>
    <row r="534" spans="1:80" ht="22.5">
      <c r="A534" s="244">
        <v>292</v>
      </c>
      <c r="B534" s="245" t="s">
        <v>874</v>
      </c>
      <c r="C534" s="246" t="s">
        <v>875</v>
      </c>
      <c r="D534" s="247" t="s">
        <v>149</v>
      </c>
      <c r="E534" s="248">
        <v>298.39999999999998</v>
      </c>
      <c r="F534" s="248">
        <v>0</v>
      </c>
      <c r="G534" s="249">
        <f>E534*F534</f>
        <v>0</v>
      </c>
      <c r="H534" s="250">
        <v>1.9000000000000001E-4</v>
      </c>
      <c r="I534" s="251">
        <f>E534*H534</f>
        <v>5.6695999999999996E-2</v>
      </c>
      <c r="J534" s="250">
        <v>0</v>
      </c>
      <c r="K534" s="251">
        <f>E534*J534</f>
        <v>0</v>
      </c>
      <c r="O534" s="243">
        <v>2</v>
      </c>
      <c r="AA534" s="216">
        <v>1</v>
      </c>
      <c r="AB534" s="216">
        <v>7</v>
      </c>
      <c r="AC534" s="216">
        <v>7</v>
      </c>
      <c r="AZ534" s="216">
        <v>2</v>
      </c>
      <c r="BA534" s="216">
        <f>IF(AZ534=1,G534,0)</f>
        <v>0</v>
      </c>
      <c r="BB534" s="216">
        <f>IF(AZ534=2,G534,0)</f>
        <v>0</v>
      </c>
      <c r="BC534" s="216">
        <f>IF(AZ534=3,G534,0)</f>
        <v>0</v>
      </c>
      <c r="BD534" s="216">
        <f>IF(AZ534=4,G534,0)</f>
        <v>0</v>
      </c>
      <c r="BE534" s="216">
        <f>IF(AZ534=5,G534,0)</f>
        <v>0</v>
      </c>
      <c r="CA534" s="243">
        <v>1</v>
      </c>
      <c r="CB534" s="243">
        <v>7</v>
      </c>
    </row>
    <row r="535" spans="1:80" ht="22.5">
      <c r="A535" s="252"/>
      <c r="B535" s="253"/>
      <c r="C535" s="368" t="s">
        <v>876</v>
      </c>
      <c r="D535" s="369"/>
      <c r="E535" s="369"/>
      <c r="F535" s="369"/>
      <c r="G535" s="370"/>
      <c r="I535" s="254"/>
      <c r="K535" s="254"/>
      <c r="L535" s="255" t="s">
        <v>876</v>
      </c>
      <c r="O535" s="243">
        <v>3</v>
      </c>
    </row>
    <row r="536" spans="1:80">
      <c r="A536" s="252"/>
      <c r="B536" s="256"/>
      <c r="C536" s="366" t="s">
        <v>907</v>
      </c>
      <c r="D536" s="367"/>
      <c r="E536" s="257">
        <v>446.38</v>
      </c>
      <c r="F536" s="258"/>
      <c r="G536" s="259"/>
      <c r="H536" s="260"/>
      <c r="I536" s="254"/>
      <c r="J536" s="261"/>
      <c r="K536" s="254"/>
      <c r="M536" s="255" t="s">
        <v>907</v>
      </c>
      <c r="O536" s="243"/>
    </row>
    <row r="537" spans="1:80">
      <c r="A537" s="252"/>
      <c r="B537" s="256"/>
      <c r="C537" s="366" t="s">
        <v>908</v>
      </c>
      <c r="D537" s="367"/>
      <c r="E537" s="257">
        <v>-147.97999999999999</v>
      </c>
      <c r="F537" s="258"/>
      <c r="G537" s="259"/>
      <c r="H537" s="260"/>
      <c r="I537" s="254"/>
      <c r="J537" s="261"/>
      <c r="K537" s="254"/>
      <c r="M537" s="255" t="s">
        <v>908</v>
      </c>
      <c r="O537" s="243"/>
    </row>
    <row r="538" spans="1:80" ht="22.5">
      <c r="A538" s="244">
        <v>293</v>
      </c>
      <c r="B538" s="245" t="s">
        <v>879</v>
      </c>
      <c r="C538" s="246" t="s">
        <v>880</v>
      </c>
      <c r="D538" s="247" t="s">
        <v>149</v>
      </c>
      <c r="E538" s="248">
        <v>298.39999999999998</v>
      </c>
      <c r="F538" s="248">
        <v>0</v>
      </c>
      <c r="G538" s="249">
        <f>E538*F538</f>
        <v>0</v>
      </c>
      <c r="H538" s="250">
        <v>2.0000000000000001E-4</v>
      </c>
      <c r="I538" s="251">
        <f>E538*H538</f>
        <v>5.9679999999999997E-2</v>
      </c>
      <c r="J538" s="250">
        <v>0</v>
      </c>
      <c r="K538" s="251">
        <f>E538*J538</f>
        <v>0</v>
      </c>
      <c r="O538" s="243">
        <v>2</v>
      </c>
      <c r="AA538" s="216">
        <v>1</v>
      </c>
      <c r="AB538" s="216">
        <v>7</v>
      </c>
      <c r="AC538" s="216">
        <v>7</v>
      </c>
      <c r="AZ538" s="216">
        <v>2</v>
      </c>
      <c r="BA538" s="216">
        <f>IF(AZ538=1,G538,0)</f>
        <v>0</v>
      </c>
      <c r="BB538" s="216">
        <f>IF(AZ538=2,G538,0)</f>
        <v>0</v>
      </c>
      <c r="BC538" s="216">
        <f>IF(AZ538=3,G538,0)</f>
        <v>0</v>
      </c>
      <c r="BD538" s="216">
        <f>IF(AZ538=4,G538,0)</f>
        <v>0</v>
      </c>
      <c r="BE538" s="216">
        <f>IF(AZ538=5,G538,0)</f>
        <v>0</v>
      </c>
      <c r="CA538" s="243">
        <v>1</v>
      </c>
      <c r="CB538" s="243">
        <v>7</v>
      </c>
    </row>
    <row r="539" spans="1:80">
      <c r="A539" s="252"/>
      <c r="B539" s="253"/>
      <c r="C539" s="368" t="s">
        <v>881</v>
      </c>
      <c r="D539" s="369"/>
      <c r="E539" s="369"/>
      <c r="F539" s="369"/>
      <c r="G539" s="370"/>
      <c r="I539" s="254"/>
      <c r="K539" s="254"/>
      <c r="L539" s="255" t="s">
        <v>881</v>
      </c>
      <c r="O539" s="243">
        <v>3</v>
      </c>
    </row>
    <row r="540" spans="1:80" ht="56.25">
      <c r="A540" s="252"/>
      <c r="B540" s="253"/>
      <c r="C540" s="368" t="s">
        <v>882</v>
      </c>
      <c r="D540" s="369"/>
      <c r="E540" s="369"/>
      <c r="F540" s="369"/>
      <c r="G540" s="370"/>
      <c r="I540" s="254"/>
      <c r="K540" s="254"/>
      <c r="L540" s="255" t="s">
        <v>882</v>
      </c>
      <c r="O540" s="243">
        <v>3</v>
      </c>
    </row>
    <row r="541" spans="1:80" ht="22.5">
      <c r="A541" s="244">
        <v>294</v>
      </c>
      <c r="B541" s="245" t="s">
        <v>883</v>
      </c>
      <c r="C541" s="246" t="s">
        <v>884</v>
      </c>
      <c r="D541" s="247" t="s">
        <v>149</v>
      </c>
      <c r="E541" s="248">
        <v>298.39999999999998</v>
      </c>
      <c r="F541" s="248">
        <v>0</v>
      </c>
      <c r="G541" s="249">
        <f>E541*F541</f>
        <v>0</v>
      </c>
      <c r="H541" s="250">
        <v>1.4999999999999999E-4</v>
      </c>
      <c r="I541" s="251">
        <f>E541*H541</f>
        <v>4.4759999999999994E-2</v>
      </c>
      <c r="J541" s="250">
        <v>0</v>
      </c>
      <c r="K541" s="251">
        <f>E541*J541</f>
        <v>0</v>
      </c>
      <c r="O541" s="243">
        <v>2</v>
      </c>
      <c r="AA541" s="216">
        <v>1</v>
      </c>
      <c r="AB541" s="216">
        <v>7</v>
      </c>
      <c r="AC541" s="216">
        <v>7</v>
      </c>
      <c r="AZ541" s="216">
        <v>2</v>
      </c>
      <c r="BA541" s="216">
        <f>IF(AZ541=1,G541,0)</f>
        <v>0</v>
      </c>
      <c r="BB541" s="216">
        <f>IF(AZ541=2,G541,0)</f>
        <v>0</v>
      </c>
      <c r="BC541" s="216">
        <f>IF(AZ541=3,G541,0)</f>
        <v>0</v>
      </c>
      <c r="BD541" s="216">
        <f>IF(AZ541=4,G541,0)</f>
        <v>0</v>
      </c>
      <c r="BE541" s="216">
        <f>IF(AZ541=5,G541,0)</f>
        <v>0</v>
      </c>
      <c r="CA541" s="243">
        <v>1</v>
      </c>
      <c r="CB541" s="243">
        <v>7</v>
      </c>
    </row>
    <row r="542" spans="1:80" ht="45">
      <c r="A542" s="252"/>
      <c r="B542" s="253"/>
      <c r="C542" s="368" t="s">
        <v>885</v>
      </c>
      <c r="D542" s="369"/>
      <c r="E542" s="369"/>
      <c r="F542" s="369"/>
      <c r="G542" s="370"/>
      <c r="I542" s="254"/>
      <c r="K542" s="254"/>
      <c r="L542" s="255" t="s">
        <v>885</v>
      </c>
      <c r="O542" s="243">
        <v>3</v>
      </c>
    </row>
    <row r="543" spans="1:80">
      <c r="A543" s="244">
        <v>295</v>
      </c>
      <c r="B543" s="245" t="s">
        <v>886</v>
      </c>
      <c r="C543" s="246" t="s">
        <v>887</v>
      </c>
      <c r="D543" s="247" t="s">
        <v>149</v>
      </c>
      <c r="E543" s="248">
        <v>298.39999999999998</v>
      </c>
      <c r="F543" s="248">
        <v>0</v>
      </c>
      <c r="G543" s="249">
        <f>E543*F543</f>
        <v>0</v>
      </c>
      <c r="H543" s="250">
        <v>0</v>
      </c>
      <c r="I543" s="251">
        <f>E543*H543</f>
        <v>0</v>
      </c>
      <c r="J543" s="250">
        <v>0</v>
      </c>
      <c r="K543" s="251">
        <f>E543*J543</f>
        <v>0</v>
      </c>
      <c r="O543" s="243">
        <v>2</v>
      </c>
      <c r="AA543" s="216">
        <v>1</v>
      </c>
      <c r="AB543" s="216">
        <v>7</v>
      </c>
      <c r="AC543" s="216">
        <v>7</v>
      </c>
      <c r="AZ543" s="216">
        <v>2</v>
      </c>
      <c r="BA543" s="216">
        <f>IF(AZ543=1,G543,0)</f>
        <v>0</v>
      </c>
      <c r="BB543" s="216">
        <f>IF(AZ543=2,G543,0)</f>
        <v>0</v>
      </c>
      <c r="BC543" s="216">
        <f>IF(AZ543=3,G543,0)</f>
        <v>0</v>
      </c>
      <c r="BD543" s="216">
        <f>IF(AZ543=4,G543,0)</f>
        <v>0</v>
      </c>
      <c r="BE543" s="216">
        <f>IF(AZ543=5,G543,0)</f>
        <v>0</v>
      </c>
      <c r="CA543" s="243">
        <v>1</v>
      </c>
      <c r="CB543" s="243">
        <v>7</v>
      </c>
    </row>
    <row r="544" spans="1:80" ht="22.5">
      <c r="A544" s="252"/>
      <c r="B544" s="253"/>
      <c r="C544" s="368" t="s">
        <v>888</v>
      </c>
      <c r="D544" s="369"/>
      <c r="E544" s="369"/>
      <c r="F544" s="369"/>
      <c r="G544" s="370"/>
      <c r="I544" s="254"/>
      <c r="K544" s="254"/>
      <c r="L544" s="255" t="s">
        <v>888</v>
      </c>
      <c r="O544" s="243">
        <v>3</v>
      </c>
    </row>
    <row r="545" spans="1:80" ht="33.75">
      <c r="A545" s="252"/>
      <c r="B545" s="253"/>
      <c r="C545" s="368" t="s">
        <v>3111</v>
      </c>
      <c r="D545" s="369"/>
      <c r="E545" s="369"/>
      <c r="F545" s="369"/>
      <c r="G545" s="370"/>
      <c r="I545" s="254"/>
      <c r="K545" s="254"/>
      <c r="L545" s="255" t="s">
        <v>889</v>
      </c>
      <c r="O545" s="243">
        <v>3</v>
      </c>
    </row>
    <row r="546" spans="1:80" ht="22.5">
      <c r="A546" s="244">
        <v>296</v>
      </c>
      <c r="B546" s="245" t="s">
        <v>890</v>
      </c>
      <c r="C546" s="246" t="s">
        <v>891</v>
      </c>
      <c r="D546" s="247" t="s">
        <v>149</v>
      </c>
      <c r="E546" s="248">
        <v>298.39999999999998</v>
      </c>
      <c r="F546" s="248">
        <v>0</v>
      </c>
      <c r="G546" s="249">
        <f>E546*F546</f>
        <v>0</v>
      </c>
      <c r="H546" s="250">
        <v>0</v>
      </c>
      <c r="I546" s="251">
        <f>E546*H546</f>
        <v>0</v>
      </c>
      <c r="J546" s="250">
        <v>0</v>
      </c>
      <c r="K546" s="251">
        <f>E546*J546</f>
        <v>0</v>
      </c>
      <c r="O546" s="243">
        <v>2</v>
      </c>
      <c r="AA546" s="216">
        <v>1</v>
      </c>
      <c r="AB546" s="216">
        <v>7</v>
      </c>
      <c r="AC546" s="216">
        <v>7</v>
      </c>
      <c r="AZ546" s="216">
        <v>2</v>
      </c>
      <c r="BA546" s="216">
        <f>IF(AZ546=1,G546,0)</f>
        <v>0</v>
      </c>
      <c r="BB546" s="216">
        <f>IF(AZ546=2,G546,0)</f>
        <v>0</v>
      </c>
      <c r="BC546" s="216">
        <f>IF(AZ546=3,G546,0)</f>
        <v>0</v>
      </c>
      <c r="BD546" s="216">
        <f>IF(AZ546=4,G546,0)</f>
        <v>0</v>
      </c>
      <c r="BE546" s="216">
        <f>IF(AZ546=5,G546,0)</f>
        <v>0</v>
      </c>
      <c r="CA546" s="243">
        <v>1</v>
      </c>
      <c r="CB546" s="243">
        <v>7</v>
      </c>
    </row>
    <row r="547" spans="1:80" ht="22.5">
      <c r="A547" s="252"/>
      <c r="B547" s="253"/>
      <c r="C547" s="368" t="s">
        <v>3112</v>
      </c>
      <c r="D547" s="369"/>
      <c r="E547" s="369"/>
      <c r="F547" s="369"/>
      <c r="G547" s="370"/>
      <c r="I547" s="254"/>
      <c r="K547" s="254"/>
      <c r="L547" s="255" t="s">
        <v>892</v>
      </c>
      <c r="O547" s="243">
        <v>3</v>
      </c>
    </row>
    <row r="548" spans="1:80" ht="22.5">
      <c r="A548" s="244">
        <v>297</v>
      </c>
      <c r="B548" s="245" t="s">
        <v>893</v>
      </c>
      <c r="C548" s="246" t="s">
        <v>894</v>
      </c>
      <c r="D548" s="247" t="s">
        <v>149</v>
      </c>
      <c r="E548" s="248">
        <v>298.39999999999998</v>
      </c>
      <c r="F548" s="248">
        <v>0</v>
      </c>
      <c r="G548" s="249">
        <f>E548*F548</f>
        <v>0</v>
      </c>
      <c r="H548" s="250">
        <v>0</v>
      </c>
      <c r="I548" s="251">
        <f>E548*H548</f>
        <v>0</v>
      </c>
      <c r="J548" s="250">
        <v>0</v>
      </c>
      <c r="K548" s="251">
        <f>E548*J548</f>
        <v>0</v>
      </c>
      <c r="O548" s="243">
        <v>2</v>
      </c>
      <c r="AA548" s="216">
        <v>1</v>
      </c>
      <c r="AB548" s="216">
        <v>7</v>
      </c>
      <c r="AC548" s="216">
        <v>7</v>
      </c>
      <c r="AZ548" s="216">
        <v>2</v>
      </c>
      <c r="BA548" s="216">
        <f>IF(AZ548=1,G548,0)</f>
        <v>0</v>
      </c>
      <c r="BB548" s="216">
        <f>IF(AZ548=2,G548,0)</f>
        <v>0</v>
      </c>
      <c r="BC548" s="216">
        <f>IF(AZ548=3,G548,0)</f>
        <v>0</v>
      </c>
      <c r="BD548" s="216">
        <f>IF(AZ548=4,G548,0)</f>
        <v>0</v>
      </c>
      <c r="BE548" s="216">
        <f>IF(AZ548=5,G548,0)</f>
        <v>0</v>
      </c>
      <c r="CA548" s="243">
        <v>1</v>
      </c>
      <c r="CB548" s="243">
        <v>7</v>
      </c>
    </row>
    <row r="549" spans="1:80" ht="22.5">
      <c r="A549" s="252"/>
      <c r="B549" s="253"/>
      <c r="C549" s="368" t="s">
        <v>3113</v>
      </c>
      <c r="D549" s="369"/>
      <c r="E549" s="369"/>
      <c r="F549" s="369"/>
      <c r="G549" s="370"/>
      <c r="I549" s="254"/>
      <c r="K549" s="254"/>
      <c r="L549" s="255" t="s">
        <v>895</v>
      </c>
      <c r="O549" s="243">
        <v>3</v>
      </c>
    </row>
    <row r="550" spans="1:80">
      <c r="A550" s="244">
        <v>298</v>
      </c>
      <c r="B550" s="245" t="s">
        <v>896</v>
      </c>
      <c r="C550" s="246" t="s">
        <v>897</v>
      </c>
      <c r="D550" s="247" t="s">
        <v>149</v>
      </c>
      <c r="E550" s="248">
        <v>298.39999999999998</v>
      </c>
      <c r="F550" s="248">
        <v>0</v>
      </c>
      <c r="G550" s="249">
        <f>E550*F550</f>
        <v>0</v>
      </c>
      <c r="H550" s="250">
        <v>1.4999999999999999E-4</v>
      </c>
      <c r="I550" s="251">
        <f>E550*H550</f>
        <v>4.4759999999999994E-2</v>
      </c>
      <c r="J550" s="250">
        <v>0</v>
      </c>
      <c r="K550" s="251">
        <f>E550*J550</f>
        <v>0</v>
      </c>
      <c r="O550" s="243">
        <v>2</v>
      </c>
      <c r="AA550" s="216">
        <v>1</v>
      </c>
      <c r="AB550" s="216">
        <v>7</v>
      </c>
      <c r="AC550" s="216">
        <v>7</v>
      </c>
      <c r="AZ550" s="216">
        <v>2</v>
      </c>
      <c r="BA550" s="216">
        <f>IF(AZ550=1,G550,0)</f>
        <v>0</v>
      </c>
      <c r="BB550" s="216">
        <f>IF(AZ550=2,G550,0)</f>
        <v>0</v>
      </c>
      <c r="BC550" s="216">
        <f>IF(AZ550=3,G550,0)</f>
        <v>0</v>
      </c>
      <c r="BD550" s="216">
        <f>IF(AZ550=4,G550,0)</f>
        <v>0</v>
      </c>
      <c r="BE550" s="216">
        <f>IF(AZ550=5,G550,0)</f>
        <v>0</v>
      </c>
      <c r="CA550" s="243">
        <v>1</v>
      </c>
      <c r="CB550" s="243">
        <v>7</v>
      </c>
    </row>
    <row r="551" spans="1:80" ht="22.5">
      <c r="A551" s="252"/>
      <c r="B551" s="253"/>
      <c r="C551" s="368" t="s">
        <v>898</v>
      </c>
      <c r="D551" s="369"/>
      <c r="E551" s="369"/>
      <c r="F551" s="369"/>
      <c r="G551" s="370"/>
      <c r="I551" s="254"/>
      <c r="K551" s="254"/>
      <c r="L551" s="255" t="s">
        <v>898</v>
      </c>
      <c r="O551" s="243">
        <v>3</v>
      </c>
    </row>
    <row r="552" spans="1:80" ht="22.5">
      <c r="A552" s="252"/>
      <c r="B552" s="253"/>
      <c r="C552" s="368" t="s">
        <v>899</v>
      </c>
      <c r="D552" s="369"/>
      <c r="E552" s="369"/>
      <c r="F552" s="369"/>
      <c r="G552" s="370"/>
      <c r="I552" s="254"/>
      <c r="K552" s="254"/>
      <c r="L552" s="255" t="s">
        <v>899</v>
      </c>
      <c r="O552" s="243">
        <v>3</v>
      </c>
    </row>
    <row r="553" spans="1:80" ht="22.5">
      <c r="A553" s="244">
        <v>299</v>
      </c>
      <c r="B553" s="245" t="s">
        <v>900</v>
      </c>
      <c r="C553" s="246" t="s">
        <v>901</v>
      </c>
      <c r="D553" s="247" t="s">
        <v>149</v>
      </c>
      <c r="E553" s="248">
        <v>298.39999999999998</v>
      </c>
      <c r="F553" s="248">
        <v>0</v>
      </c>
      <c r="G553" s="249">
        <f>E553*F553</f>
        <v>0</v>
      </c>
      <c r="H553" s="250">
        <v>1.3429999999999999E-2</v>
      </c>
      <c r="I553" s="251">
        <f>E553*H553</f>
        <v>4.0075119999999993</v>
      </c>
      <c r="J553" s="250">
        <v>0</v>
      </c>
      <c r="K553" s="251">
        <f>E553*J553</f>
        <v>0</v>
      </c>
      <c r="O553" s="243">
        <v>2</v>
      </c>
      <c r="AA553" s="216">
        <v>1</v>
      </c>
      <c r="AB553" s="216">
        <v>7</v>
      </c>
      <c r="AC553" s="216">
        <v>7</v>
      </c>
      <c r="AZ553" s="216">
        <v>2</v>
      </c>
      <c r="BA553" s="216">
        <f>IF(AZ553=1,G553,0)</f>
        <v>0</v>
      </c>
      <c r="BB553" s="216">
        <f>IF(AZ553=2,G553,0)</f>
        <v>0</v>
      </c>
      <c r="BC553" s="216">
        <f>IF(AZ553=3,G553,0)</f>
        <v>0</v>
      </c>
      <c r="BD553" s="216">
        <f>IF(AZ553=4,G553,0)</f>
        <v>0</v>
      </c>
      <c r="BE553" s="216">
        <f>IF(AZ553=5,G553,0)</f>
        <v>0</v>
      </c>
      <c r="CA553" s="243">
        <v>1</v>
      </c>
      <c r="CB553" s="243">
        <v>7</v>
      </c>
    </row>
    <row r="554" spans="1:80">
      <c r="A554" s="244">
        <v>300</v>
      </c>
      <c r="B554" s="245" t="s">
        <v>902</v>
      </c>
      <c r="C554" s="246" t="s">
        <v>903</v>
      </c>
      <c r="D554" s="247" t="s">
        <v>149</v>
      </c>
      <c r="E554" s="248">
        <v>298.39999999999998</v>
      </c>
      <c r="F554" s="248">
        <v>0</v>
      </c>
      <c r="G554" s="249">
        <f>E554*F554</f>
        <v>0</v>
      </c>
      <c r="H554" s="250">
        <v>2.6200000000000001E-2</v>
      </c>
      <c r="I554" s="251">
        <f>E554*H554</f>
        <v>7.8180800000000001</v>
      </c>
      <c r="J554" s="250">
        <v>0</v>
      </c>
      <c r="K554" s="251">
        <f>E554*J554</f>
        <v>0</v>
      </c>
      <c r="O554" s="243">
        <v>2</v>
      </c>
      <c r="AA554" s="216">
        <v>1</v>
      </c>
      <c r="AB554" s="216">
        <v>7</v>
      </c>
      <c r="AC554" s="216">
        <v>7</v>
      </c>
      <c r="AZ554" s="216">
        <v>2</v>
      </c>
      <c r="BA554" s="216">
        <f>IF(AZ554=1,G554,0)</f>
        <v>0</v>
      </c>
      <c r="BB554" s="216">
        <f>IF(AZ554=2,G554,0)</f>
        <v>0</v>
      </c>
      <c r="BC554" s="216">
        <f>IF(AZ554=3,G554,0)</f>
        <v>0</v>
      </c>
      <c r="BD554" s="216">
        <f>IF(AZ554=4,G554,0)</f>
        <v>0</v>
      </c>
      <c r="BE554" s="216">
        <f>IF(AZ554=5,G554,0)</f>
        <v>0</v>
      </c>
      <c r="CA554" s="243">
        <v>1</v>
      </c>
      <c r="CB554" s="243">
        <v>7</v>
      </c>
    </row>
    <row r="555" spans="1:80" ht="67.5">
      <c r="A555" s="252"/>
      <c r="B555" s="253"/>
      <c r="C555" s="368" t="s">
        <v>904</v>
      </c>
      <c r="D555" s="369"/>
      <c r="E555" s="369"/>
      <c r="F555" s="369"/>
      <c r="G555" s="370"/>
      <c r="I555" s="254"/>
      <c r="K555" s="254"/>
      <c r="L555" s="255" t="s">
        <v>904</v>
      </c>
      <c r="O555" s="243">
        <v>3</v>
      </c>
    </row>
    <row r="556" spans="1:80">
      <c r="A556" s="262"/>
      <c r="B556" s="263" t="s">
        <v>93</v>
      </c>
      <c r="C556" s="264" t="s">
        <v>906</v>
      </c>
      <c r="D556" s="265"/>
      <c r="E556" s="266"/>
      <c r="F556" s="267"/>
      <c r="G556" s="268">
        <f>SUM(G533:G555)</f>
        <v>0</v>
      </c>
      <c r="H556" s="269"/>
      <c r="I556" s="270">
        <f>SUM(I533:I555)</f>
        <v>12.031488</v>
      </c>
      <c r="J556" s="269"/>
      <c r="K556" s="270">
        <f>SUM(K533:K555)</f>
        <v>0</v>
      </c>
      <c r="O556" s="243">
        <v>4</v>
      </c>
      <c r="BA556" s="271">
        <f>SUM(BA533:BA555)</f>
        <v>0</v>
      </c>
      <c r="BB556" s="271">
        <f>SUM(BB533:BB555)</f>
        <v>0</v>
      </c>
      <c r="BC556" s="271">
        <f>SUM(BC533:BC555)</f>
        <v>0</v>
      </c>
      <c r="BD556" s="271">
        <f>SUM(BD533:BD555)</f>
        <v>0</v>
      </c>
      <c r="BE556" s="271">
        <f>SUM(BE533:BE555)</f>
        <v>0</v>
      </c>
    </row>
    <row r="557" spans="1:80" ht="38.25" customHeight="1">
      <c r="A557" s="233" t="s">
        <v>89</v>
      </c>
      <c r="B557" s="234" t="s">
        <v>909</v>
      </c>
      <c r="C557" s="363" t="s">
        <v>3114</v>
      </c>
      <c r="D557" s="364"/>
      <c r="E557" s="364"/>
      <c r="F557" s="364"/>
      <c r="G557" s="365"/>
      <c r="H557" s="239"/>
      <c r="I557" s="240"/>
      <c r="J557" s="241"/>
      <c r="K557" s="242"/>
      <c r="O557" s="243">
        <v>1</v>
      </c>
    </row>
    <row r="558" spans="1:80">
      <c r="A558" s="244">
        <v>301</v>
      </c>
      <c r="B558" s="245" t="s">
        <v>910</v>
      </c>
      <c r="C558" s="246" t="s">
        <v>911</v>
      </c>
      <c r="D558" s="247" t="s">
        <v>149</v>
      </c>
      <c r="E558" s="248">
        <v>140.52000000000001</v>
      </c>
      <c r="F558" s="248">
        <v>0</v>
      </c>
      <c r="G558" s="249">
        <f>E558*F558</f>
        <v>0</v>
      </c>
      <c r="H558" s="250">
        <v>5.1999999999999995E-4</v>
      </c>
      <c r="I558" s="251">
        <f>E558*H558</f>
        <v>7.3070399999999994E-2</v>
      </c>
      <c r="J558" s="250">
        <v>0</v>
      </c>
      <c r="K558" s="251">
        <f>E558*J558</f>
        <v>0</v>
      </c>
      <c r="O558" s="243">
        <v>2</v>
      </c>
      <c r="AA558" s="216">
        <v>1</v>
      </c>
      <c r="AB558" s="216">
        <v>7</v>
      </c>
      <c r="AC558" s="216">
        <v>7</v>
      </c>
      <c r="AZ558" s="216">
        <v>2</v>
      </c>
      <c r="BA558" s="216">
        <f>IF(AZ558=1,G558,0)</f>
        <v>0</v>
      </c>
      <c r="BB558" s="216">
        <f>IF(AZ558=2,G558,0)</f>
        <v>0</v>
      </c>
      <c r="BC558" s="216">
        <f>IF(AZ558=3,G558,0)</f>
        <v>0</v>
      </c>
      <c r="BD558" s="216">
        <f>IF(AZ558=4,G558,0)</f>
        <v>0</v>
      </c>
      <c r="BE558" s="216">
        <f>IF(AZ558=5,G558,0)</f>
        <v>0</v>
      </c>
      <c r="CA558" s="243">
        <v>1</v>
      </c>
      <c r="CB558" s="243">
        <v>7</v>
      </c>
    </row>
    <row r="559" spans="1:80" ht="22.5">
      <c r="A559" s="244">
        <v>302</v>
      </c>
      <c r="B559" s="245" t="s">
        <v>912</v>
      </c>
      <c r="C559" s="246" t="s">
        <v>870</v>
      </c>
      <c r="D559" s="247" t="s">
        <v>149</v>
      </c>
      <c r="E559" s="248">
        <v>140.52000000000001</v>
      </c>
      <c r="F559" s="248">
        <v>0</v>
      </c>
      <c r="G559" s="249">
        <f>E559*F559</f>
        <v>0</v>
      </c>
      <c r="H559" s="250">
        <v>1.7000000000000001E-4</v>
      </c>
      <c r="I559" s="251">
        <f>E559*H559</f>
        <v>2.3888400000000004E-2</v>
      </c>
      <c r="J559" s="250">
        <v>0</v>
      </c>
      <c r="K559" s="251">
        <f>E559*J559</f>
        <v>0</v>
      </c>
      <c r="O559" s="243">
        <v>2</v>
      </c>
      <c r="AA559" s="216">
        <v>1</v>
      </c>
      <c r="AB559" s="216">
        <v>7</v>
      </c>
      <c r="AC559" s="216">
        <v>7</v>
      </c>
      <c r="AZ559" s="216">
        <v>2</v>
      </c>
      <c r="BA559" s="216">
        <f>IF(AZ559=1,G559,0)</f>
        <v>0</v>
      </c>
      <c r="BB559" s="216">
        <f>IF(AZ559=2,G559,0)</f>
        <v>0</v>
      </c>
      <c r="BC559" s="216">
        <f>IF(AZ559=3,G559,0)</f>
        <v>0</v>
      </c>
      <c r="BD559" s="216">
        <f>IF(AZ559=4,G559,0)</f>
        <v>0</v>
      </c>
      <c r="BE559" s="216">
        <f>IF(AZ559=5,G559,0)</f>
        <v>0</v>
      </c>
      <c r="CA559" s="243">
        <v>1</v>
      </c>
      <c r="CB559" s="243">
        <v>7</v>
      </c>
    </row>
    <row r="560" spans="1:80" ht="33.75">
      <c r="A560" s="252"/>
      <c r="B560" s="253"/>
      <c r="C560" s="368" t="s">
        <v>913</v>
      </c>
      <c r="D560" s="369"/>
      <c r="E560" s="369"/>
      <c r="F560" s="369"/>
      <c r="G560" s="370"/>
      <c r="I560" s="254"/>
      <c r="K560" s="254"/>
      <c r="L560" s="255" t="s">
        <v>913</v>
      </c>
      <c r="O560" s="243">
        <v>3</v>
      </c>
    </row>
    <row r="561" spans="1:80">
      <c r="A561" s="244">
        <v>303</v>
      </c>
      <c r="B561" s="245" t="s">
        <v>914</v>
      </c>
      <c r="C561" s="246" t="s">
        <v>3118</v>
      </c>
      <c r="D561" s="247" t="s">
        <v>149</v>
      </c>
      <c r="E561" s="248">
        <v>140.52000000000001</v>
      </c>
      <c r="F561" s="248">
        <v>0</v>
      </c>
      <c r="G561" s="249">
        <f>E561*F561</f>
        <v>0</v>
      </c>
      <c r="H561" s="250">
        <v>3.0000000000000001E-3</v>
      </c>
      <c r="I561" s="251">
        <f>E561*H561</f>
        <v>0.42156000000000005</v>
      </c>
      <c r="J561" s="250">
        <v>0</v>
      </c>
      <c r="K561" s="251">
        <f>E561*J561</f>
        <v>0</v>
      </c>
      <c r="O561" s="243">
        <v>2</v>
      </c>
      <c r="AA561" s="216">
        <v>1</v>
      </c>
      <c r="AB561" s="216">
        <v>7</v>
      </c>
      <c r="AC561" s="216">
        <v>7</v>
      </c>
      <c r="AZ561" s="216">
        <v>2</v>
      </c>
      <c r="BA561" s="216">
        <f>IF(AZ561=1,G561,0)</f>
        <v>0</v>
      </c>
      <c r="BB561" s="216">
        <f>IF(AZ561=2,G561,0)</f>
        <v>0</v>
      </c>
      <c r="BC561" s="216">
        <f>IF(AZ561=3,G561,0)</f>
        <v>0</v>
      </c>
      <c r="BD561" s="216">
        <f>IF(AZ561=4,G561,0)</f>
        <v>0</v>
      </c>
      <c r="BE561" s="216">
        <f>IF(AZ561=5,G561,0)</f>
        <v>0</v>
      </c>
      <c r="CA561" s="243">
        <v>1</v>
      </c>
      <c r="CB561" s="243">
        <v>7</v>
      </c>
    </row>
    <row r="562" spans="1:80">
      <c r="A562" s="244">
        <v>304</v>
      </c>
      <c r="B562" s="245" t="s">
        <v>915</v>
      </c>
      <c r="C562" s="246" t="s">
        <v>916</v>
      </c>
      <c r="D562" s="247" t="s">
        <v>149</v>
      </c>
      <c r="E562" s="248">
        <v>281.04000000000002</v>
      </c>
      <c r="F562" s="248">
        <v>0</v>
      </c>
      <c r="G562" s="249">
        <f>E562*F562</f>
        <v>0</v>
      </c>
      <c r="H562" s="250">
        <v>1.0300000000000001E-3</v>
      </c>
      <c r="I562" s="251">
        <f>E562*H562</f>
        <v>0.28947120000000004</v>
      </c>
      <c r="J562" s="250">
        <v>0</v>
      </c>
      <c r="K562" s="251">
        <f>E562*J562</f>
        <v>0</v>
      </c>
      <c r="O562" s="243">
        <v>2</v>
      </c>
      <c r="AA562" s="216">
        <v>1</v>
      </c>
      <c r="AB562" s="216">
        <v>7</v>
      </c>
      <c r="AC562" s="216">
        <v>7</v>
      </c>
      <c r="AZ562" s="216">
        <v>2</v>
      </c>
      <c r="BA562" s="216">
        <f>IF(AZ562=1,G562,0)</f>
        <v>0</v>
      </c>
      <c r="BB562" s="216">
        <f>IF(AZ562=2,G562,0)</f>
        <v>0</v>
      </c>
      <c r="BC562" s="216">
        <f>IF(AZ562=3,G562,0)</f>
        <v>0</v>
      </c>
      <c r="BD562" s="216">
        <f>IF(AZ562=4,G562,0)</f>
        <v>0</v>
      </c>
      <c r="BE562" s="216">
        <f>IF(AZ562=5,G562,0)</f>
        <v>0</v>
      </c>
      <c r="CA562" s="243">
        <v>1</v>
      </c>
      <c r="CB562" s="243">
        <v>7</v>
      </c>
    </row>
    <row r="563" spans="1:80">
      <c r="A563" s="252"/>
      <c r="B563" s="256"/>
      <c r="C563" s="366" t="s">
        <v>917</v>
      </c>
      <c r="D563" s="367"/>
      <c r="E563" s="257">
        <v>281.04000000000002</v>
      </c>
      <c r="F563" s="258"/>
      <c r="G563" s="259"/>
      <c r="H563" s="260"/>
      <c r="I563" s="254"/>
      <c r="J563" s="261"/>
      <c r="K563" s="254"/>
      <c r="M563" s="255" t="s">
        <v>917</v>
      </c>
      <c r="O563" s="243"/>
    </row>
    <row r="564" spans="1:80" ht="22.5">
      <c r="A564" s="244">
        <v>305</v>
      </c>
      <c r="B564" s="245" t="s">
        <v>918</v>
      </c>
      <c r="C564" s="246" t="s">
        <v>919</v>
      </c>
      <c r="D564" s="247" t="s">
        <v>149</v>
      </c>
      <c r="E564" s="248">
        <v>140.52000000000001</v>
      </c>
      <c r="F564" s="248">
        <v>0</v>
      </c>
      <c r="G564" s="249">
        <f>E564*F564</f>
        <v>0</v>
      </c>
      <c r="H564" s="250">
        <v>4.8700000000000002E-3</v>
      </c>
      <c r="I564" s="251">
        <f>E564*H564</f>
        <v>0.68433240000000006</v>
      </c>
      <c r="J564" s="250">
        <v>0</v>
      </c>
      <c r="K564" s="251">
        <f>E564*J564</f>
        <v>0</v>
      </c>
      <c r="O564" s="243">
        <v>2</v>
      </c>
      <c r="AA564" s="216">
        <v>1</v>
      </c>
      <c r="AB564" s="216">
        <v>7</v>
      </c>
      <c r="AC564" s="216">
        <v>7</v>
      </c>
      <c r="AZ564" s="216">
        <v>2</v>
      </c>
      <c r="BA564" s="216">
        <f>IF(AZ564=1,G564,0)</f>
        <v>0</v>
      </c>
      <c r="BB564" s="216">
        <f>IF(AZ564=2,G564,0)</f>
        <v>0</v>
      </c>
      <c r="BC564" s="216">
        <f>IF(AZ564=3,G564,0)</f>
        <v>0</v>
      </c>
      <c r="BD564" s="216">
        <f>IF(AZ564=4,G564,0)</f>
        <v>0</v>
      </c>
      <c r="BE564" s="216">
        <f>IF(AZ564=5,G564,0)</f>
        <v>0</v>
      </c>
      <c r="CA564" s="243">
        <v>1</v>
      </c>
      <c r="CB564" s="243">
        <v>7</v>
      </c>
    </row>
    <row r="565" spans="1:80" ht="33.75">
      <c r="A565" s="252"/>
      <c r="B565" s="253"/>
      <c r="C565" s="368" t="s">
        <v>920</v>
      </c>
      <c r="D565" s="369"/>
      <c r="E565" s="369"/>
      <c r="F565" s="369"/>
      <c r="G565" s="370"/>
      <c r="I565" s="254"/>
      <c r="K565" s="254"/>
      <c r="L565" s="255" t="s">
        <v>920</v>
      </c>
      <c r="O565" s="243">
        <v>3</v>
      </c>
    </row>
    <row r="566" spans="1:80" ht="22.5">
      <c r="A566" s="244">
        <v>306</v>
      </c>
      <c r="B566" s="245" t="s">
        <v>918</v>
      </c>
      <c r="C566" s="246" t="s">
        <v>919</v>
      </c>
      <c r="D566" s="247" t="s">
        <v>149</v>
      </c>
      <c r="E566" s="248">
        <v>140.52000000000001</v>
      </c>
      <c r="F566" s="248">
        <v>0</v>
      </c>
      <c r="G566" s="249">
        <f>E566*F566</f>
        <v>0</v>
      </c>
      <c r="H566" s="250">
        <v>4.8700000000000002E-3</v>
      </c>
      <c r="I566" s="251">
        <f>E566*H566</f>
        <v>0.68433240000000006</v>
      </c>
      <c r="J566" s="250">
        <v>0</v>
      </c>
      <c r="K566" s="251">
        <f>E566*J566</f>
        <v>0</v>
      </c>
      <c r="O566" s="243">
        <v>2</v>
      </c>
      <c r="AA566" s="216">
        <v>1</v>
      </c>
      <c r="AB566" s="216">
        <v>7</v>
      </c>
      <c r="AC566" s="216">
        <v>7</v>
      </c>
      <c r="AZ566" s="216">
        <v>2</v>
      </c>
      <c r="BA566" s="216">
        <f>IF(AZ566=1,G566,0)</f>
        <v>0</v>
      </c>
      <c r="BB566" s="216">
        <f>IF(AZ566=2,G566,0)</f>
        <v>0</v>
      </c>
      <c r="BC566" s="216">
        <f>IF(AZ566=3,G566,0)</f>
        <v>0</v>
      </c>
      <c r="BD566" s="216">
        <f>IF(AZ566=4,G566,0)</f>
        <v>0</v>
      </c>
      <c r="BE566" s="216">
        <f>IF(AZ566=5,G566,0)</f>
        <v>0</v>
      </c>
      <c r="CA566" s="243">
        <v>1</v>
      </c>
      <c r="CB566" s="243">
        <v>7</v>
      </c>
    </row>
    <row r="567" spans="1:80" ht="22.5">
      <c r="A567" s="252"/>
      <c r="B567" s="253"/>
      <c r="C567" s="368" t="s">
        <v>921</v>
      </c>
      <c r="D567" s="369"/>
      <c r="E567" s="369"/>
      <c r="F567" s="369"/>
      <c r="G567" s="370"/>
      <c r="I567" s="254"/>
      <c r="K567" s="254"/>
      <c r="L567" s="255" t="s">
        <v>921</v>
      </c>
      <c r="O567" s="243">
        <v>3</v>
      </c>
    </row>
    <row r="568" spans="1:80" ht="22.5">
      <c r="A568" s="244">
        <v>307</v>
      </c>
      <c r="B568" s="245" t="s">
        <v>922</v>
      </c>
      <c r="C568" s="246" t="s">
        <v>923</v>
      </c>
      <c r="D568" s="247" t="s">
        <v>149</v>
      </c>
      <c r="E568" s="248">
        <v>140.52000000000001</v>
      </c>
      <c r="F568" s="248">
        <v>0</v>
      </c>
      <c r="G568" s="249">
        <f>E568*F568</f>
        <v>0</v>
      </c>
      <c r="H568" s="250">
        <v>2.077E-2</v>
      </c>
      <c r="I568" s="251">
        <f>E568*H568</f>
        <v>2.9186004000000003</v>
      </c>
      <c r="J568" s="250">
        <v>0</v>
      </c>
      <c r="K568" s="251">
        <f>E568*J568</f>
        <v>0</v>
      </c>
      <c r="O568" s="243">
        <v>2</v>
      </c>
      <c r="AA568" s="216">
        <v>1</v>
      </c>
      <c r="AB568" s="216">
        <v>7</v>
      </c>
      <c r="AC568" s="216">
        <v>7</v>
      </c>
      <c r="AZ568" s="216">
        <v>2</v>
      </c>
      <c r="BA568" s="216">
        <f>IF(AZ568=1,G568,0)</f>
        <v>0</v>
      </c>
      <c r="BB568" s="216">
        <f>IF(AZ568=2,G568,0)</f>
        <v>0</v>
      </c>
      <c r="BC568" s="216">
        <f>IF(AZ568=3,G568,0)</f>
        <v>0</v>
      </c>
      <c r="BD568" s="216">
        <f>IF(AZ568=4,G568,0)</f>
        <v>0</v>
      </c>
      <c r="BE568" s="216">
        <f>IF(AZ568=5,G568,0)</f>
        <v>0</v>
      </c>
      <c r="CA568" s="243">
        <v>1</v>
      </c>
      <c r="CB568" s="243">
        <v>7</v>
      </c>
    </row>
    <row r="569" spans="1:80">
      <c r="A569" s="252"/>
      <c r="B569" s="253"/>
      <c r="C569" s="368" t="s">
        <v>924</v>
      </c>
      <c r="D569" s="369"/>
      <c r="E569" s="369"/>
      <c r="F569" s="369"/>
      <c r="G569" s="370"/>
      <c r="I569" s="254"/>
      <c r="K569" s="254"/>
      <c r="L569" s="255" t="s">
        <v>924</v>
      </c>
      <c r="O569" s="243">
        <v>3</v>
      </c>
    </row>
    <row r="570" spans="1:80" ht="22.5">
      <c r="A570" s="252"/>
      <c r="B570" s="253"/>
      <c r="C570" s="368" t="s">
        <v>925</v>
      </c>
      <c r="D570" s="369"/>
      <c r="E570" s="369"/>
      <c r="F570" s="369"/>
      <c r="G570" s="370"/>
      <c r="I570" s="254"/>
      <c r="K570" s="254"/>
      <c r="L570" s="255" t="s">
        <v>925</v>
      </c>
      <c r="O570" s="243">
        <v>3</v>
      </c>
    </row>
    <row r="571" spans="1:80" ht="22.5">
      <c r="A571" s="244">
        <v>308</v>
      </c>
      <c r="B571" s="245" t="s">
        <v>893</v>
      </c>
      <c r="C571" s="246" t="s">
        <v>894</v>
      </c>
      <c r="D571" s="247" t="s">
        <v>149</v>
      </c>
      <c r="E571" s="248">
        <v>140.52000000000001</v>
      </c>
      <c r="F571" s="248">
        <v>0</v>
      </c>
      <c r="G571" s="249">
        <f>E571*F571</f>
        <v>0</v>
      </c>
      <c r="H571" s="250">
        <v>0</v>
      </c>
      <c r="I571" s="251">
        <f>E571*H571</f>
        <v>0</v>
      </c>
      <c r="J571" s="250">
        <v>0</v>
      </c>
      <c r="K571" s="251">
        <f>E571*J571</f>
        <v>0</v>
      </c>
      <c r="O571" s="243">
        <v>2</v>
      </c>
      <c r="AA571" s="216">
        <v>1</v>
      </c>
      <c r="AB571" s="216">
        <v>7</v>
      </c>
      <c r="AC571" s="216">
        <v>7</v>
      </c>
      <c r="AZ571" s="216">
        <v>2</v>
      </c>
      <c r="BA571" s="216">
        <f>IF(AZ571=1,G571,0)</f>
        <v>0</v>
      </c>
      <c r="BB571" s="216">
        <f>IF(AZ571=2,G571,0)</f>
        <v>0</v>
      </c>
      <c r="BC571" s="216">
        <f>IF(AZ571=3,G571,0)</f>
        <v>0</v>
      </c>
      <c r="BD571" s="216">
        <f>IF(AZ571=4,G571,0)</f>
        <v>0</v>
      </c>
      <c r="BE571" s="216">
        <f>IF(AZ571=5,G571,0)</f>
        <v>0</v>
      </c>
      <c r="CA571" s="243">
        <v>1</v>
      </c>
      <c r="CB571" s="243">
        <v>7</v>
      </c>
    </row>
    <row r="572" spans="1:80" ht="22.5">
      <c r="A572" s="252"/>
      <c r="B572" s="253"/>
      <c r="C572" s="368" t="s">
        <v>3113</v>
      </c>
      <c r="D572" s="369"/>
      <c r="E572" s="369"/>
      <c r="F572" s="369"/>
      <c r="G572" s="370"/>
      <c r="I572" s="254"/>
      <c r="K572" s="254"/>
      <c r="L572" s="255" t="s">
        <v>895</v>
      </c>
      <c r="O572" s="243">
        <v>3</v>
      </c>
    </row>
    <row r="573" spans="1:80">
      <c r="A573" s="244">
        <v>309</v>
      </c>
      <c r="B573" s="245" t="s">
        <v>896</v>
      </c>
      <c r="C573" s="246" t="s">
        <v>897</v>
      </c>
      <c r="D573" s="247" t="s">
        <v>149</v>
      </c>
      <c r="E573" s="248">
        <v>140.52000000000001</v>
      </c>
      <c r="F573" s="248">
        <v>0</v>
      </c>
      <c r="G573" s="249">
        <f>E573*F573</f>
        <v>0</v>
      </c>
      <c r="H573" s="250">
        <v>1.4999999999999999E-4</v>
      </c>
      <c r="I573" s="251">
        <f>E573*H573</f>
        <v>2.1078E-2</v>
      </c>
      <c r="J573" s="250">
        <v>0</v>
      </c>
      <c r="K573" s="251">
        <f>E573*J573</f>
        <v>0</v>
      </c>
      <c r="O573" s="243">
        <v>2</v>
      </c>
      <c r="AA573" s="216">
        <v>1</v>
      </c>
      <c r="AB573" s="216">
        <v>7</v>
      </c>
      <c r="AC573" s="216">
        <v>7</v>
      </c>
      <c r="AZ573" s="216">
        <v>2</v>
      </c>
      <c r="BA573" s="216">
        <f>IF(AZ573=1,G573,0)</f>
        <v>0</v>
      </c>
      <c r="BB573" s="216">
        <f>IF(AZ573=2,G573,0)</f>
        <v>0</v>
      </c>
      <c r="BC573" s="216">
        <f>IF(AZ573=3,G573,0)</f>
        <v>0</v>
      </c>
      <c r="BD573" s="216">
        <f>IF(AZ573=4,G573,0)</f>
        <v>0</v>
      </c>
      <c r="BE573" s="216">
        <f>IF(AZ573=5,G573,0)</f>
        <v>0</v>
      </c>
      <c r="CA573" s="243">
        <v>1</v>
      </c>
      <c r="CB573" s="243">
        <v>7</v>
      </c>
    </row>
    <row r="574" spans="1:80" ht="22.5">
      <c r="A574" s="252"/>
      <c r="B574" s="253"/>
      <c r="C574" s="368" t="s">
        <v>898</v>
      </c>
      <c r="D574" s="369"/>
      <c r="E574" s="369"/>
      <c r="F574" s="369"/>
      <c r="G574" s="370"/>
      <c r="I574" s="254"/>
      <c r="K574" s="254"/>
      <c r="L574" s="255" t="s">
        <v>898</v>
      </c>
      <c r="O574" s="243">
        <v>3</v>
      </c>
    </row>
    <row r="575" spans="1:80" ht="22.5">
      <c r="A575" s="252"/>
      <c r="B575" s="253"/>
      <c r="C575" s="368" t="s">
        <v>899</v>
      </c>
      <c r="D575" s="369"/>
      <c r="E575" s="369"/>
      <c r="F575" s="369"/>
      <c r="G575" s="370"/>
      <c r="I575" s="254"/>
      <c r="K575" s="254"/>
      <c r="L575" s="255" t="s">
        <v>899</v>
      </c>
      <c r="O575" s="243">
        <v>3</v>
      </c>
    </row>
    <row r="576" spans="1:80" ht="22.5">
      <c r="A576" s="244">
        <v>310</v>
      </c>
      <c r="B576" s="245" t="s">
        <v>900</v>
      </c>
      <c r="C576" s="246" t="s">
        <v>901</v>
      </c>
      <c r="D576" s="247" t="s">
        <v>149</v>
      </c>
      <c r="E576" s="248">
        <v>140.52000000000001</v>
      </c>
      <c r="F576" s="248">
        <v>0</v>
      </c>
      <c r="G576" s="249">
        <f>E576*F576</f>
        <v>0</v>
      </c>
      <c r="H576" s="250">
        <v>1.3429999999999999E-2</v>
      </c>
      <c r="I576" s="251">
        <f>E576*H576</f>
        <v>1.8871836</v>
      </c>
      <c r="J576" s="250">
        <v>0</v>
      </c>
      <c r="K576" s="251">
        <f>E576*J576</f>
        <v>0</v>
      </c>
      <c r="O576" s="243">
        <v>2</v>
      </c>
      <c r="AA576" s="216">
        <v>1</v>
      </c>
      <c r="AB576" s="216">
        <v>7</v>
      </c>
      <c r="AC576" s="216">
        <v>7</v>
      </c>
      <c r="AZ576" s="216">
        <v>2</v>
      </c>
      <c r="BA576" s="216">
        <f>IF(AZ576=1,G576,0)</f>
        <v>0</v>
      </c>
      <c r="BB576" s="216">
        <f>IF(AZ576=2,G576,0)</f>
        <v>0</v>
      </c>
      <c r="BC576" s="216">
        <f>IF(AZ576=3,G576,0)</f>
        <v>0</v>
      </c>
      <c r="BD576" s="216">
        <f>IF(AZ576=4,G576,0)</f>
        <v>0</v>
      </c>
      <c r="BE576" s="216">
        <f>IF(AZ576=5,G576,0)</f>
        <v>0</v>
      </c>
      <c r="CA576" s="243">
        <v>1</v>
      </c>
      <c r="CB576" s="243">
        <v>7</v>
      </c>
    </row>
    <row r="577" spans="1:80">
      <c r="A577" s="244">
        <v>311</v>
      </c>
      <c r="B577" s="245" t="s">
        <v>902</v>
      </c>
      <c r="C577" s="246" t="s">
        <v>903</v>
      </c>
      <c r="D577" s="247" t="s">
        <v>149</v>
      </c>
      <c r="E577" s="248">
        <v>140.52000000000001</v>
      </c>
      <c r="F577" s="248">
        <v>0</v>
      </c>
      <c r="G577" s="249">
        <f>E577*F577</f>
        <v>0</v>
      </c>
      <c r="H577" s="250">
        <v>2.6200000000000001E-2</v>
      </c>
      <c r="I577" s="251">
        <f>E577*H577</f>
        <v>3.6816240000000002</v>
      </c>
      <c r="J577" s="250">
        <v>0</v>
      </c>
      <c r="K577" s="251">
        <f>E577*J577</f>
        <v>0</v>
      </c>
      <c r="O577" s="243">
        <v>2</v>
      </c>
      <c r="AA577" s="216">
        <v>1</v>
      </c>
      <c r="AB577" s="216">
        <v>7</v>
      </c>
      <c r="AC577" s="216">
        <v>7</v>
      </c>
      <c r="AZ577" s="216">
        <v>2</v>
      </c>
      <c r="BA577" s="216">
        <f>IF(AZ577=1,G577,0)</f>
        <v>0</v>
      </c>
      <c r="BB577" s="216">
        <f>IF(AZ577=2,G577,0)</f>
        <v>0</v>
      </c>
      <c r="BC577" s="216">
        <f>IF(AZ577=3,G577,0)</f>
        <v>0</v>
      </c>
      <c r="BD577" s="216">
        <f>IF(AZ577=4,G577,0)</f>
        <v>0</v>
      </c>
      <c r="BE577" s="216">
        <f>IF(AZ577=5,G577,0)</f>
        <v>0</v>
      </c>
      <c r="CA577" s="243">
        <v>1</v>
      </c>
      <c r="CB577" s="243">
        <v>7</v>
      </c>
    </row>
    <row r="578" spans="1:80" ht="67.5">
      <c r="A578" s="252"/>
      <c r="B578" s="253"/>
      <c r="C578" s="368" t="s">
        <v>904</v>
      </c>
      <c r="D578" s="369"/>
      <c r="E578" s="369"/>
      <c r="F578" s="369"/>
      <c r="G578" s="370"/>
      <c r="I578" s="254"/>
      <c r="K578" s="254"/>
      <c r="L578" s="255" t="s">
        <v>904</v>
      </c>
      <c r="O578" s="243">
        <v>3</v>
      </c>
    </row>
    <row r="579" spans="1:80">
      <c r="A579" s="262"/>
      <c r="B579" s="263" t="s">
        <v>93</v>
      </c>
      <c r="C579" s="264" t="s">
        <v>3117</v>
      </c>
      <c r="D579" s="265"/>
      <c r="E579" s="266"/>
      <c r="F579" s="267"/>
      <c r="G579" s="268">
        <f>SUM(G557:G578)</f>
        <v>0</v>
      </c>
      <c r="H579" s="269"/>
      <c r="I579" s="270">
        <f>SUM(I557:I578)</f>
        <v>10.685140800000001</v>
      </c>
      <c r="J579" s="269"/>
      <c r="K579" s="270">
        <f>SUM(K557:K578)</f>
        <v>0</v>
      </c>
      <c r="O579" s="243">
        <v>4</v>
      </c>
      <c r="BA579" s="271">
        <f>SUM(BA557:BA578)</f>
        <v>0</v>
      </c>
      <c r="BB579" s="271">
        <f>SUM(BB557:BB578)</f>
        <v>0</v>
      </c>
      <c r="BC579" s="271">
        <f>SUM(BC557:BC578)</f>
        <v>0</v>
      </c>
      <c r="BD579" s="271">
        <f>SUM(BD557:BD578)</f>
        <v>0</v>
      </c>
      <c r="BE579" s="271">
        <f>SUM(BE557:BE578)</f>
        <v>0</v>
      </c>
    </row>
    <row r="580" spans="1:80" ht="38.25" customHeight="1">
      <c r="A580" s="233" t="s">
        <v>89</v>
      </c>
      <c r="B580" s="234" t="s">
        <v>926</v>
      </c>
      <c r="C580" s="363" t="s">
        <v>3115</v>
      </c>
      <c r="D580" s="364"/>
      <c r="E580" s="364"/>
      <c r="F580" s="364"/>
      <c r="G580" s="365"/>
      <c r="H580" s="239"/>
      <c r="I580" s="240"/>
      <c r="J580" s="241"/>
      <c r="K580" s="242"/>
      <c r="O580" s="243">
        <v>1</v>
      </c>
    </row>
    <row r="581" spans="1:80">
      <c r="A581" s="244">
        <v>312</v>
      </c>
      <c r="B581" s="245" t="s">
        <v>910</v>
      </c>
      <c r="C581" s="246" t="s">
        <v>911</v>
      </c>
      <c r="D581" s="247" t="s">
        <v>149</v>
      </c>
      <c r="E581" s="248">
        <v>78.78</v>
      </c>
      <c r="F581" s="248">
        <v>0</v>
      </c>
      <c r="G581" s="249">
        <f>E581*F581</f>
        <v>0</v>
      </c>
      <c r="H581" s="250">
        <v>5.1999999999999995E-4</v>
      </c>
      <c r="I581" s="251">
        <f>E581*H581</f>
        <v>4.0965599999999998E-2</v>
      </c>
      <c r="J581" s="250">
        <v>0</v>
      </c>
      <c r="K581" s="251">
        <f>E581*J581</f>
        <v>0</v>
      </c>
      <c r="O581" s="243">
        <v>2</v>
      </c>
      <c r="AA581" s="216">
        <v>1</v>
      </c>
      <c r="AB581" s="216">
        <v>7</v>
      </c>
      <c r="AC581" s="216">
        <v>7</v>
      </c>
      <c r="AZ581" s="216">
        <v>2</v>
      </c>
      <c r="BA581" s="216">
        <f>IF(AZ581=1,G581,0)</f>
        <v>0</v>
      </c>
      <c r="BB581" s="216">
        <f>IF(AZ581=2,G581,0)</f>
        <v>0</v>
      </c>
      <c r="BC581" s="216">
        <f>IF(AZ581=3,G581,0)</f>
        <v>0</v>
      </c>
      <c r="BD581" s="216">
        <f>IF(AZ581=4,G581,0)</f>
        <v>0</v>
      </c>
      <c r="BE581" s="216">
        <f>IF(AZ581=5,G581,0)</f>
        <v>0</v>
      </c>
      <c r="CA581" s="243">
        <v>1</v>
      </c>
      <c r="CB581" s="243">
        <v>7</v>
      </c>
    </row>
    <row r="582" spans="1:80">
      <c r="A582" s="252"/>
      <c r="B582" s="256"/>
      <c r="C582" s="366" t="s">
        <v>927</v>
      </c>
      <c r="D582" s="367"/>
      <c r="E582" s="257">
        <v>78.78</v>
      </c>
      <c r="F582" s="258"/>
      <c r="G582" s="259"/>
      <c r="H582" s="260"/>
      <c r="I582" s="254"/>
      <c r="J582" s="261"/>
      <c r="K582" s="254"/>
      <c r="M582" s="255" t="s">
        <v>927</v>
      </c>
      <c r="O582" s="243"/>
    </row>
    <row r="583" spans="1:80" ht="22.5">
      <c r="A583" s="244">
        <v>313</v>
      </c>
      <c r="B583" s="245" t="s">
        <v>912</v>
      </c>
      <c r="C583" s="246" t="s">
        <v>870</v>
      </c>
      <c r="D583" s="247" t="s">
        <v>149</v>
      </c>
      <c r="E583" s="248">
        <v>78.78</v>
      </c>
      <c r="F583" s="248">
        <v>0</v>
      </c>
      <c r="G583" s="249">
        <f>E583*F583</f>
        <v>0</v>
      </c>
      <c r="H583" s="250">
        <v>1.7000000000000001E-4</v>
      </c>
      <c r="I583" s="251">
        <f>E583*H583</f>
        <v>1.3392600000000001E-2</v>
      </c>
      <c r="J583" s="250">
        <v>0</v>
      </c>
      <c r="K583" s="251">
        <f>E583*J583</f>
        <v>0</v>
      </c>
      <c r="O583" s="243">
        <v>2</v>
      </c>
      <c r="AA583" s="216">
        <v>1</v>
      </c>
      <c r="AB583" s="216">
        <v>7</v>
      </c>
      <c r="AC583" s="216">
        <v>7</v>
      </c>
      <c r="AZ583" s="216">
        <v>2</v>
      </c>
      <c r="BA583" s="216">
        <f>IF(AZ583=1,G583,0)</f>
        <v>0</v>
      </c>
      <c r="BB583" s="216">
        <f>IF(AZ583=2,G583,0)</f>
        <v>0</v>
      </c>
      <c r="BC583" s="216">
        <f>IF(AZ583=3,G583,0)</f>
        <v>0</v>
      </c>
      <c r="BD583" s="216">
        <f>IF(AZ583=4,G583,0)</f>
        <v>0</v>
      </c>
      <c r="BE583" s="216">
        <f>IF(AZ583=5,G583,0)</f>
        <v>0</v>
      </c>
      <c r="CA583" s="243">
        <v>1</v>
      </c>
      <c r="CB583" s="243">
        <v>7</v>
      </c>
    </row>
    <row r="584" spans="1:80" ht="33.75">
      <c r="A584" s="252"/>
      <c r="B584" s="253"/>
      <c r="C584" s="368" t="s">
        <v>913</v>
      </c>
      <c r="D584" s="369"/>
      <c r="E584" s="369"/>
      <c r="F584" s="369"/>
      <c r="G584" s="370"/>
      <c r="I584" s="254"/>
      <c r="K584" s="254"/>
      <c r="L584" s="255" t="s">
        <v>913</v>
      </c>
      <c r="O584" s="243">
        <v>3</v>
      </c>
    </row>
    <row r="585" spans="1:80">
      <c r="A585" s="244">
        <v>314</v>
      </c>
      <c r="B585" s="245" t="s">
        <v>914</v>
      </c>
      <c r="C585" s="246" t="s">
        <v>3118</v>
      </c>
      <c r="D585" s="247" t="s">
        <v>149</v>
      </c>
      <c r="E585" s="248">
        <v>78.78</v>
      </c>
      <c r="F585" s="248">
        <v>0</v>
      </c>
      <c r="G585" s="249">
        <f>E585*F585</f>
        <v>0</v>
      </c>
      <c r="H585" s="250">
        <v>3.0000000000000001E-3</v>
      </c>
      <c r="I585" s="251">
        <f>E585*H585</f>
        <v>0.23633999999999999</v>
      </c>
      <c r="J585" s="250">
        <v>0</v>
      </c>
      <c r="K585" s="251">
        <f>E585*J585</f>
        <v>0</v>
      </c>
      <c r="O585" s="243">
        <v>2</v>
      </c>
      <c r="AA585" s="216">
        <v>1</v>
      </c>
      <c r="AB585" s="216">
        <v>7</v>
      </c>
      <c r="AC585" s="216">
        <v>7</v>
      </c>
      <c r="AZ585" s="216">
        <v>2</v>
      </c>
      <c r="BA585" s="216">
        <f>IF(AZ585=1,G585,0)</f>
        <v>0</v>
      </c>
      <c r="BB585" s="216">
        <f>IF(AZ585=2,G585,0)</f>
        <v>0</v>
      </c>
      <c r="BC585" s="216">
        <f>IF(AZ585=3,G585,0)</f>
        <v>0</v>
      </c>
      <c r="BD585" s="216">
        <f>IF(AZ585=4,G585,0)</f>
        <v>0</v>
      </c>
      <c r="BE585" s="216">
        <f>IF(AZ585=5,G585,0)</f>
        <v>0</v>
      </c>
      <c r="CA585" s="243">
        <v>1</v>
      </c>
      <c r="CB585" s="243">
        <v>7</v>
      </c>
    </row>
    <row r="586" spans="1:80">
      <c r="A586" s="244">
        <v>315</v>
      </c>
      <c r="B586" s="245" t="s">
        <v>915</v>
      </c>
      <c r="C586" s="246" t="s">
        <v>916</v>
      </c>
      <c r="D586" s="247" t="s">
        <v>149</v>
      </c>
      <c r="E586" s="248">
        <v>157.56</v>
      </c>
      <c r="F586" s="248">
        <v>0</v>
      </c>
      <c r="G586" s="249">
        <f>E586*F586</f>
        <v>0</v>
      </c>
      <c r="H586" s="250">
        <v>1.0300000000000001E-3</v>
      </c>
      <c r="I586" s="251">
        <f>E586*H586</f>
        <v>0.16228680000000001</v>
      </c>
      <c r="J586" s="250">
        <v>0</v>
      </c>
      <c r="K586" s="251">
        <f>E586*J586</f>
        <v>0</v>
      </c>
      <c r="O586" s="243">
        <v>2</v>
      </c>
      <c r="AA586" s="216">
        <v>1</v>
      </c>
      <c r="AB586" s="216">
        <v>7</v>
      </c>
      <c r="AC586" s="216">
        <v>7</v>
      </c>
      <c r="AZ586" s="216">
        <v>2</v>
      </c>
      <c r="BA586" s="216">
        <f>IF(AZ586=1,G586,0)</f>
        <v>0</v>
      </c>
      <c r="BB586" s="216">
        <f>IF(AZ586=2,G586,0)</f>
        <v>0</v>
      </c>
      <c r="BC586" s="216">
        <f>IF(AZ586=3,G586,0)</f>
        <v>0</v>
      </c>
      <c r="BD586" s="216">
        <f>IF(AZ586=4,G586,0)</f>
        <v>0</v>
      </c>
      <c r="BE586" s="216">
        <f>IF(AZ586=5,G586,0)</f>
        <v>0</v>
      </c>
      <c r="CA586" s="243">
        <v>1</v>
      </c>
      <c r="CB586" s="243">
        <v>7</v>
      </c>
    </row>
    <row r="587" spans="1:80">
      <c r="A587" s="252"/>
      <c r="B587" s="256"/>
      <c r="C587" s="366" t="s">
        <v>928</v>
      </c>
      <c r="D587" s="367"/>
      <c r="E587" s="257">
        <v>157.56</v>
      </c>
      <c r="F587" s="258"/>
      <c r="G587" s="259"/>
      <c r="H587" s="260"/>
      <c r="I587" s="254"/>
      <c r="J587" s="261"/>
      <c r="K587" s="254"/>
      <c r="M587" s="255" t="s">
        <v>928</v>
      </c>
      <c r="O587" s="243"/>
    </row>
    <row r="588" spans="1:80" ht="22.5">
      <c r="A588" s="244">
        <v>316</v>
      </c>
      <c r="B588" s="245" t="s">
        <v>918</v>
      </c>
      <c r="C588" s="246" t="s">
        <v>919</v>
      </c>
      <c r="D588" s="247" t="s">
        <v>149</v>
      </c>
      <c r="E588" s="248">
        <v>78.78</v>
      </c>
      <c r="F588" s="248">
        <v>0</v>
      </c>
      <c r="G588" s="249">
        <f>E588*F588</f>
        <v>0</v>
      </c>
      <c r="H588" s="250">
        <v>4.8700000000000002E-3</v>
      </c>
      <c r="I588" s="251">
        <f>E588*H588</f>
        <v>0.38365860000000002</v>
      </c>
      <c r="J588" s="250">
        <v>0</v>
      </c>
      <c r="K588" s="251">
        <f>E588*J588</f>
        <v>0</v>
      </c>
      <c r="O588" s="243">
        <v>2</v>
      </c>
      <c r="AA588" s="216">
        <v>1</v>
      </c>
      <c r="AB588" s="216">
        <v>7</v>
      </c>
      <c r="AC588" s="216">
        <v>7</v>
      </c>
      <c r="AZ588" s="216">
        <v>2</v>
      </c>
      <c r="BA588" s="216">
        <f>IF(AZ588=1,G588,0)</f>
        <v>0</v>
      </c>
      <c r="BB588" s="216">
        <f>IF(AZ588=2,G588,0)</f>
        <v>0</v>
      </c>
      <c r="BC588" s="216">
        <f>IF(AZ588=3,G588,0)</f>
        <v>0</v>
      </c>
      <c r="BD588" s="216">
        <f>IF(AZ588=4,G588,0)</f>
        <v>0</v>
      </c>
      <c r="BE588" s="216">
        <f>IF(AZ588=5,G588,0)</f>
        <v>0</v>
      </c>
      <c r="CA588" s="243">
        <v>1</v>
      </c>
      <c r="CB588" s="243">
        <v>7</v>
      </c>
    </row>
    <row r="589" spans="1:80" ht="33.75">
      <c r="A589" s="252"/>
      <c r="B589" s="253"/>
      <c r="C589" s="368" t="s">
        <v>920</v>
      </c>
      <c r="D589" s="369"/>
      <c r="E589" s="369"/>
      <c r="F589" s="369"/>
      <c r="G589" s="370"/>
      <c r="I589" s="254"/>
      <c r="K589" s="254"/>
      <c r="L589" s="255" t="s">
        <v>920</v>
      </c>
      <c r="O589" s="243">
        <v>3</v>
      </c>
    </row>
    <row r="590" spans="1:80" ht="22.5">
      <c r="A590" s="244">
        <v>317</v>
      </c>
      <c r="B590" s="245" t="s">
        <v>918</v>
      </c>
      <c r="C590" s="246" t="s">
        <v>919</v>
      </c>
      <c r="D590" s="247" t="s">
        <v>149</v>
      </c>
      <c r="E590" s="248">
        <v>78.78</v>
      </c>
      <c r="F590" s="248">
        <v>0</v>
      </c>
      <c r="G590" s="249">
        <f>E590*F590</f>
        <v>0</v>
      </c>
      <c r="H590" s="250">
        <v>4.8700000000000002E-3</v>
      </c>
      <c r="I590" s="251">
        <f>E590*H590</f>
        <v>0.38365860000000002</v>
      </c>
      <c r="J590" s="250">
        <v>0</v>
      </c>
      <c r="K590" s="251">
        <f>E590*J590</f>
        <v>0</v>
      </c>
      <c r="O590" s="243">
        <v>2</v>
      </c>
      <c r="AA590" s="216">
        <v>1</v>
      </c>
      <c r="AB590" s="216">
        <v>7</v>
      </c>
      <c r="AC590" s="216">
        <v>7</v>
      </c>
      <c r="AZ590" s="216">
        <v>2</v>
      </c>
      <c r="BA590" s="216">
        <f>IF(AZ590=1,G590,0)</f>
        <v>0</v>
      </c>
      <c r="BB590" s="216">
        <f>IF(AZ590=2,G590,0)</f>
        <v>0</v>
      </c>
      <c r="BC590" s="216">
        <f>IF(AZ590=3,G590,0)</f>
        <v>0</v>
      </c>
      <c r="BD590" s="216">
        <f>IF(AZ590=4,G590,0)</f>
        <v>0</v>
      </c>
      <c r="BE590" s="216">
        <f>IF(AZ590=5,G590,0)</f>
        <v>0</v>
      </c>
      <c r="CA590" s="243">
        <v>1</v>
      </c>
      <c r="CB590" s="243">
        <v>7</v>
      </c>
    </row>
    <row r="591" spans="1:80" ht="22.5">
      <c r="A591" s="252"/>
      <c r="B591" s="253"/>
      <c r="C591" s="368" t="s">
        <v>921</v>
      </c>
      <c r="D591" s="369"/>
      <c r="E591" s="369"/>
      <c r="F591" s="369"/>
      <c r="G591" s="370"/>
      <c r="I591" s="254"/>
      <c r="K591" s="254"/>
      <c r="L591" s="255" t="s">
        <v>921</v>
      </c>
      <c r="O591" s="243">
        <v>3</v>
      </c>
    </row>
    <row r="592" spans="1:80" ht="22.5">
      <c r="A592" s="244">
        <v>318</v>
      </c>
      <c r="B592" s="245" t="s">
        <v>922</v>
      </c>
      <c r="C592" s="246" t="s">
        <v>923</v>
      </c>
      <c r="D592" s="247" t="s">
        <v>149</v>
      </c>
      <c r="E592" s="248">
        <v>78.78</v>
      </c>
      <c r="F592" s="248">
        <v>0</v>
      </c>
      <c r="G592" s="249">
        <f>E592*F592</f>
        <v>0</v>
      </c>
      <c r="H592" s="250">
        <v>2.077E-2</v>
      </c>
      <c r="I592" s="251">
        <f>E592*H592</f>
        <v>1.6362606</v>
      </c>
      <c r="J592" s="250">
        <v>0</v>
      </c>
      <c r="K592" s="251">
        <f>E592*J592</f>
        <v>0</v>
      </c>
      <c r="O592" s="243">
        <v>2</v>
      </c>
      <c r="AA592" s="216">
        <v>1</v>
      </c>
      <c r="AB592" s="216">
        <v>7</v>
      </c>
      <c r="AC592" s="216">
        <v>7</v>
      </c>
      <c r="AZ592" s="216">
        <v>2</v>
      </c>
      <c r="BA592" s="216">
        <f>IF(AZ592=1,G592,0)</f>
        <v>0</v>
      </c>
      <c r="BB592" s="216">
        <f>IF(AZ592=2,G592,0)</f>
        <v>0</v>
      </c>
      <c r="BC592" s="216">
        <f>IF(AZ592=3,G592,0)</f>
        <v>0</v>
      </c>
      <c r="BD592" s="216">
        <f>IF(AZ592=4,G592,0)</f>
        <v>0</v>
      </c>
      <c r="BE592" s="216">
        <f>IF(AZ592=5,G592,0)</f>
        <v>0</v>
      </c>
      <c r="CA592" s="243">
        <v>1</v>
      </c>
      <c r="CB592" s="243">
        <v>7</v>
      </c>
    </row>
    <row r="593" spans="1:80">
      <c r="A593" s="252"/>
      <c r="B593" s="253"/>
      <c r="C593" s="368" t="s">
        <v>924</v>
      </c>
      <c r="D593" s="369"/>
      <c r="E593" s="369"/>
      <c r="F593" s="369"/>
      <c r="G593" s="370"/>
      <c r="I593" s="254"/>
      <c r="K593" s="254"/>
      <c r="L593" s="255" t="s">
        <v>924</v>
      </c>
      <c r="O593" s="243">
        <v>3</v>
      </c>
    </row>
    <row r="594" spans="1:80" ht="22.5">
      <c r="A594" s="252"/>
      <c r="B594" s="253"/>
      <c r="C594" s="368" t="s">
        <v>925</v>
      </c>
      <c r="D594" s="369"/>
      <c r="E594" s="369"/>
      <c r="F594" s="369"/>
      <c r="G594" s="370"/>
      <c r="I594" s="254"/>
      <c r="K594" s="254"/>
      <c r="L594" s="255" t="s">
        <v>925</v>
      </c>
      <c r="O594" s="243">
        <v>3</v>
      </c>
    </row>
    <row r="595" spans="1:80" ht="22.5">
      <c r="A595" s="244">
        <v>319</v>
      </c>
      <c r="B595" s="245" t="s">
        <v>893</v>
      </c>
      <c r="C595" s="246" t="s">
        <v>894</v>
      </c>
      <c r="D595" s="247" t="s">
        <v>149</v>
      </c>
      <c r="E595" s="248">
        <v>78.78</v>
      </c>
      <c r="F595" s="248">
        <v>0</v>
      </c>
      <c r="G595" s="249">
        <f>E595*F595</f>
        <v>0</v>
      </c>
      <c r="H595" s="250">
        <v>0</v>
      </c>
      <c r="I595" s="251">
        <f>E595*H595</f>
        <v>0</v>
      </c>
      <c r="J595" s="250">
        <v>0</v>
      </c>
      <c r="K595" s="251">
        <f>E595*J595</f>
        <v>0</v>
      </c>
      <c r="O595" s="243">
        <v>2</v>
      </c>
      <c r="AA595" s="216">
        <v>1</v>
      </c>
      <c r="AB595" s="216">
        <v>7</v>
      </c>
      <c r="AC595" s="216">
        <v>7</v>
      </c>
      <c r="AZ595" s="216">
        <v>2</v>
      </c>
      <c r="BA595" s="216">
        <f>IF(AZ595=1,G595,0)</f>
        <v>0</v>
      </c>
      <c r="BB595" s="216">
        <f>IF(AZ595=2,G595,0)</f>
        <v>0</v>
      </c>
      <c r="BC595" s="216">
        <f>IF(AZ595=3,G595,0)</f>
        <v>0</v>
      </c>
      <c r="BD595" s="216">
        <f>IF(AZ595=4,G595,0)</f>
        <v>0</v>
      </c>
      <c r="BE595" s="216">
        <f>IF(AZ595=5,G595,0)</f>
        <v>0</v>
      </c>
      <c r="CA595" s="243">
        <v>1</v>
      </c>
      <c r="CB595" s="243">
        <v>7</v>
      </c>
    </row>
    <row r="596" spans="1:80" ht="22.5">
      <c r="A596" s="252"/>
      <c r="B596" s="253"/>
      <c r="C596" s="368" t="s">
        <v>3113</v>
      </c>
      <c r="D596" s="369"/>
      <c r="E596" s="369"/>
      <c r="F596" s="369"/>
      <c r="G596" s="370"/>
      <c r="I596" s="254"/>
      <c r="K596" s="254"/>
      <c r="L596" s="255" t="s">
        <v>895</v>
      </c>
      <c r="O596" s="243">
        <v>3</v>
      </c>
    </row>
    <row r="597" spans="1:80">
      <c r="A597" s="244">
        <v>320</v>
      </c>
      <c r="B597" s="245" t="s">
        <v>896</v>
      </c>
      <c r="C597" s="246" t="s">
        <v>897</v>
      </c>
      <c r="D597" s="247" t="s">
        <v>149</v>
      </c>
      <c r="E597" s="248">
        <v>78.78</v>
      </c>
      <c r="F597" s="248">
        <v>0</v>
      </c>
      <c r="G597" s="249">
        <f>E597*F597</f>
        <v>0</v>
      </c>
      <c r="H597" s="250">
        <v>1.4999999999999999E-4</v>
      </c>
      <c r="I597" s="251">
        <f>E597*H597</f>
        <v>1.1816999999999999E-2</v>
      </c>
      <c r="J597" s="250">
        <v>0</v>
      </c>
      <c r="K597" s="251">
        <f>E597*J597</f>
        <v>0</v>
      </c>
      <c r="O597" s="243">
        <v>2</v>
      </c>
      <c r="AA597" s="216">
        <v>1</v>
      </c>
      <c r="AB597" s="216">
        <v>7</v>
      </c>
      <c r="AC597" s="216">
        <v>7</v>
      </c>
      <c r="AZ597" s="216">
        <v>2</v>
      </c>
      <c r="BA597" s="216">
        <f>IF(AZ597=1,G597,0)</f>
        <v>0</v>
      </c>
      <c r="BB597" s="216">
        <f>IF(AZ597=2,G597,0)</f>
        <v>0</v>
      </c>
      <c r="BC597" s="216">
        <f>IF(AZ597=3,G597,0)</f>
        <v>0</v>
      </c>
      <c r="BD597" s="216">
        <f>IF(AZ597=4,G597,0)</f>
        <v>0</v>
      </c>
      <c r="BE597" s="216">
        <f>IF(AZ597=5,G597,0)</f>
        <v>0</v>
      </c>
      <c r="CA597" s="243">
        <v>1</v>
      </c>
      <c r="CB597" s="243">
        <v>7</v>
      </c>
    </row>
    <row r="598" spans="1:80" ht="22.5">
      <c r="A598" s="252"/>
      <c r="B598" s="253"/>
      <c r="C598" s="368" t="s">
        <v>898</v>
      </c>
      <c r="D598" s="369"/>
      <c r="E598" s="369"/>
      <c r="F598" s="369"/>
      <c r="G598" s="370"/>
      <c r="I598" s="254"/>
      <c r="K598" s="254"/>
      <c r="L598" s="255" t="s">
        <v>898</v>
      </c>
      <c r="O598" s="243">
        <v>3</v>
      </c>
    </row>
    <row r="599" spans="1:80" ht="22.5">
      <c r="A599" s="252"/>
      <c r="B599" s="253"/>
      <c r="C599" s="368" t="s">
        <v>899</v>
      </c>
      <c r="D599" s="369"/>
      <c r="E599" s="369"/>
      <c r="F599" s="369"/>
      <c r="G599" s="370"/>
      <c r="I599" s="254"/>
      <c r="K599" s="254"/>
      <c r="L599" s="255" t="s">
        <v>899</v>
      </c>
      <c r="O599" s="243">
        <v>3</v>
      </c>
    </row>
    <row r="600" spans="1:80" ht="22.5">
      <c r="A600" s="244">
        <v>321</v>
      </c>
      <c r="B600" s="245" t="s">
        <v>900</v>
      </c>
      <c r="C600" s="246" t="s">
        <v>901</v>
      </c>
      <c r="D600" s="247" t="s">
        <v>149</v>
      </c>
      <c r="E600" s="248">
        <v>78.78</v>
      </c>
      <c r="F600" s="248">
        <v>0</v>
      </c>
      <c r="G600" s="249">
        <f>E600*F600</f>
        <v>0</v>
      </c>
      <c r="H600" s="250">
        <v>1.3429999999999999E-2</v>
      </c>
      <c r="I600" s="251">
        <f>E600*H600</f>
        <v>1.0580153999999999</v>
      </c>
      <c r="J600" s="250">
        <v>0</v>
      </c>
      <c r="K600" s="251">
        <f>E600*J600</f>
        <v>0</v>
      </c>
      <c r="O600" s="243">
        <v>2</v>
      </c>
      <c r="AA600" s="216">
        <v>1</v>
      </c>
      <c r="AB600" s="216">
        <v>7</v>
      </c>
      <c r="AC600" s="216">
        <v>7</v>
      </c>
      <c r="AZ600" s="216">
        <v>2</v>
      </c>
      <c r="BA600" s="216">
        <f>IF(AZ600=1,G600,0)</f>
        <v>0</v>
      </c>
      <c r="BB600" s="216">
        <f>IF(AZ600=2,G600,0)</f>
        <v>0</v>
      </c>
      <c r="BC600" s="216">
        <f>IF(AZ600=3,G600,0)</f>
        <v>0</v>
      </c>
      <c r="BD600" s="216">
        <f>IF(AZ600=4,G600,0)</f>
        <v>0</v>
      </c>
      <c r="BE600" s="216">
        <f>IF(AZ600=5,G600,0)</f>
        <v>0</v>
      </c>
      <c r="CA600" s="243">
        <v>1</v>
      </c>
      <c r="CB600" s="243">
        <v>7</v>
      </c>
    </row>
    <row r="601" spans="1:80">
      <c r="A601" s="244">
        <v>322</v>
      </c>
      <c r="B601" s="245" t="s">
        <v>902</v>
      </c>
      <c r="C601" s="246" t="s">
        <v>903</v>
      </c>
      <c r="D601" s="247" t="s">
        <v>149</v>
      </c>
      <c r="E601" s="248">
        <v>78.78</v>
      </c>
      <c r="F601" s="248">
        <v>0</v>
      </c>
      <c r="G601" s="249">
        <f>E601*F601</f>
        <v>0</v>
      </c>
      <c r="H601" s="250">
        <v>2.6200000000000001E-2</v>
      </c>
      <c r="I601" s="251">
        <f>E601*H601</f>
        <v>2.0640360000000002</v>
      </c>
      <c r="J601" s="250">
        <v>0</v>
      </c>
      <c r="K601" s="251">
        <f>E601*J601</f>
        <v>0</v>
      </c>
      <c r="O601" s="243">
        <v>2</v>
      </c>
      <c r="AA601" s="216">
        <v>1</v>
      </c>
      <c r="AB601" s="216">
        <v>7</v>
      </c>
      <c r="AC601" s="216">
        <v>7</v>
      </c>
      <c r="AZ601" s="216">
        <v>2</v>
      </c>
      <c r="BA601" s="216">
        <f>IF(AZ601=1,G601,0)</f>
        <v>0</v>
      </c>
      <c r="BB601" s="216">
        <f>IF(AZ601=2,G601,0)</f>
        <v>0</v>
      </c>
      <c r="BC601" s="216">
        <f>IF(AZ601=3,G601,0)</f>
        <v>0</v>
      </c>
      <c r="BD601" s="216">
        <f>IF(AZ601=4,G601,0)</f>
        <v>0</v>
      </c>
      <c r="BE601" s="216">
        <f>IF(AZ601=5,G601,0)</f>
        <v>0</v>
      </c>
      <c r="CA601" s="243">
        <v>1</v>
      </c>
      <c r="CB601" s="243">
        <v>7</v>
      </c>
    </row>
    <row r="602" spans="1:80" ht="67.5">
      <c r="A602" s="252"/>
      <c r="B602" s="253"/>
      <c r="C602" s="368" t="s">
        <v>904</v>
      </c>
      <c r="D602" s="369"/>
      <c r="E602" s="369"/>
      <c r="F602" s="369"/>
      <c r="G602" s="370"/>
      <c r="I602" s="254"/>
      <c r="K602" s="254"/>
      <c r="L602" s="255" t="s">
        <v>904</v>
      </c>
      <c r="O602" s="243">
        <v>3</v>
      </c>
    </row>
    <row r="603" spans="1:80">
      <c r="A603" s="262"/>
      <c r="B603" s="263" t="s">
        <v>93</v>
      </c>
      <c r="C603" s="264" t="s">
        <v>3116</v>
      </c>
      <c r="D603" s="265"/>
      <c r="E603" s="266"/>
      <c r="F603" s="267"/>
      <c r="G603" s="268">
        <f>SUM(G580:G602)</f>
        <v>0</v>
      </c>
      <c r="H603" s="269"/>
      <c r="I603" s="270">
        <f>SUM(I580:I602)</f>
        <v>5.9904311999999997</v>
      </c>
      <c r="J603" s="269"/>
      <c r="K603" s="270">
        <f>SUM(K580:K602)</f>
        <v>0</v>
      </c>
      <c r="O603" s="243">
        <v>4</v>
      </c>
      <c r="BA603" s="271">
        <f>SUM(BA580:BA602)</f>
        <v>0</v>
      </c>
      <c r="BB603" s="271">
        <f>SUM(BB580:BB602)</f>
        <v>0</v>
      </c>
      <c r="BC603" s="271">
        <f>SUM(BC580:BC602)</f>
        <v>0</v>
      </c>
      <c r="BD603" s="271">
        <f>SUM(BD580:BD602)</f>
        <v>0</v>
      </c>
      <c r="BE603" s="271">
        <f>SUM(BE580:BE602)</f>
        <v>0</v>
      </c>
    </row>
    <row r="604" spans="1:80">
      <c r="A604" s="233" t="s">
        <v>89</v>
      </c>
      <c r="B604" s="234" t="s">
        <v>929</v>
      </c>
      <c r="C604" s="235" t="s">
        <v>930</v>
      </c>
      <c r="D604" s="236"/>
      <c r="E604" s="237"/>
      <c r="F604" s="237"/>
      <c r="G604" s="238"/>
      <c r="H604" s="239"/>
      <c r="I604" s="240"/>
      <c r="J604" s="241"/>
      <c r="K604" s="242"/>
      <c r="O604" s="243">
        <v>1</v>
      </c>
    </row>
    <row r="605" spans="1:80">
      <c r="A605" s="244">
        <v>323</v>
      </c>
      <c r="B605" s="245" t="s">
        <v>932</v>
      </c>
      <c r="C605" s="246" t="s">
        <v>933</v>
      </c>
      <c r="D605" s="247" t="s">
        <v>149</v>
      </c>
      <c r="E605" s="248">
        <v>483.3</v>
      </c>
      <c r="F605" s="248">
        <v>0</v>
      </c>
      <c r="G605" s="249">
        <f>E605*F605</f>
        <v>0</v>
      </c>
      <c r="H605" s="250">
        <v>0</v>
      </c>
      <c r="I605" s="251">
        <f>E605*H605</f>
        <v>0</v>
      </c>
      <c r="J605" s="250">
        <v>0</v>
      </c>
      <c r="K605" s="251">
        <f>E605*J605</f>
        <v>0</v>
      </c>
      <c r="O605" s="243">
        <v>2</v>
      </c>
      <c r="AA605" s="216">
        <v>1</v>
      </c>
      <c r="AB605" s="216">
        <v>1</v>
      </c>
      <c r="AC605" s="216">
        <v>1</v>
      </c>
      <c r="AZ605" s="216">
        <v>2</v>
      </c>
      <c r="BA605" s="216">
        <f>IF(AZ605=1,G605,0)</f>
        <v>0</v>
      </c>
      <c r="BB605" s="216">
        <f>IF(AZ605=2,G605,0)</f>
        <v>0</v>
      </c>
      <c r="BC605" s="216">
        <f>IF(AZ605=3,G605,0)</f>
        <v>0</v>
      </c>
      <c r="BD605" s="216">
        <f>IF(AZ605=4,G605,0)</f>
        <v>0</v>
      </c>
      <c r="BE605" s="216">
        <f>IF(AZ605=5,G605,0)</f>
        <v>0</v>
      </c>
      <c r="CA605" s="243">
        <v>1</v>
      </c>
      <c r="CB605" s="243">
        <v>1</v>
      </c>
    </row>
    <row r="606" spans="1:80">
      <c r="A606" s="252"/>
      <c r="B606" s="253"/>
      <c r="C606" s="368" t="s">
        <v>934</v>
      </c>
      <c r="D606" s="369"/>
      <c r="E606" s="369"/>
      <c r="F606" s="369"/>
      <c r="G606" s="370"/>
      <c r="I606" s="254"/>
      <c r="K606" s="254"/>
      <c r="L606" s="255" t="s">
        <v>934</v>
      </c>
      <c r="O606" s="243">
        <v>3</v>
      </c>
    </row>
    <row r="607" spans="1:80">
      <c r="A607" s="252"/>
      <c r="B607" s="253"/>
      <c r="C607" s="368" t="s">
        <v>935</v>
      </c>
      <c r="D607" s="369"/>
      <c r="E607" s="369"/>
      <c r="F607" s="369"/>
      <c r="G607" s="370"/>
      <c r="I607" s="254"/>
      <c r="K607" s="254"/>
      <c r="L607" s="255" t="s">
        <v>935</v>
      </c>
      <c r="O607" s="243">
        <v>3</v>
      </c>
    </row>
    <row r="608" spans="1:80">
      <c r="A608" s="252"/>
      <c r="B608" s="253"/>
      <c r="C608" s="368" t="s">
        <v>936</v>
      </c>
      <c r="D608" s="369"/>
      <c r="E608" s="369"/>
      <c r="F608" s="369"/>
      <c r="G608" s="370"/>
      <c r="I608" s="254"/>
      <c r="K608" s="254"/>
      <c r="L608" s="255" t="s">
        <v>936</v>
      </c>
      <c r="O608" s="243">
        <v>3</v>
      </c>
    </row>
    <row r="609" spans="1:80">
      <c r="A609" s="252"/>
      <c r="B609" s="253"/>
      <c r="C609" s="368"/>
      <c r="D609" s="369"/>
      <c r="E609" s="369"/>
      <c r="F609" s="369"/>
      <c r="G609" s="370"/>
      <c r="I609" s="254"/>
      <c r="K609" s="254"/>
      <c r="L609" s="255"/>
      <c r="O609" s="243">
        <v>3</v>
      </c>
    </row>
    <row r="610" spans="1:80">
      <c r="A610" s="252"/>
      <c r="B610" s="253"/>
      <c r="C610" s="368" t="s">
        <v>937</v>
      </c>
      <c r="D610" s="369"/>
      <c r="E610" s="369"/>
      <c r="F610" s="369"/>
      <c r="G610" s="370"/>
      <c r="I610" s="254"/>
      <c r="K610" s="254"/>
      <c r="L610" s="255" t="s">
        <v>937</v>
      </c>
      <c r="O610" s="243">
        <v>3</v>
      </c>
    </row>
    <row r="611" spans="1:80" ht="45">
      <c r="A611" s="252"/>
      <c r="B611" s="253"/>
      <c r="C611" s="368" t="s">
        <v>938</v>
      </c>
      <c r="D611" s="369"/>
      <c r="E611" s="369"/>
      <c r="F611" s="369"/>
      <c r="G611" s="370"/>
      <c r="I611" s="254"/>
      <c r="K611" s="254"/>
      <c r="L611" s="255" t="s">
        <v>938</v>
      </c>
      <c r="O611" s="243">
        <v>3</v>
      </c>
    </row>
    <row r="612" spans="1:80">
      <c r="A612" s="252"/>
      <c r="B612" s="253"/>
      <c r="C612" s="368" t="s">
        <v>939</v>
      </c>
      <c r="D612" s="369"/>
      <c r="E612" s="369"/>
      <c r="F612" s="369"/>
      <c r="G612" s="370"/>
      <c r="I612" s="254"/>
      <c r="K612" s="254"/>
      <c r="L612" s="255" t="s">
        <v>939</v>
      </c>
      <c r="O612" s="243">
        <v>3</v>
      </c>
    </row>
    <row r="613" spans="1:80" ht="45">
      <c r="A613" s="252"/>
      <c r="B613" s="253"/>
      <c r="C613" s="368" t="s">
        <v>940</v>
      </c>
      <c r="D613" s="369"/>
      <c r="E613" s="369"/>
      <c r="F613" s="369"/>
      <c r="G613" s="370"/>
      <c r="I613" s="254"/>
      <c r="K613" s="254"/>
      <c r="L613" s="255" t="s">
        <v>940</v>
      </c>
      <c r="O613" s="243">
        <v>3</v>
      </c>
    </row>
    <row r="614" spans="1:80">
      <c r="A614" s="252"/>
      <c r="B614" s="253"/>
      <c r="C614" s="368" t="s">
        <v>941</v>
      </c>
      <c r="D614" s="369"/>
      <c r="E614" s="369"/>
      <c r="F614" s="369"/>
      <c r="G614" s="370"/>
      <c r="I614" s="254"/>
      <c r="K614" s="254"/>
      <c r="L614" s="255" t="s">
        <v>941</v>
      </c>
      <c r="O614" s="243">
        <v>3</v>
      </c>
    </row>
    <row r="615" spans="1:80">
      <c r="A615" s="252"/>
      <c r="B615" s="253"/>
      <c r="C615" s="368" t="s">
        <v>942</v>
      </c>
      <c r="D615" s="369"/>
      <c r="E615" s="369"/>
      <c r="F615" s="369"/>
      <c r="G615" s="370"/>
      <c r="I615" s="254"/>
      <c r="K615" s="254"/>
      <c r="L615" s="255" t="s">
        <v>942</v>
      </c>
      <c r="O615" s="243">
        <v>3</v>
      </c>
    </row>
    <row r="616" spans="1:80">
      <c r="A616" s="252"/>
      <c r="B616" s="253"/>
      <c r="C616" s="368" t="s">
        <v>943</v>
      </c>
      <c r="D616" s="369"/>
      <c r="E616" s="369"/>
      <c r="F616" s="369"/>
      <c r="G616" s="370"/>
      <c r="I616" s="254"/>
      <c r="K616" s="254"/>
      <c r="L616" s="255" t="s">
        <v>943</v>
      </c>
      <c r="O616" s="243">
        <v>3</v>
      </c>
    </row>
    <row r="617" spans="1:80">
      <c r="A617" s="252"/>
      <c r="B617" s="253"/>
      <c r="C617" s="368" t="s">
        <v>944</v>
      </c>
      <c r="D617" s="369"/>
      <c r="E617" s="369"/>
      <c r="F617" s="369"/>
      <c r="G617" s="370"/>
      <c r="I617" s="254"/>
      <c r="K617" s="254"/>
      <c r="L617" s="255" t="s">
        <v>944</v>
      </c>
      <c r="O617" s="243">
        <v>3</v>
      </c>
    </row>
    <row r="618" spans="1:80">
      <c r="A618" s="252"/>
      <c r="B618" s="253"/>
      <c r="C618" s="368" t="s">
        <v>945</v>
      </c>
      <c r="D618" s="369"/>
      <c r="E618" s="369"/>
      <c r="F618" s="369"/>
      <c r="G618" s="370"/>
      <c r="I618" s="254"/>
      <c r="K618" s="254"/>
      <c r="L618" s="255" t="s">
        <v>945</v>
      </c>
      <c r="O618" s="243">
        <v>3</v>
      </c>
    </row>
    <row r="619" spans="1:80">
      <c r="A619" s="252"/>
      <c r="B619" s="253"/>
      <c r="C619" s="368" t="s">
        <v>946</v>
      </c>
      <c r="D619" s="369"/>
      <c r="E619" s="369"/>
      <c r="F619" s="369"/>
      <c r="G619" s="370"/>
      <c r="I619" s="254"/>
      <c r="K619" s="254"/>
      <c r="L619" s="255" t="s">
        <v>946</v>
      </c>
      <c r="O619" s="243">
        <v>3</v>
      </c>
    </row>
    <row r="620" spans="1:80" ht="33.75">
      <c r="A620" s="252"/>
      <c r="B620" s="253"/>
      <c r="C620" s="368" t="s">
        <v>3119</v>
      </c>
      <c r="D620" s="369"/>
      <c r="E620" s="369"/>
      <c r="F620" s="369"/>
      <c r="G620" s="370"/>
      <c r="I620" s="254"/>
      <c r="K620" s="254"/>
      <c r="L620" s="255" t="s">
        <v>947</v>
      </c>
      <c r="O620" s="243">
        <v>3</v>
      </c>
    </row>
    <row r="621" spans="1:80">
      <c r="A621" s="252"/>
      <c r="B621" s="256"/>
      <c r="C621" s="366" t="s">
        <v>948</v>
      </c>
      <c r="D621" s="367"/>
      <c r="E621" s="257">
        <v>483.3</v>
      </c>
      <c r="F621" s="258"/>
      <c r="G621" s="259"/>
      <c r="H621" s="260"/>
      <c r="I621" s="254"/>
      <c r="J621" s="261"/>
      <c r="K621" s="254"/>
      <c r="M621" s="255" t="s">
        <v>948</v>
      </c>
      <c r="O621" s="243"/>
    </row>
    <row r="622" spans="1:80">
      <c r="A622" s="262"/>
      <c r="B622" s="263" t="s">
        <v>93</v>
      </c>
      <c r="C622" s="264" t="s">
        <v>931</v>
      </c>
      <c r="D622" s="265"/>
      <c r="E622" s="266"/>
      <c r="F622" s="267"/>
      <c r="G622" s="268">
        <f>SUM(G604:G621)</f>
        <v>0</v>
      </c>
      <c r="H622" s="269"/>
      <c r="I622" s="270">
        <f>SUM(I604:I621)</f>
        <v>0</v>
      </c>
      <c r="J622" s="269"/>
      <c r="K622" s="270">
        <f>SUM(K604:K621)</f>
        <v>0</v>
      </c>
      <c r="O622" s="243">
        <v>4</v>
      </c>
      <c r="BA622" s="271">
        <f>SUM(BA604:BA621)</f>
        <v>0</v>
      </c>
      <c r="BB622" s="271">
        <f>SUM(BB604:BB621)</f>
        <v>0</v>
      </c>
      <c r="BC622" s="271">
        <f>SUM(BC604:BC621)</f>
        <v>0</v>
      </c>
      <c r="BD622" s="271">
        <f>SUM(BD604:BD621)</f>
        <v>0</v>
      </c>
      <c r="BE622" s="271">
        <f>SUM(BE604:BE621)</f>
        <v>0</v>
      </c>
    </row>
    <row r="623" spans="1:80">
      <c r="A623" s="233" t="s">
        <v>89</v>
      </c>
      <c r="B623" s="234" t="s">
        <v>949</v>
      </c>
      <c r="C623" s="235" t="s">
        <v>950</v>
      </c>
      <c r="D623" s="236"/>
      <c r="E623" s="237"/>
      <c r="F623" s="237"/>
      <c r="G623" s="238"/>
      <c r="H623" s="239"/>
      <c r="I623" s="240"/>
      <c r="J623" s="241"/>
      <c r="K623" s="242"/>
      <c r="O623" s="243">
        <v>1</v>
      </c>
    </row>
    <row r="624" spans="1:80" ht="22.5">
      <c r="A624" s="244">
        <v>324</v>
      </c>
      <c r="B624" s="245" t="s">
        <v>952</v>
      </c>
      <c r="C624" s="246" t="s">
        <v>953</v>
      </c>
      <c r="D624" s="247" t="s">
        <v>149</v>
      </c>
      <c r="E624" s="248">
        <v>297.86</v>
      </c>
      <c r="F624" s="248">
        <v>0</v>
      </c>
      <c r="G624" s="249">
        <f>E624*F624</f>
        <v>0</v>
      </c>
      <c r="H624" s="250">
        <v>2.1999999999999999E-2</v>
      </c>
      <c r="I624" s="251">
        <f>E624*H624</f>
        <v>6.5529200000000003</v>
      </c>
      <c r="J624" s="250">
        <v>0</v>
      </c>
      <c r="K624" s="251">
        <f>E624*J624</f>
        <v>0</v>
      </c>
      <c r="O624" s="243">
        <v>2</v>
      </c>
      <c r="AA624" s="216">
        <v>1</v>
      </c>
      <c r="AB624" s="216">
        <v>7</v>
      </c>
      <c r="AC624" s="216">
        <v>7</v>
      </c>
      <c r="AZ624" s="216">
        <v>2</v>
      </c>
      <c r="BA624" s="216">
        <f>IF(AZ624=1,G624,0)</f>
        <v>0</v>
      </c>
      <c r="BB624" s="216">
        <f>IF(AZ624=2,G624,0)</f>
        <v>0</v>
      </c>
      <c r="BC624" s="216">
        <f>IF(AZ624=3,G624,0)</f>
        <v>0</v>
      </c>
      <c r="BD624" s="216">
        <f>IF(AZ624=4,G624,0)</f>
        <v>0</v>
      </c>
      <c r="BE624" s="216">
        <f>IF(AZ624=5,G624,0)</f>
        <v>0</v>
      </c>
      <c r="CA624" s="243">
        <v>1</v>
      </c>
      <c r="CB624" s="243">
        <v>7</v>
      </c>
    </row>
    <row r="625" spans="1:80" ht="22.5">
      <c r="A625" s="252"/>
      <c r="B625" s="253"/>
      <c r="C625" s="368" t="s">
        <v>954</v>
      </c>
      <c r="D625" s="369"/>
      <c r="E625" s="369"/>
      <c r="F625" s="369"/>
      <c r="G625" s="370"/>
      <c r="I625" s="254"/>
      <c r="K625" s="254"/>
      <c r="L625" s="255" t="s">
        <v>954</v>
      </c>
      <c r="O625" s="243">
        <v>3</v>
      </c>
    </row>
    <row r="626" spans="1:80">
      <c r="A626" s="252"/>
      <c r="B626" s="253"/>
      <c r="C626" s="368" t="s">
        <v>955</v>
      </c>
      <c r="D626" s="369"/>
      <c r="E626" s="369"/>
      <c r="F626" s="369"/>
      <c r="G626" s="370"/>
      <c r="I626" s="254"/>
      <c r="K626" s="254"/>
      <c r="L626" s="255" t="s">
        <v>955</v>
      </c>
      <c r="O626" s="243">
        <v>3</v>
      </c>
    </row>
    <row r="627" spans="1:80">
      <c r="A627" s="244">
        <v>325</v>
      </c>
      <c r="B627" s="245" t="s">
        <v>956</v>
      </c>
      <c r="C627" s="246" t="s">
        <v>957</v>
      </c>
      <c r="D627" s="247" t="s">
        <v>149</v>
      </c>
      <c r="E627" s="248">
        <v>297.86</v>
      </c>
      <c r="F627" s="248">
        <v>0</v>
      </c>
      <c r="G627" s="249">
        <f>E627*F627</f>
        <v>0</v>
      </c>
      <c r="H627" s="250">
        <v>4.7300000000000002E-2</v>
      </c>
      <c r="I627" s="251">
        <f>E627*H627</f>
        <v>14.088778000000001</v>
      </c>
      <c r="J627" s="250">
        <v>0</v>
      </c>
      <c r="K627" s="251">
        <f>E627*J627</f>
        <v>0</v>
      </c>
      <c r="O627" s="243">
        <v>2</v>
      </c>
      <c r="AA627" s="216">
        <v>1</v>
      </c>
      <c r="AB627" s="216">
        <v>1</v>
      </c>
      <c r="AC627" s="216">
        <v>1</v>
      </c>
      <c r="AZ627" s="216">
        <v>2</v>
      </c>
      <c r="BA627" s="216">
        <f>IF(AZ627=1,G627,0)</f>
        <v>0</v>
      </c>
      <c r="BB627" s="216">
        <f>IF(AZ627=2,G627,0)</f>
        <v>0</v>
      </c>
      <c r="BC627" s="216">
        <f>IF(AZ627=3,G627,0)</f>
        <v>0</v>
      </c>
      <c r="BD627" s="216">
        <f>IF(AZ627=4,G627,0)</f>
        <v>0</v>
      </c>
      <c r="BE627" s="216">
        <f>IF(AZ627=5,G627,0)</f>
        <v>0</v>
      </c>
      <c r="CA627" s="243">
        <v>1</v>
      </c>
      <c r="CB627" s="243">
        <v>1</v>
      </c>
    </row>
    <row r="628" spans="1:80">
      <c r="A628" s="252"/>
      <c r="B628" s="253"/>
      <c r="C628" s="368" t="s">
        <v>958</v>
      </c>
      <c r="D628" s="369"/>
      <c r="E628" s="369"/>
      <c r="F628" s="369"/>
      <c r="G628" s="370"/>
      <c r="I628" s="254"/>
      <c r="K628" s="254"/>
      <c r="L628" s="255" t="s">
        <v>958</v>
      </c>
      <c r="O628" s="243">
        <v>3</v>
      </c>
    </row>
    <row r="629" spans="1:80">
      <c r="A629" s="244">
        <v>326</v>
      </c>
      <c r="B629" s="245" t="s">
        <v>959</v>
      </c>
      <c r="C629" s="246" t="s">
        <v>960</v>
      </c>
      <c r="D629" s="247" t="s">
        <v>149</v>
      </c>
      <c r="E629" s="248">
        <v>297.86</v>
      </c>
      <c r="F629" s="248">
        <v>0</v>
      </c>
      <c r="G629" s="249">
        <f>E629*F629</f>
        <v>0</v>
      </c>
      <c r="H629" s="250">
        <v>2.7999999999999998E-4</v>
      </c>
      <c r="I629" s="251">
        <f>E629*H629</f>
        <v>8.3400799999999997E-2</v>
      </c>
      <c r="J629" s="250">
        <v>0</v>
      </c>
      <c r="K629" s="251">
        <f>E629*J629</f>
        <v>0</v>
      </c>
      <c r="O629" s="243">
        <v>2</v>
      </c>
      <c r="AA629" s="216">
        <v>1</v>
      </c>
      <c r="AB629" s="216">
        <v>1</v>
      </c>
      <c r="AC629" s="216">
        <v>1</v>
      </c>
      <c r="AZ629" s="216">
        <v>2</v>
      </c>
      <c r="BA629" s="216">
        <f>IF(AZ629=1,G629,0)</f>
        <v>0</v>
      </c>
      <c r="BB629" s="216">
        <f>IF(AZ629=2,G629,0)</f>
        <v>0</v>
      </c>
      <c r="BC629" s="216">
        <f>IF(AZ629=3,G629,0)</f>
        <v>0</v>
      </c>
      <c r="BD629" s="216">
        <f>IF(AZ629=4,G629,0)</f>
        <v>0</v>
      </c>
      <c r="BE629" s="216">
        <f>IF(AZ629=5,G629,0)</f>
        <v>0</v>
      </c>
      <c r="CA629" s="243">
        <v>1</v>
      </c>
      <c r="CB629" s="243">
        <v>1</v>
      </c>
    </row>
    <row r="630" spans="1:80" ht="22.5">
      <c r="A630" s="244">
        <v>327</v>
      </c>
      <c r="B630" s="245" t="s">
        <v>961</v>
      </c>
      <c r="C630" s="246" t="s">
        <v>962</v>
      </c>
      <c r="D630" s="247" t="s">
        <v>149</v>
      </c>
      <c r="E630" s="248">
        <v>297.86</v>
      </c>
      <c r="F630" s="248">
        <v>0</v>
      </c>
      <c r="G630" s="249">
        <f>E630*F630</f>
        <v>0</v>
      </c>
      <c r="H630" s="250">
        <v>0.38238</v>
      </c>
      <c r="I630" s="251">
        <f>E630*H630</f>
        <v>113.8957068</v>
      </c>
      <c r="J630" s="250">
        <v>0</v>
      </c>
      <c r="K630" s="251">
        <f>E630*J630</f>
        <v>0</v>
      </c>
      <c r="O630" s="243">
        <v>2</v>
      </c>
      <c r="AA630" s="216">
        <v>1</v>
      </c>
      <c r="AB630" s="216">
        <v>1</v>
      </c>
      <c r="AC630" s="216">
        <v>1</v>
      </c>
      <c r="AZ630" s="216">
        <v>2</v>
      </c>
      <c r="BA630" s="216">
        <f>IF(AZ630=1,G630,0)</f>
        <v>0</v>
      </c>
      <c r="BB630" s="216">
        <f>IF(AZ630=2,G630,0)</f>
        <v>0</v>
      </c>
      <c r="BC630" s="216">
        <f>IF(AZ630=3,G630,0)</f>
        <v>0</v>
      </c>
      <c r="BD630" s="216">
        <f>IF(AZ630=4,G630,0)</f>
        <v>0</v>
      </c>
      <c r="BE630" s="216">
        <f>IF(AZ630=5,G630,0)</f>
        <v>0</v>
      </c>
      <c r="CA630" s="243">
        <v>1</v>
      </c>
      <c r="CB630" s="243">
        <v>1</v>
      </c>
    </row>
    <row r="631" spans="1:80">
      <c r="A631" s="252"/>
      <c r="B631" s="253"/>
      <c r="C631" s="368" t="s">
        <v>963</v>
      </c>
      <c r="D631" s="369"/>
      <c r="E631" s="369"/>
      <c r="F631" s="369"/>
      <c r="G631" s="370"/>
      <c r="I631" s="254"/>
      <c r="K631" s="254"/>
      <c r="L631" s="255" t="s">
        <v>963</v>
      </c>
      <c r="O631" s="243">
        <v>3</v>
      </c>
    </row>
    <row r="632" spans="1:80">
      <c r="A632" s="252"/>
      <c r="B632" s="256"/>
      <c r="C632" s="366" t="s">
        <v>964</v>
      </c>
      <c r="D632" s="367"/>
      <c r="E632" s="257">
        <v>125.81</v>
      </c>
      <c r="F632" s="258"/>
      <c r="G632" s="259"/>
      <c r="H632" s="260"/>
      <c r="I632" s="254"/>
      <c r="J632" s="261"/>
      <c r="K632" s="254"/>
      <c r="M632" s="255" t="s">
        <v>964</v>
      </c>
      <c r="O632" s="243"/>
    </row>
    <row r="633" spans="1:80">
      <c r="A633" s="252"/>
      <c r="B633" s="256"/>
      <c r="C633" s="366" t="s">
        <v>965</v>
      </c>
      <c r="D633" s="367"/>
      <c r="E633" s="257">
        <v>15.23</v>
      </c>
      <c r="F633" s="258"/>
      <c r="G633" s="259"/>
      <c r="H633" s="260"/>
      <c r="I633" s="254"/>
      <c r="J633" s="261"/>
      <c r="K633" s="254"/>
      <c r="M633" s="255" t="s">
        <v>965</v>
      </c>
      <c r="O633" s="243"/>
    </row>
    <row r="634" spans="1:80">
      <c r="A634" s="252"/>
      <c r="B634" s="256"/>
      <c r="C634" s="366" t="s">
        <v>966</v>
      </c>
      <c r="D634" s="367"/>
      <c r="E634" s="257">
        <v>30.79</v>
      </c>
      <c r="F634" s="258"/>
      <c r="G634" s="259"/>
      <c r="H634" s="260"/>
      <c r="I634" s="254"/>
      <c r="J634" s="261"/>
      <c r="K634" s="254"/>
      <c r="M634" s="255" t="s">
        <v>966</v>
      </c>
      <c r="O634" s="243"/>
    </row>
    <row r="635" spans="1:80">
      <c r="A635" s="252"/>
      <c r="B635" s="256"/>
      <c r="C635" s="366" t="s">
        <v>967</v>
      </c>
      <c r="D635" s="367"/>
      <c r="E635" s="257">
        <v>7.73</v>
      </c>
      <c r="F635" s="258"/>
      <c r="G635" s="259"/>
      <c r="H635" s="260"/>
      <c r="I635" s="254"/>
      <c r="J635" s="261"/>
      <c r="K635" s="254"/>
      <c r="M635" s="255" t="s">
        <v>967</v>
      </c>
      <c r="O635" s="243"/>
    </row>
    <row r="636" spans="1:80">
      <c r="A636" s="252"/>
      <c r="B636" s="256"/>
      <c r="C636" s="366" t="s">
        <v>968</v>
      </c>
      <c r="D636" s="367"/>
      <c r="E636" s="257">
        <v>36.61</v>
      </c>
      <c r="F636" s="258"/>
      <c r="G636" s="259"/>
      <c r="H636" s="260"/>
      <c r="I636" s="254"/>
      <c r="J636" s="261"/>
      <c r="K636" s="254"/>
      <c r="M636" s="255" t="s">
        <v>968</v>
      </c>
      <c r="O636" s="243"/>
    </row>
    <row r="637" spans="1:80">
      <c r="A637" s="252"/>
      <c r="B637" s="256"/>
      <c r="C637" s="366" t="s">
        <v>969</v>
      </c>
      <c r="D637" s="367"/>
      <c r="E637" s="257">
        <v>45.08</v>
      </c>
      <c r="F637" s="258"/>
      <c r="G637" s="259"/>
      <c r="H637" s="260"/>
      <c r="I637" s="254"/>
      <c r="J637" s="261"/>
      <c r="K637" s="254"/>
      <c r="M637" s="255" t="s">
        <v>969</v>
      </c>
      <c r="O637" s="243"/>
    </row>
    <row r="638" spans="1:80">
      <c r="A638" s="252"/>
      <c r="B638" s="256"/>
      <c r="C638" s="366" t="s">
        <v>970</v>
      </c>
      <c r="D638" s="367"/>
      <c r="E638" s="257">
        <v>36.61</v>
      </c>
      <c r="F638" s="258"/>
      <c r="G638" s="259"/>
      <c r="H638" s="260"/>
      <c r="I638" s="254"/>
      <c r="J638" s="261"/>
      <c r="K638" s="254"/>
      <c r="M638" s="255" t="s">
        <v>970</v>
      </c>
      <c r="O638" s="243"/>
    </row>
    <row r="639" spans="1:80">
      <c r="A639" s="244">
        <v>328</v>
      </c>
      <c r="B639" s="245" t="s">
        <v>971</v>
      </c>
      <c r="C639" s="246" t="s">
        <v>972</v>
      </c>
      <c r="D639" s="247" t="s">
        <v>149</v>
      </c>
      <c r="E639" s="248">
        <v>297.86</v>
      </c>
      <c r="F639" s="248">
        <v>0</v>
      </c>
      <c r="G639" s="249">
        <f>E639*F639</f>
        <v>0</v>
      </c>
      <c r="H639" s="250">
        <v>1.0000000000000001E-5</v>
      </c>
      <c r="I639" s="251">
        <f>E639*H639</f>
        <v>2.9786000000000005E-3</v>
      </c>
      <c r="J639" s="250">
        <v>0</v>
      </c>
      <c r="K639" s="251">
        <f>E639*J639</f>
        <v>0</v>
      </c>
      <c r="O639" s="243">
        <v>2</v>
      </c>
      <c r="AA639" s="216">
        <v>1</v>
      </c>
      <c r="AB639" s="216">
        <v>7</v>
      </c>
      <c r="AC639" s="216">
        <v>7</v>
      </c>
      <c r="AZ639" s="216">
        <v>2</v>
      </c>
      <c r="BA639" s="216">
        <f>IF(AZ639=1,G639,0)</f>
        <v>0</v>
      </c>
      <c r="BB639" s="216">
        <f>IF(AZ639=2,G639,0)</f>
        <v>0</v>
      </c>
      <c r="BC639" s="216">
        <f>IF(AZ639=3,G639,0)</f>
        <v>0</v>
      </c>
      <c r="BD639" s="216">
        <f>IF(AZ639=4,G639,0)</f>
        <v>0</v>
      </c>
      <c r="BE639" s="216">
        <f>IF(AZ639=5,G639,0)</f>
        <v>0</v>
      </c>
      <c r="CA639" s="243">
        <v>1</v>
      </c>
      <c r="CB639" s="243">
        <v>7</v>
      </c>
    </row>
    <row r="640" spans="1:80" ht="22.5">
      <c r="A640" s="244">
        <v>329</v>
      </c>
      <c r="B640" s="245" t="s">
        <v>973</v>
      </c>
      <c r="C640" s="246" t="s">
        <v>3120</v>
      </c>
      <c r="D640" s="247" t="s">
        <v>149</v>
      </c>
      <c r="E640" s="248">
        <v>297.86</v>
      </c>
      <c r="F640" s="248">
        <v>0</v>
      </c>
      <c r="G640" s="249">
        <f>E640*F640</f>
        <v>0</v>
      </c>
      <c r="H640" s="250">
        <v>0</v>
      </c>
      <c r="I640" s="251">
        <f>E640*H640</f>
        <v>0</v>
      </c>
      <c r="J640" s="250">
        <v>0</v>
      </c>
      <c r="K640" s="251">
        <f>E640*J640</f>
        <v>0</v>
      </c>
      <c r="O640" s="243">
        <v>2</v>
      </c>
      <c r="AA640" s="216">
        <v>1</v>
      </c>
      <c r="AB640" s="216">
        <v>7</v>
      </c>
      <c r="AC640" s="216">
        <v>7</v>
      </c>
      <c r="AZ640" s="216">
        <v>2</v>
      </c>
      <c r="BA640" s="216">
        <f>IF(AZ640=1,G640,0)</f>
        <v>0</v>
      </c>
      <c r="BB640" s="216">
        <f>IF(AZ640=2,G640,0)</f>
        <v>0</v>
      </c>
      <c r="BC640" s="216">
        <f>IF(AZ640=3,G640,0)</f>
        <v>0</v>
      </c>
      <c r="BD640" s="216">
        <f>IF(AZ640=4,G640,0)</f>
        <v>0</v>
      </c>
      <c r="BE640" s="216">
        <f>IF(AZ640=5,G640,0)</f>
        <v>0</v>
      </c>
      <c r="CA640" s="243">
        <v>1</v>
      </c>
      <c r="CB640" s="243">
        <v>7</v>
      </c>
    </row>
    <row r="641" spans="1:80" ht="22.5">
      <c r="A641" s="252"/>
      <c r="B641" s="253"/>
      <c r="C641" s="368" t="s">
        <v>975</v>
      </c>
      <c r="D641" s="369"/>
      <c r="E641" s="369"/>
      <c r="F641" s="369"/>
      <c r="G641" s="370"/>
      <c r="I641" s="254"/>
      <c r="K641" s="254"/>
      <c r="L641" s="255" t="s">
        <v>975</v>
      </c>
      <c r="O641" s="243">
        <v>3</v>
      </c>
    </row>
    <row r="642" spans="1:80">
      <c r="A642" s="262"/>
      <c r="B642" s="263" t="s">
        <v>93</v>
      </c>
      <c r="C642" s="264" t="s">
        <v>951</v>
      </c>
      <c r="D642" s="265"/>
      <c r="E642" s="266"/>
      <c r="F642" s="267"/>
      <c r="G642" s="268">
        <f>SUM(G623:G641)</f>
        <v>0</v>
      </c>
      <c r="H642" s="269"/>
      <c r="I642" s="270">
        <f>SUM(I623:I641)</f>
        <v>134.62378420000002</v>
      </c>
      <c r="J642" s="269"/>
      <c r="K642" s="270">
        <f>SUM(K623:K641)</f>
        <v>0</v>
      </c>
      <c r="O642" s="243">
        <v>4</v>
      </c>
      <c r="BA642" s="271">
        <f>SUM(BA623:BA641)</f>
        <v>0</v>
      </c>
      <c r="BB642" s="271">
        <f>SUM(BB623:BB641)</f>
        <v>0</v>
      </c>
      <c r="BC642" s="271">
        <f>SUM(BC623:BC641)</f>
        <v>0</v>
      </c>
      <c r="BD642" s="271">
        <f>SUM(BD623:BD641)</f>
        <v>0</v>
      </c>
      <c r="BE642" s="271">
        <f>SUM(BE623:BE641)</f>
        <v>0</v>
      </c>
    </row>
    <row r="643" spans="1:80">
      <c r="A643" s="233" t="s">
        <v>89</v>
      </c>
      <c r="B643" s="234" t="s">
        <v>976</v>
      </c>
      <c r="C643" s="235" t="s">
        <v>977</v>
      </c>
      <c r="D643" s="236"/>
      <c r="E643" s="237"/>
      <c r="F643" s="237"/>
      <c r="G643" s="238"/>
      <c r="H643" s="239"/>
      <c r="I643" s="240"/>
      <c r="J643" s="241"/>
      <c r="K643" s="242"/>
      <c r="O643" s="243">
        <v>1</v>
      </c>
    </row>
    <row r="644" spans="1:80">
      <c r="A644" s="244">
        <v>330</v>
      </c>
      <c r="B644" s="245" t="s">
        <v>979</v>
      </c>
      <c r="C644" s="246" t="s">
        <v>980</v>
      </c>
      <c r="D644" s="247" t="s">
        <v>149</v>
      </c>
      <c r="E644" s="248">
        <v>36.47</v>
      </c>
      <c r="F644" s="248">
        <v>0</v>
      </c>
      <c r="G644" s="249">
        <f>E644*F644</f>
        <v>0</v>
      </c>
      <c r="H644" s="250">
        <v>0.25996000000000002</v>
      </c>
      <c r="I644" s="251">
        <f>E644*H644</f>
        <v>9.4807412000000006</v>
      </c>
      <c r="J644" s="250">
        <v>0</v>
      </c>
      <c r="K644" s="251">
        <f>E644*J644</f>
        <v>0</v>
      </c>
      <c r="O644" s="243">
        <v>2</v>
      </c>
      <c r="AA644" s="216">
        <v>1</v>
      </c>
      <c r="AB644" s="216">
        <v>0</v>
      </c>
      <c r="AC644" s="216">
        <v>0</v>
      </c>
      <c r="AZ644" s="216">
        <v>2</v>
      </c>
      <c r="BA644" s="216">
        <f>IF(AZ644=1,G644,0)</f>
        <v>0</v>
      </c>
      <c r="BB644" s="216">
        <f>IF(AZ644=2,G644,0)</f>
        <v>0</v>
      </c>
      <c r="BC644" s="216">
        <f>IF(AZ644=3,G644,0)</f>
        <v>0</v>
      </c>
      <c r="BD644" s="216">
        <f>IF(AZ644=4,G644,0)</f>
        <v>0</v>
      </c>
      <c r="BE644" s="216">
        <f>IF(AZ644=5,G644,0)</f>
        <v>0</v>
      </c>
      <c r="CA644" s="243">
        <v>1</v>
      </c>
      <c r="CB644" s="243">
        <v>0</v>
      </c>
    </row>
    <row r="645" spans="1:80" ht="33.75">
      <c r="A645" s="252"/>
      <c r="B645" s="253"/>
      <c r="C645" s="368" t="s">
        <v>981</v>
      </c>
      <c r="D645" s="369"/>
      <c r="E645" s="369"/>
      <c r="F645" s="369"/>
      <c r="G645" s="370"/>
      <c r="I645" s="254"/>
      <c r="K645" s="254"/>
      <c r="L645" s="255" t="s">
        <v>981</v>
      </c>
      <c r="O645" s="243">
        <v>3</v>
      </c>
    </row>
    <row r="646" spans="1:80">
      <c r="A646" s="252"/>
      <c r="B646" s="256"/>
      <c r="C646" s="366" t="s">
        <v>982</v>
      </c>
      <c r="D646" s="367"/>
      <c r="E646" s="257">
        <v>18.79</v>
      </c>
      <c r="F646" s="258"/>
      <c r="G646" s="259"/>
      <c r="H646" s="260"/>
      <c r="I646" s="254"/>
      <c r="J646" s="261"/>
      <c r="K646" s="254"/>
      <c r="M646" s="255" t="s">
        <v>982</v>
      </c>
      <c r="O646" s="243"/>
    </row>
    <row r="647" spans="1:80">
      <c r="A647" s="252"/>
      <c r="B647" s="256"/>
      <c r="C647" s="366" t="s">
        <v>983</v>
      </c>
      <c r="D647" s="367"/>
      <c r="E647" s="257">
        <v>17.68</v>
      </c>
      <c r="F647" s="258"/>
      <c r="G647" s="259"/>
      <c r="H647" s="260"/>
      <c r="I647" s="254"/>
      <c r="J647" s="261"/>
      <c r="K647" s="254"/>
      <c r="M647" s="255" t="s">
        <v>983</v>
      </c>
      <c r="O647" s="243"/>
    </row>
    <row r="648" spans="1:80" ht="22.5">
      <c r="A648" s="244">
        <v>331</v>
      </c>
      <c r="B648" s="245" t="s">
        <v>984</v>
      </c>
      <c r="C648" s="246" t="s">
        <v>985</v>
      </c>
      <c r="D648" s="247" t="s">
        <v>149</v>
      </c>
      <c r="E648" s="248">
        <v>36.47</v>
      </c>
      <c r="F648" s="248">
        <v>0</v>
      </c>
      <c r="G648" s="249">
        <f>E648*F648</f>
        <v>0</v>
      </c>
      <c r="H648" s="250">
        <v>1.72E-3</v>
      </c>
      <c r="I648" s="251">
        <f>E648*H648</f>
        <v>6.272839999999999E-2</v>
      </c>
      <c r="J648" s="250">
        <v>0</v>
      </c>
      <c r="K648" s="251">
        <f>E648*J648</f>
        <v>0</v>
      </c>
      <c r="O648" s="243">
        <v>2</v>
      </c>
      <c r="AA648" s="216">
        <v>1</v>
      </c>
      <c r="AB648" s="216">
        <v>7</v>
      </c>
      <c r="AC648" s="216">
        <v>7</v>
      </c>
      <c r="AZ648" s="216">
        <v>2</v>
      </c>
      <c r="BA648" s="216">
        <f>IF(AZ648=1,G648,0)</f>
        <v>0</v>
      </c>
      <c r="BB648" s="216">
        <f>IF(AZ648=2,G648,0)</f>
        <v>0</v>
      </c>
      <c r="BC648" s="216">
        <f>IF(AZ648=3,G648,0)</f>
        <v>0</v>
      </c>
      <c r="BD648" s="216">
        <f>IF(AZ648=4,G648,0)</f>
        <v>0</v>
      </c>
      <c r="BE648" s="216">
        <f>IF(AZ648=5,G648,0)</f>
        <v>0</v>
      </c>
      <c r="CA648" s="243">
        <v>1</v>
      </c>
      <c r="CB648" s="243">
        <v>7</v>
      </c>
    </row>
    <row r="649" spans="1:80" ht="22.5">
      <c r="A649" s="244">
        <v>332</v>
      </c>
      <c r="B649" s="245" t="s">
        <v>862</v>
      </c>
      <c r="C649" s="246" t="s">
        <v>863</v>
      </c>
      <c r="D649" s="247" t="s">
        <v>149</v>
      </c>
      <c r="E649" s="248">
        <v>36.47</v>
      </c>
      <c r="F649" s="248">
        <v>0</v>
      </c>
      <c r="G649" s="249">
        <f>E649*F649</f>
        <v>0</v>
      </c>
      <c r="H649" s="250">
        <v>0.38238</v>
      </c>
      <c r="I649" s="251">
        <f>E649*H649</f>
        <v>13.945398599999999</v>
      </c>
      <c r="J649" s="250">
        <v>0</v>
      </c>
      <c r="K649" s="251">
        <f>E649*J649</f>
        <v>0</v>
      </c>
      <c r="O649" s="243">
        <v>2</v>
      </c>
      <c r="AA649" s="216">
        <v>1</v>
      </c>
      <c r="AB649" s="216">
        <v>1</v>
      </c>
      <c r="AC649" s="216">
        <v>1</v>
      </c>
      <c r="AZ649" s="216">
        <v>2</v>
      </c>
      <c r="BA649" s="216">
        <f>IF(AZ649=1,G649,0)</f>
        <v>0</v>
      </c>
      <c r="BB649" s="216">
        <f>IF(AZ649=2,G649,0)</f>
        <v>0</v>
      </c>
      <c r="BC649" s="216">
        <f>IF(AZ649=3,G649,0)</f>
        <v>0</v>
      </c>
      <c r="BD649" s="216">
        <f>IF(AZ649=4,G649,0)</f>
        <v>0</v>
      </c>
      <c r="BE649" s="216">
        <f>IF(AZ649=5,G649,0)</f>
        <v>0</v>
      </c>
      <c r="CA649" s="243">
        <v>1</v>
      </c>
      <c r="CB649" s="243">
        <v>1</v>
      </c>
    </row>
    <row r="650" spans="1:80">
      <c r="A650" s="252"/>
      <c r="B650" s="253"/>
      <c r="C650" s="368" t="s">
        <v>963</v>
      </c>
      <c r="D650" s="369"/>
      <c r="E650" s="369"/>
      <c r="F650" s="369"/>
      <c r="G650" s="370"/>
      <c r="I650" s="254"/>
      <c r="K650" s="254"/>
      <c r="L650" s="255" t="s">
        <v>963</v>
      </c>
      <c r="O650" s="243">
        <v>3</v>
      </c>
    </row>
    <row r="651" spans="1:80">
      <c r="A651" s="244">
        <v>333</v>
      </c>
      <c r="B651" s="245" t="s">
        <v>971</v>
      </c>
      <c r="C651" s="246" t="s">
        <v>972</v>
      </c>
      <c r="D651" s="247" t="s">
        <v>149</v>
      </c>
      <c r="E651" s="248">
        <v>36.47</v>
      </c>
      <c r="F651" s="248">
        <v>0</v>
      </c>
      <c r="G651" s="249">
        <f>E651*F651</f>
        <v>0</v>
      </c>
      <c r="H651" s="250">
        <v>1.0000000000000001E-5</v>
      </c>
      <c r="I651" s="251">
        <f>E651*H651</f>
        <v>3.6470000000000003E-4</v>
      </c>
      <c r="J651" s="250">
        <v>0</v>
      </c>
      <c r="K651" s="251">
        <f>E651*J651</f>
        <v>0</v>
      </c>
      <c r="O651" s="243">
        <v>2</v>
      </c>
      <c r="AA651" s="216">
        <v>1</v>
      </c>
      <c r="AB651" s="216">
        <v>7</v>
      </c>
      <c r="AC651" s="216">
        <v>7</v>
      </c>
      <c r="AZ651" s="216">
        <v>2</v>
      </c>
      <c r="BA651" s="216">
        <f>IF(AZ651=1,G651,0)</f>
        <v>0</v>
      </c>
      <c r="BB651" s="216">
        <f>IF(AZ651=2,G651,0)</f>
        <v>0</v>
      </c>
      <c r="BC651" s="216">
        <f>IF(AZ651=3,G651,0)</f>
        <v>0</v>
      </c>
      <c r="BD651" s="216">
        <f>IF(AZ651=4,G651,0)</f>
        <v>0</v>
      </c>
      <c r="BE651" s="216">
        <f>IF(AZ651=5,G651,0)</f>
        <v>0</v>
      </c>
      <c r="CA651" s="243">
        <v>1</v>
      </c>
      <c r="CB651" s="243">
        <v>7</v>
      </c>
    </row>
    <row r="652" spans="1:80" ht="22.5">
      <c r="A652" s="244">
        <v>334</v>
      </c>
      <c r="B652" s="245" t="s">
        <v>973</v>
      </c>
      <c r="C652" s="246" t="s">
        <v>3120</v>
      </c>
      <c r="D652" s="247" t="s">
        <v>149</v>
      </c>
      <c r="E652" s="248">
        <v>36.47</v>
      </c>
      <c r="F652" s="248">
        <v>0</v>
      </c>
      <c r="G652" s="249">
        <f>E652*F652</f>
        <v>0</v>
      </c>
      <c r="H652" s="250">
        <v>0</v>
      </c>
      <c r="I652" s="251">
        <f>E652*H652</f>
        <v>0</v>
      </c>
      <c r="J652" s="250">
        <v>0</v>
      </c>
      <c r="K652" s="251">
        <f>E652*J652</f>
        <v>0</v>
      </c>
      <c r="O652" s="243">
        <v>2</v>
      </c>
      <c r="AA652" s="216">
        <v>1</v>
      </c>
      <c r="AB652" s="216">
        <v>7</v>
      </c>
      <c r="AC652" s="216">
        <v>7</v>
      </c>
      <c r="AZ652" s="216">
        <v>2</v>
      </c>
      <c r="BA652" s="216">
        <f>IF(AZ652=1,G652,0)</f>
        <v>0</v>
      </c>
      <c r="BB652" s="216">
        <f>IF(AZ652=2,G652,0)</f>
        <v>0</v>
      </c>
      <c r="BC652" s="216">
        <f>IF(AZ652=3,G652,0)</f>
        <v>0</v>
      </c>
      <c r="BD652" s="216">
        <f>IF(AZ652=4,G652,0)</f>
        <v>0</v>
      </c>
      <c r="BE652" s="216">
        <f>IF(AZ652=5,G652,0)</f>
        <v>0</v>
      </c>
      <c r="CA652" s="243">
        <v>1</v>
      </c>
      <c r="CB652" s="243">
        <v>7</v>
      </c>
    </row>
    <row r="653" spans="1:80" ht="22.5">
      <c r="A653" s="252"/>
      <c r="B653" s="253"/>
      <c r="C653" s="368" t="s">
        <v>975</v>
      </c>
      <c r="D653" s="369"/>
      <c r="E653" s="369"/>
      <c r="F653" s="369"/>
      <c r="G653" s="370"/>
      <c r="I653" s="254"/>
      <c r="K653" s="254"/>
      <c r="L653" s="255" t="s">
        <v>975</v>
      </c>
      <c r="O653" s="243">
        <v>3</v>
      </c>
    </row>
    <row r="654" spans="1:80">
      <c r="A654" s="262"/>
      <c r="B654" s="263" t="s">
        <v>93</v>
      </c>
      <c r="C654" s="264" t="s">
        <v>978</v>
      </c>
      <c r="D654" s="265"/>
      <c r="E654" s="266"/>
      <c r="F654" s="267"/>
      <c r="G654" s="268">
        <f>SUM(G643:G653)</f>
        <v>0</v>
      </c>
      <c r="H654" s="269"/>
      <c r="I654" s="270">
        <f>SUM(I643:I653)</f>
        <v>23.489232899999998</v>
      </c>
      <c r="J654" s="269"/>
      <c r="K654" s="270">
        <f>SUM(K643:K653)</f>
        <v>0</v>
      </c>
      <c r="O654" s="243">
        <v>4</v>
      </c>
      <c r="BA654" s="271">
        <f>SUM(BA643:BA653)</f>
        <v>0</v>
      </c>
      <c r="BB654" s="271">
        <f>SUM(BB643:BB653)</f>
        <v>0</v>
      </c>
      <c r="BC654" s="271">
        <f>SUM(BC643:BC653)</f>
        <v>0</v>
      </c>
      <c r="BD654" s="271">
        <f>SUM(BD643:BD653)</f>
        <v>0</v>
      </c>
      <c r="BE654" s="271">
        <f>SUM(BE643:BE653)</f>
        <v>0</v>
      </c>
    </row>
    <row r="655" spans="1:80">
      <c r="A655" s="233" t="s">
        <v>89</v>
      </c>
      <c r="B655" s="234" t="s">
        <v>986</v>
      </c>
      <c r="C655" s="235" t="s">
        <v>987</v>
      </c>
      <c r="D655" s="236"/>
      <c r="E655" s="237"/>
      <c r="F655" s="237"/>
      <c r="G655" s="238"/>
      <c r="H655" s="239"/>
      <c r="I655" s="240"/>
      <c r="J655" s="241"/>
      <c r="K655" s="242"/>
      <c r="O655" s="243">
        <v>1</v>
      </c>
    </row>
    <row r="656" spans="1:80" ht="22.5">
      <c r="A656" s="244">
        <v>335</v>
      </c>
      <c r="B656" s="245" t="s">
        <v>989</v>
      </c>
      <c r="C656" s="246" t="s">
        <v>990</v>
      </c>
      <c r="D656" s="247" t="s">
        <v>149</v>
      </c>
      <c r="E656" s="248">
        <v>117.47</v>
      </c>
      <c r="F656" s="248">
        <v>0</v>
      </c>
      <c r="G656" s="249">
        <f>E656*F656</f>
        <v>0</v>
      </c>
      <c r="H656" s="250">
        <v>5.1000000000000004E-3</v>
      </c>
      <c r="I656" s="251">
        <f>E656*H656</f>
        <v>0.59909699999999999</v>
      </c>
      <c r="J656" s="250">
        <v>0</v>
      </c>
      <c r="K656" s="251">
        <f>E656*J656</f>
        <v>0</v>
      </c>
      <c r="O656" s="243">
        <v>2</v>
      </c>
      <c r="AA656" s="216">
        <v>1</v>
      </c>
      <c r="AB656" s="216">
        <v>7</v>
      </c>
      <c r="AC656" s="216">
        <v>7</v>
      </c>
      <c r="AZ656" s="216">
        <v>2</v>
      </c>
      <c r="BA656" s="216">
        <f>IF(AZ656=1,G656,0)</f>
        <v>0</v>
      </c>
      <c r="BB656" s="216">
        <f>IF(AZ656=2,G656,0)</f>
        <v>0</v>
      </c>
      <c r="BC656" s="216">
        <f>IF(AZ656=3,G656,0)</f>
        <v>0</v>
      </c>
      <c r="BD656" s="216">
        <f>IF(AZ656=4,G656,0)</f>
        <v>0</v>
      </c>
      <c r="BE656" s="216">
        <f>IF(AZ656=5,G656,0)</f>
        <v>0</v>
      </c>
      <c r="CA656" s="243">
        <v>1</v>
      </c>
      <c r="CB656" s="243">
        <v>7</v>
      </c>
    </row>
    <row r="657" spans="1:80">
      <c r="A657" s="252"/>
      <c r="B657" s="253"/>
      <c r="C657" s="368" t="s">
        <v>991</v>
      </c>
      <c r="D657" s="369"/>
      <c r="E657" s="369"/>
      <c r="F657" s="369"/>
      <c r="G657" s="370"/>
      <c r="I657" s="254"/>
      <c r="K657" s="254"/>
      <c r="L657" s="255" t="s">
        <v>991</v>
      </c>
      <c r="O657" s="243">
        <v>3</v>
      </c>
    </row>
    <row r="658" spans="1:80">
      <c r="A658" s="252"/>
      <c r="B658" s="253"/>
      <c r="C658" s="368" t="s">
        <v>992</v>
      </c>
      <c r="D658" s="369"/>
      <c r="E658" s="369"/>
      <c r="F658" s="369"/>
      <c r="G658" s="370"/>
      <c r="I658" s="254"/>
      <c r="K658" s="254"/>
      <c r="L658" s="255" t="s">
        <v>992</v>
      </c>
      <c r="O658" s="243">
        <v>3</v>
      </c>
    </row>
    <row r="659" spans="1:80">
      <c r="A659" s="252"/>
      <c r="B659" s="256"/>
      <c r="C659" s="366" t="s">
        <v>993</v>
      </c>
      <c r="D659" s="367"/>
      <c r="E659" s="257">
        <v>23.57</v>
      </c>
      <c r="F659" s="258"/>
      <c r="G659" s="259"/>
      <c r="H659" s="260"/>
      <c r="I659" s="254"/>
      <c r="J659" s="261"/>
      <c r="K659" s="254"/>
      <c r="M659" s="255" t="s">
        <v>993</v>
      </c>
      <c r="O659" s="243"/>
    </row>
    <row r="660" spans="1:80">
      <c r="A660" s="252"/>
      <c r="B660" s="256"/>
      <c r="C660" s="366" t="s">
        <v>994</v>
      </c>
      <c r="D660" s="367"/>
      <c r="E660" s="257">
        <v>24.26</v>
      </c>
      <c r="F660" s="258"/>
      <c r="G660" s="259"/>
      <c r="H660" s="260"/>
      <c r="I660" s="254"/>
      <c r="J660" s="261"/>
      <c r="K660" s="254"/>
      <c r="M660" s="255" t="s">
        <v>994</v>
      </c>
      <c r="O660" s="243"/>
    </row>
    <row r="661" spans="1:80">
      <c r="A661" s="252"/>
      <c r="B661" s="256"/>
      <c r="C661" s="366" t="s">
        <v>995</v>
      </c>
      <c r="D661" s="367"/>
      <c r="E661" s="257">
        <v>9.64</v>
      </c>
      <c r="F661" s="258"/>
      <c r="G661" s="259"/>
      <c r="H661" s="260"/>
      <c r="I661" s="254"/>
      <c r="J661" s="261"/>
      <c r="K661" s="254"/>
      <c r="M661" s="255" t="s">
        <v>995</v>
      </c>
      <c r="O661" s="243"/>
    </row>
    <row r="662" spans="1:80">
      <c r="A662" s="252"/>
      <c r="B662" s="256"/>
      <c r="C662" s="366" t="s">
        <v>996</v>
      </c>
      <c r="D662" s="367"/>
      <c r="E662" s="257">
        <v>32.979999999999997</v>
      </c>
      <c r="F662" s="258"/>
      <c r="G662" s="259"/>
      <c r="H662" s="260"/>
      <c r="I662" s="254"/>
      <c r="J662" s="261"/>
      <c r="K662" s="254"/>
      <c r="M662" s="255" t="s">
        <v>996</v>
      </c>
      <c r="O662" s="243"/>
    </row>
    <row r="663" spans="1:80">
      <c r="A663" s="252"/>
      <c r="B663" s="256"/>
      <c r="C663" s="366" t="s">
        <v>997</v>
      </c>
      <c r="D663" s="367"/>
      <c r="E663" s="257">
        <v>1.81</v>
      </c>
      <c r="F663" s="258"/>
      <c r="G663" s="259"/>
      <c r="H663" s="260"/>
      <c r="I663" s="254"/>
      <c r="J663" s="261"/>
      <c r="K663" s="254"/>
      <c r="M663" s="255" t="s">
        <v>997</v>
      </c>
      <c r="O663" s="243"/>
    </row>
    <row r="664" spans="1:80">
      <c r="A664" s="252"/>
      <c r="B664" s="256"/>
      <c r="C664" s="366" t="s">
        <v>998</v>
      </c>
      <c r="D664" s="367"/>
      <c r="E664" s="257">
        <v>2.4300000000000002</v>
      </c>
      <c r="F664" s="258"/>
      <c r="G664" s="259"/>
      <c r="H664" s="260"/>
      <c r="I664" s="254"/>
      <c r="J664" s="261"/>
      <c r="K664" s="254"/>
      <c r="M664" s="255" t="s">
        <v>998</v>
      </c>
      <c r="O664" s="243"/>
    </row>
    <row r="665" spans="1:80">
      <c r="A665" s="252"/>
      <c r="B665" s="256"/>
      <c r="C665" s="366" t="s">
        <v>999</v>
      </c>
      <c r="D665" s="367"/>
      <c r="E665" s="257">
        <v>11.39</v>
      </c>
      <c r="F665" s="258"/>
      <c r="G665" s="259"/>
      <c r="H665" s="260"/>
      <c r="I665" s="254"/>
      <c r="J665" s="261"/>
      <c r="K665" s="254"/>
      <c r="M665" s="255" t="s">
        <v>999</v>
      </c>
      <c r="O665" s="243"/>
    </row>
    <row r="666" spans="1:80">
      <c r="A666" s="252"/>
      <c r="B666" s="256"/>
      <c r="C666" s="366" t="s">
        <v>1000</v>
      </c>
      <c r="D666" s="367"/>
      <c r="E666" s="257">
        <v>11.39</v>
      </c>
      <c r="F666" s="258"/>
      <c r="G666" s="259"/>
      <c r="H666" s="260"/>
      <c r="I666" s="254"/>
      <c r="J666" s="261"/>
      <c r="K666" s="254"/>
      <c r="M666" s="255" t="s">
        <v>1000</v>
      </c>
      <c r="O666" s="243"/>
    </row>
    <row r="667" spans="1:80">
      <c r="A667" s="244">
        <v>336</v>
      </c>
      <c r="B667" s="245" t="s">
        <v>1001</v>
      </c>
      <c r="C667" s="246" t="s">
        <v>1002</v>
      </c>
      <c r="D667" s="247" t="s">
        <v>149</v>
      </c>
      <c r="E667" s="248">
        <v>117.47</v>
      </c>
      <c r="F667" s="248">
        <v>0</v>
      </c>
      <c r="G667" s="249">
        <f>E667*F667</f>
        <v>0</v>
      </c>
      <c r="H667" s="250">
        <v>3.6800000000000001E-3</v>
      </c>
      <c r="I667" s="251">
        <f>E667*H667</f>
        <v>0.4322896</v>
      </c>
      <c r="J667" s="250">
        <v>0</v>
      </c>
      <c r="K667" s="251">
        <f>E667*J667</f>
        <v>0</v>
      </c>
      <c r="O667" s="243">
        <v>2</v>
      </c>
      <c r="AA667" s="216">
        <v>1</v>
      </c>
      <c r="AB667" s="216">
        <v>7</v>
      </c>
      <c r="AC667" s="216">
        <v>7</v>
      </c>
      <c r="AZ667" s="216">
        <v>2</v>
      </c>
      <c r="BA667" s="216">
        <f>IF(AZ667=1,G667,0)</f>
        <v>0</v>
      </c>
      <c r="BB667" s="216">
        <f>IF(AZ667=2,G667,0)</f>
        <v>0</v>
      </c>
      <c r="BC667" s="216">
        <f>IF(AZ667=3,G667,0)</f>
        <v>0</v>
      </c>
      <c r="BD667" s="216">
        <f>IF(AZ667=4,G667,0)</f>
        <v>0</v>
      </c>
      <c r="BE667" s="216">
        <f>IF(AZ667=5,G667,0)</f>
        <v>0</v>
      </c>
      <c r="CA667" s="243">
        <v>1</v>
      </c>
      <c r="CB667" s="243">
        <v>7</v>
      </c>
    </row>
    <row r="668" spans="1:80" ht="22.5">
      <c r="A668" s="244">
        <v>337</v>
      </c>
      <c r="B668" s="245" t="s">
        <v>1003</v>
      </c>
      <c r="C668" s="246" t="s">
        <v>1004</v>
      </c>
      <c r="D668" s="247" t="s">
        <v>149</v>
      </c>
      <c r="E668" s="248">
        <v>117.47</v>
      </c>
      <c r="F668" s="248">
        <v>0</v>
      </c>
      <c r="G668" s="249">
        <f>E668*F668</f>
        <v>0</v>
      </c>
      <c r="H668" s="250">
        <v>7.4260000000000007E-2</v>
      </c>
      <c r="I668" s="251">
        <f>E668*H668</f>
        <v>8.7233222000000001</v>
      </c>
      <c r="J668" s="250">
        <v>0</v>
      </c>
      <c r="K668" s="251">
        <f>E668*J668</f>
        <v>0</v>
      </c>
      <c r="O668" s="243">
        <v>2</v>
      </c>
      <c r="AA668" s="216">
        <v>1</v>
      </c>
      <c r="AB668" s="216">
        <v>1</v>
      </c>
      <c r="AC668" s="216">
        <v>1</v>
      </c>
      <c r="AZ668" s="216">
        <v>2</v>
      </c>
      <c r="BA668" s="216">
        <f>IF(AZ668=1,G668,0)</f>
        <v>0</v>
      </c>
      <c r="BB668" s="216">
        <f>IF(AZ668=2,G668,0)</f>
        <v>0</v>
      </c>
      <c r="BC668" s="216">
        <f>IF(AZ668=3,G668,0)</f>
        <v>0</v>
      </c>
      <c r="BD668" s="216">
        <f>IF(AZ668=4,G668,0)</f>
        <v>0</v>
      </c>
      <c r="BE668" s="216">
        <f>IF(AZ668=5,G668,0)</f>
        <v>0</v>
      </c>
      <c r="CA668" s="243">
        <v>1</v>
      </c>
      <c r="CB668" s="243">
        <v>1</v>
      </c>
    </row>
    <row r="669" spans="1:80">
      <c r="A669" s="244">
        <v>338</v>
      </c>
      <c r="B669" s="245" t="s">
        <v>1005</v>
      </c>
      <c r="C669" s="246" t="s">
        <v>1006</v>
      </c>
      <c r="D669" s="247" t="s">
        <v>149</v>
      </c>
      <c r="E669" s="248">
        <v>117.47</v>
      </c>
      <c r="F669" s="248">
        <v>0</v>
      </c>
      <c r="G669" s="249">
        <f>E669*F669</f>
        <v>0</v>
      </c>
      <c r="H669" s="250">
        <v>0.38238</v>
      </c>
      <c r="I669" s="251">
        <f>E669*H669</f>
        <v>44.918178599999997</v>
      </c>
      <c r="J669" s="250">
        <v>0</v>
      </c>
      <c r="K669" s="251">
        <f>E669*J669</f>
        <v>0</v>
      </c>
      <c r="O669" s="243">
        <v>2</v>
      </c>
      <c r="AA669" s="216">
        <v>1</v>
      </c>
      <c r="AB669" s="216">
        <v>1</v>
      </c>
      <c r="AC669" s="216">
        <v>1</v>
      </c>
      <c r="AZ669" s="216">
        <v>2</v>
      </c>
      <c r="BA669" s="216">
        <f>IF(AZ669=1,G669,0)</f>
        <v>0</v>
      </c>
      <c r="BB669" s="216">
        <f>IF(AZ669=2,G669,0)</f>
        <v>0</v>
      </c>
      <c r="BC669" s="216">
        <f>IF(AZ669=3,G669,0)</f>
        <v>0</v>
      </c>
      <c r="BD669" s="216">
        <f>IF(AZ669=4,G669,0)</f>
        <v>0</v>
      </c>
      <c r="BE669" s="216">
        <f>IF(AZ669=5,G669,0)</f>
        <v>0</v>
      </c>
      <c r="CA669" s="243">
        <v>1</v>
      </c>
      <c r="CB669" s="243">
        <v>1</v>
      </c>
    </row>
    <row r="670" spans="1:80">
      <c r="A670" s="252"/>
      <c r="B670" s="253"/>
      <c r="C670" s="368" t="s">
        <v>1007</v>
      </c>
      <c r="D670" s="369"/>
      <c r="E670" s="369"/>
      <c r="F670" s="369"/>
      <c r="G670" s="370"/>
      <c r="I670" s="254"/>
      <c r="K670" s="254"/>
      <c r="L670" s="255" t="s">
        <v>1007</v>
      </c>
      <c r="O670" s="243">
        <v>3</v>
      </c>
    </row>
    <row r="671" spans="1:80">
      <c r="A671" s="244">
        <v>339</v>
      </c>
      <c r="B671" s="245" t="s">
        <v>971</v>
      </c>
      <c r="C671" s="246" t="s">
        <v>972</v>
      </c>
      <c r="D671" s="247" t="s">
        <v>149</v>
      </c>
      <c r="E671" s="248">
        <v>117.47</v>
      </c>
      <c r="F671" s="248">
        <v>0</v>
      </c>
      <c r="G671" s="249">
        <f>E671*F671</f>
        <v>0</v>
      </c>
      <c r="H671" s="250">
        <v>1.0000000000000001E-5</v>
      </c>
      <c r="I671" s="251">
        <f>E671*H671</f>
        <v>1.1747000000000001E-3</v>
      </c>
      <c r="J671" s="250">
        <v>0</v>
      </c>
      <c r="K671" s="251">
        <f>E671*J671</f>
        <v>0</v>
      </c>
      <c r="O671" s="243">
        <v>2</v>
      </c>
      <c r="AA671" s="216">
        <v>1</v>
      </c>
      <c r="AB671" s="216">
        <v>7</v>
      </c>
      <c r="AC671" s="216">
        <v>7</v>
      </c>
      <c r="AZ671" s="216">
        <v>2</v>
      </c>
      <c r="BA671" s="216">
        <f>IF(AZ671=1,G671,0)</f>
        <v>0</v>
      </c>
      <c r="BB671" s="216">
        <f>IF(AZ671=2,G671,0)</f>
        <v>0</v>
      </c>
      <c r="BC671" s="216">
        <f>IF(AZ671=3,G671,0)</f>
        <v>0</v>
      </c>
      <c r="BD671" s="216">
        <f>IF(AZ671=4,G671,0)</f>
        <v>0</v>
      </c>
      <c r="BE671" s="216">
        <f>IF(AZ671=5,G671,0)</f>
        <v>0</v>
      </c>
      <c r="CA671" s="243">
        <v>1</v>
      </c>
      <c r="CB671" s="243">
        <v>7</v>
      </c>
    </row>
    <row r="672" spans="1:80" ht="22.5">
      <c r="A672" s="244">
        <v>340</v>
      </c>
      <c r="B672" s="245" t="s">
        <v>973</v>
      </c>
      <c r="C672" s="246" t="s">
        <v>3120</v>
      </c>
      <c r="D672" s="247" t="s">
        <v>149</v>
      </c>
      <c r="E672" s="248">
        <v>117.47</v>
      </c>
      <c r="F672" s="248">
        <v>0</v>
      </c>
      <c r="G672" s="249">
        <f>E672*F672</f>
        <v>0</v>
      </c>
      <c r="H672" s="250">
        <v>0</v>
      </c>
      <c r="I672" s="251">
        <f>E672*H672</f>
        <v>0</v>
      </c>
      <c r="J672" s="250">
        <v>0</v>
      </c>
      <c r="K672" s="251">
        <f>E672*J672</f>
        <v>0</v>
      </c>
      <c r="O672" s="243">
        <v>2</v>
      </c>
      <c r="AA672" s="216">
        <v>1</v>
      </c>
      <c r="AB672" s="216">
        <v>7</v>
      </c>
      <c r="AC672" s="216">
        <v>7</v>
      </c>
      <c r="AZ672" s="216">
        <v>2</v>
      </c>
      <c r="BA672" s="216">
        <f>IF(AZ672=1,G672,0)</f>
        <v>0</v>
      </c>
      <c r="BB672" s="216">
        <f>IF(AZ672=2,G672,0)</f>
        <v>0</v>
      </c>
      <c r="BC672" s="216">
        <f>IF(AZ672=3,G672,0)</f>
        <v>0</v>
      </c>
      <c r="BD672" s="216">
        <f>IF(AZ672=4,G672,0)</f>
        <v>0</v>
      </c>
      <c r="BE672" s="216">
        <f>IF(AZ672=5,G672,0)</f>
        <v>0</v>
      </c>
      <c r="CA672" s="243">
        <v>1</v>
      </c>
      <c r="CB672" s="243">
        <v>7</v>
      </c>
    </row>
    <row r="673" spans="1:80" ht="22.5">
      <c r="A673" s="252"/>
      <c r="B673" s="253"/>
      <c r="C673" s="368" t="s">
        <v>975</v>
      </c>
      <c r="D673" s="369"/>
      <c r="E673" s="369"/>
      <c r="F673" s="369"/>
      <c r="G673" s="370"/>
      <c r="I673" s="254"/>
      <c r="K673" s="254"/>
      <c r="L673" s="255" t="s">
        <v>975</v>
      </c>
      <c r="O673" s="243">
        <v>3</v>
      </c>
    </row>
    <row r="674" spans="1:80">
      <c r="A674" s="262"/>
      <c r="B674" s="263" t="s">
        <v>93</v>
      </c>
      <c r="C674" s="264" t="s">
        <v>988</v>
      </c>
      <c r="D674" s="265"/>
      <c r="E674" s="266"/>
      <c r="F674" s="267"/>
      <c r="G674" s="268">
        <f>SUM(G655:G673)</f>
        <v>0</v>
      </c>
      <c r="H674" s="269"/>
      <c r="I674" s="270">
        <f>SUM(I655:I673)</f>
        <v>54.674062099999993</v>
      </c>
      <c r="J674" s="269"/>
      <c r="K674" s="270">
        <f>SUM(K655:K673)</f>
        <v>0</v>
      </c>
      <c r="O674" s="243">
        <v>4</v>
      </c>
      <c r="BA674" s="271">
        <f>SUM(BA655:BA673)</f>
        <v>0</v>
      </c>
      <c r="BB674" s="271">
        <f>SUM(BB655:BB673)</f>
        <v>0</v>
      </c>
      <c r="BC674" s="271">
        <f>SUM(BC655:BC673)</f>
        <v>0</v>
      </c>
      <c r="BD674" s="271">
        <f>SUM(BD655:BD673)</f>
        <v>0</v>
      </c>
      <c r="BE674" s="271">
        <f>SUM(BE655:BE673)</f>
        <v>0</v>
      </c>
    </row>
    <row r="675" spans="1:80" ht="51" customHeight="1">
      <c r="A675" s="233" t="s">
        <v>89</v>
      </c>
      <c r="B675" s="234" t="s">
        <v>1008</v>
      </c>
      <c r="C675" s="363" t="s">
        <v>3108</v>
      </c>
      <c r="D675" s="364"/>
      <c r="E675" s="364"/>
      <c r="F675" s="364"/>
      <c r="G675" s="365"/>
      <c r="H675" s="239"/>
      <c r="I675" s="240"/>
      <c r="J675" s="241"/>
      <c r="K675" s="242"/>
      <c r="O675" s="243">
        <v>1</v>
      </c>
    </row>
    <row r="676" spans="1:80" ht="22.5">
      <c r="A676" s="244">
        <v>341</v>
      </c>
      <c r="B676" s="245" t="s">
        <v>1010</v>
      </c>
      <c r="C676" s="246" t="s">
        <v>1011</v>
      </c>
      <c r="D676" s="247" t="s">
        <v>149</v>
      </c>
      <c r="E676" s="248">
        <v>387.11</v>
      </c>
      <c r="F676" s="248">
        <v>0</v>
      </c>
      <c r="G676" s="249">
        <f>E676*F676</f>
        <v>0</v>
      </c>
      <c r="H676" s="250">
        <v>1.6760000000000001E-2</v>
      </c>
      <c r="I676" s="251">
        <f>E676*H676</f>
        <v>6.4879636000000005</v>
      </c>
      <c r="J676" s="250">
        <v>0</v>
      </c>
      <c r="K676" s="251">
        <f>E676*J676</f>
        <v>0</v>
      </c>
      <c r="O676" s="243">
        <v>2</v>
      </c>
      <c r="AA676" s="216">
        <v>1</v>
      </c>
      <c r="AB676" s="216">
        <v>7</v>
      </c>
      <c r="AC676" s="216">
        <v>7</v>
      </c>
      <c r="AZ676" s="216">
        <v>2</v>
      </c>
      <c r="BA676" s="216">
        <f>IF(AZ676=1,G676,0)</f>
        <v>0</v>
      </c>
      <c r="BB676" s="216">
        <f>IF(AZ676=2,G676,0)</f>
        <v>0</v>
      </c>
      <c r="BC676" s="216">
        <f>IF(AZ676=3,G676,0)</f>
        <v>0</v>
      </c>
      <c r="BD676" s="216">
        <f>IF(AZ676=4,G676,0)</f>
        <v>0</v>
      </c>
      <c r="BE676" s="216">
        <f>IF(AZ676=5,G676,0)</f>
        <v>0</v>
      </c>
      <c r="CA676" s="243">
        <v>1</v>
      </c>
      <c r="CB676" s="243">
        <v>7</v>
      </c>
    </row>
    <row r="677" spans="1:80" ht="45">
      <c r="A677" s="252"/>
      <c r="B677" s="253"/>
      <c r="C677" s="368" t="s">
        <v>1012</v>
      </c>
      <c r="D677" s="369"/>
      <c r="E677" s="369"/>
      <c r="F677" s="369"/>
      <c r="G677" s="370"/>
      <c r="I677" s="254"/>
      <c r="K677" s="254"/>
      <c r="L677" s="255" t="s">
        <v>1012</v>
      </c>
      <c r="O677" s="243">
        <v>3</v>
      </c>
    </row>
    <row r="678" spans="1:80">
      <c r="A678" s="252"/>
      <c r="B678" s="256"/>
      <c r="C678" s="366" t="s">
        <v>1013</v>
      </c>
      <c r="D678" s="367"/>
      <c r="E678" s="257">
        <v>61.76</v>
      </c>
      <c r="F678" s="258"/>
      <c r="G678" s="259"/>
      <c r="H678" s="260"/>
      <c r="I678" s="254"/>
      <c r="J678" s="261"/>
      <c r="K678" s="254"/>
      <c r="M678" s="255" t="s">
        <v>1013</v>
      </c>
      <c r="O678" s="243"/>
    </row>
    <row r="679" spans="1:80">
      <c r="A679" s="252"/>
      <c r="B679" s="256"/>
      <c r="C679" s="366" t="s">
        <v>1014</v>
      </c>
      <c r="D679" s="367"/>
      <c r="E679" s="257">
        <v>131.91</v>
      </c>
      <c r="F679" s="258"/>
      <c r="G679" s="259"/>
      <c r="H679" s="260"/>
      <c r="I679" s="254"/>
      <c r="J679" s="261"/>
      <c r="K679" s="254"/>
      <c r="M679" s="255" t="s">
        <v>1014</v>
      </c>
      <c r="O679" s="243"/>
    </row>
    <row r="680" spans="1:80">
      <c r="A680" s="252"/>
      <c r="B680" s="256"/>
      <c r="C680" s="366" t="s">
        <v>1015</v>
      </c>
      <c r="D680" s="367"/>
      <c r="E680" s="257">
        <v>55.51</v>
      </c>
      <c r="F680" s="258"/>
      <c r="G680" s="259"/>
      <c r="H680" s="260"/>
      <c r="I680" s="254"/>
      <c r="J680" s="261"/>
      <c r="K680" s="254"/>
      <c r="M680" s="255" t="s">
        <v>1015</v>
      </c>
      <c r="O680" s="243"/>
    </row>
    <row r="681" spans="1:80">
      <c r="A681" s="252"/>
      <c r="B681" s="256"/>
      <c r="C681" s="366" t="s">
        <v>1016</v>
      </c>
      <c r="D681" s="367"/>
      <c r="E681" s="257">
        <v>12.11</v>
      </c>
      <c r="F681" s="258"/>
      <c r="G681" s="259"/>
      <c r="H681" s="260"/>
      <c r="I681" s="254"/>
      <c r="J681" s="261"/>
      <c r="K681" s="254"/>
      <c r="M681" s="255" t="s">
        <v>1016</v>
      </c>
      <c r="O681" s="243"/>
    </row>
    <row r="682" spans="1:80">
      <c r="A682" s="252"/>
      <c r="B682" s="256"/>
      <c r="C682" s="366" t="s">
        <v>1017</v>
      </c>
      <c r="D682" s="367"/>
      <c r="E682" s="257">
        <v>125.82</v>
      </c>
      <c r="F682" s="258"/>
      <c r="G682" s="259"/>
      <c r="H682" s="260"/>
      <c r="I682" s="254"/>
      <c r="J682" s="261"/>
      <c r="K682" s="254"/>
      <c r="M682" s="255" t="s">
        <v>1017</v>
      </c>
      <c r="O682" s="243"/>
    </row>
    <row r="683" spans="1:80" ht="22.5">
      <c r="A683" s="244">
        <v>342</v>
      </c>
      <c r="B683" s="245" t="s">
        <v>1018</v>
      </c>
      <c r="C683" s="246" t="s">
        <v>1019</v>
      </c>
      <c r="D683" s="247" t="s">
        <v>149</v>
      </c>
      <c r="E683" s="248">
        <v>387.11</v>
      </c>
      <c r="F683" s="248">
        <v>0</v>
      </c>
      <c r="G683" s="249">
        <f>E683*F683</f>
        <v>0</v>
      </c>
      <c r="H683" s="250">
        <v>5.4400000000000004E-3</v>
      </c>
      <c r="I683" s="251">
        <f>E683*H683</f>
        <v>2.1058784000000004</v>
      </c>
      <c r="J683" s="250">
        <v>0</v>
      </c>
      <c r="K683" s="251">
        <f>E683*J683</f>
        <v>0</v>
      </c>
      <c r="O683" s="243">
        <v>2</v>
      </c>
      <c r="AA683" s="216">
        <v>1</v>
      </c>
      <c r="AB683" s="216">
        <v>7</v>
      </c>
      <c r="AC683" s="216">
        <v>7</v>
      </c>
      <c r="AZ683" s="216">
        <v>2</v>
      </c>
      <c r="BA683" s="216">
        <f>IF(AZ683=1,G683,0)</f>
        <v>0</v>
      </c>
      <c r="BB683" s="216">
        <f>IF(AZ683=2,G683,0)</f>
        <v>0</v>
      </c>
      <c r="BC683" s="216">
        <f>IF(AZ683=3,G683,0)</f>
        <v>0</v>
      </c>
      <c r="BD683" s="216">
        <f>IF(AZ683=4,G683,0)</f>
        <v>0</v>
      </c>
      <c r="BE683" s="216">
        <f>IF(AZ683=5,G683,0)</f>
        <v>0</v>
      </c>
      <c r="CA683" s="243">
        <v>1</v>
      </c>
      <c r="CB683" s="243">
        <v>7</v>
      </c>
    </row>
    <row r="684" spans="1:80">
      <c r="A684" s="244">
        <v>343</v>
      </c>
      <c r="B684" s="245" t="s">
        <v>1020</v>
      </c>
      <c r="C684" s="246" t="s">
        <v>1021</v>
      </c>
      <c r="D684" s="247" t="s">
        <v>149</v>
      </c>
      <c r="E684" s="248">
        <v>387.11</v>
      </c>
      <c r="F684" s="248">
        <v>0</v>
      </c>
      <c r="G684" s="249">
        <f>E684*F684</f>
        <v>0</v>
      </c>
      <c r="H684" s="250">
        <v>2.835E-2</v>
      </c>
      <c r="I684" s="251">
        <f>E684*H684</f>
        <v>10.9745685</v>
      </c>
      <c r="J684" s="250">
        <v>0</v>
      </c>
      <c r="K684" s="251">
        <f>E684*J684</f>
        <v>0</v>
      </c>
      <c r="O684" s="243">
        <v>2</v>
      </c>
      <c r="AA684" s="216">
        <v>1</v>
      </c>
      <c r="AB684" s="216">
        <v>1</v>
      </c>
      <c r="AC684" s="216">
        <v>1</v>
      </c>
      <c r="AZ684" s="216">
        <v>2</v>
      </c>
      <c r="BA684" s="216">
        <f>IF(AZ684=1,G684,0)</f>
        <v>0</v>
      </c>
      <c r="BB684" s="216">
        <f>IF(AZ684=2,G684,0)</f>
        <v>0</v>
      </c>
      <c r="BC684" s="216">
        <f>IF(AZ684=3,G684,0)</f>
        <v>0</v>
      </c>
      <c r="BD684" s="216">
        <f>IF(AZ684=4,G684,0)</f>
        <v>0</v>
      </c>
      <c r="BE684" s="216">
        <f>IF(AZ684=5,G684,0)</f>
        <v>0</v>
      </c>
      <c r="CA684" s="243">
        <v>1</v>
      </c>
      <c r="CB684" s="243">
        <v>1</v>
      </c>
    </row>
    <row r="685" spans="1:80" ht="22.5">
      <c r="A685" s="244">
        <v>344</v>
      </c>
      <c r="B685" s="245" t="s">
        <v>1022</v>
      </c>
      <c r="C685" s="246" t="s">
        <v>1023</v>
      </c>
      <c r="D685" s="247" t="s">
        <v>149</v>
      </c>
      <c r="E685" s="248">
        <v>387.11</v>
      </c>
      <c r="F685" s="248">
        <v>0</v>
      </c>
      <c r="G685" s="249">
        <f>E685*F685</f>
        <v>0</v>
      </c>
      <c r="H685" s="250">
        <v>0.25613000000000002</v>
      </c>
      <c r="I685" s="251">
        <f>E685*H685</f>
        <v>99.150484300000016</v>
      </c>
      <c r="J685" s="250">
        <v>0</v>
      </c>
      <c r="K685" s="251">
        <f>E685*J685</f>
        <v>0</v>
      </c>
      <c r="O685" s="243">
        <v>2</v>
      </c>
      <c r="AA685" s="216">
        <v>1</v>
      </c>
      <c r="AB685" s="216">
        <v>1</v>
      </c>
      <c r="AC685" s="216">
        <v>1</v>
      </c>
      <c r="AZ685" s="216">
        <v>2</v>
      </c>
      <c r="BA685" s="216">
        <f>IF(AZ685=1,G685,0)</f>
        <v>0</v>
      </c>
      <c r="BB685" s="216">
        <f>IF(AZ685=2,G685,0)</f>
        <v>0</v>
      </c>
      <c r="BC685" s="216">
        <f>IF(AZ685=3,G685,0)</f>
        <v>0</v>
      </c>
      <c r="BD685" s="216">
        <f>IF(AZ685=4,G685,0)</f>
        <v>0</v>
      </c>
      <c r="BE685" s="216">
        <f>IF(AZ685=5,G685,0)</f>
        <v>0</v>
      </c>
      <c r="CA685" s="243">
        <v>1</v>
      </c>
      <c r="CB685" s="243">
        <v>1</v>
      </c>
    </row>
    <row r="686" spans="1:80">
      <c r="A686" s="252"/>
      <c r="B686" s="253"/>
      <c r="C686" s="368" t="s">
        <v>1024</v>
      </c>
      <c r="D686" s="369"/>
      <c r="E686" s="369"/>
      <c r="F686" s="369"/>
      <c r="G686" s="370"/>
      <c r="I686" s="254"/>
      <c r="K686" s="254"/>
      <c r="L686" s="255" t="s">
        <v>1024</v>
      </c>
      <c r="O686" s="243">
        <v>3</v>
      </c>
    </row>
    <row r="687" spans="1:80" ht="22.5">
      <c r="A687" s="244">
        <v>345</v>
      </c>
      <c r="B687" s="245" t="s">
        <v>1025</v>
      </c>
      <c r="C687" s="246" t="s">
        <v>1026</v>
      </c>
      <c r="D687" s="247" t="s">
        <v>149</v>
      </c>
      <c r="E687" s="248">
        <v>387.11</v>
      </c>
      <c r="F687" s="248">
        <v>0</v>
      </c>
      <c r="G687" s="249">
        <f>E687*F687</f>
        <v>0</v>
      </c>
      <c r="H687" s="250">
        <v>6.1199999999999996E-3</v>
      </c>
      <c r="I687" s="251">
        <f>E687*H687</f>
        <v>2.3691131999999997</v>
      </c>
      <c r="J687" s="250">
        <v>0</v>
      </c>
      <c r="K687" s="251">
        <f>E687*J687</f>
        <v>0</v>
      </c>
      <c r="O687" s="243">
        <v>2</v>
      </c>
      <c r="AA687" s="216">
        <v>1</v>
      </c>
      <c r="AB687" s="216">
        <v>7</v>
      </c>
      <c r="AC687" s="216">
        <v>7</v>
      </c>
      <c r="AZ687" s="216">
        <v>2</v>
      </c>
      <c r="BA687" s="216">
        <f>IF(AZ687=1,G687,0)</f>
        <v>0</v>
      </c>
      <c r="BB687" s="216">
        <f>IF(AZ687=2,G687,0)</f>
        <v>0</v>
      </c>
      <c r="BC687" s="216">
        <f>IF(AZ687=3,G687,0)</f>
        <v>0</v>
      </c>
      <c r="BD687" s="216">
        <f>IF(AZ687=4,G687,0)</f>
        <v>0</v>
      </c>
      <c r="BE687" s="216">
        <f>IF(AZ687=5,G687,0)</f>
        <v>0</v>
      </c>
      <c r="CA687" s="243">
        <v>1</v>
      </c>
      <c r="CB687" s="243">
        <v>7</v>
      </c>
    </row>
    <row r="688" spans="1:80" ht="22.5">
      <c r="A688" s="252"/>
      <c r="B688" s="253"/>
      <c r="C688" s="368" t="s">
        <v>1027</v>
      </c>
      <c r="D688" s="369"/>
      <c r="E688" s="369"/>
      <c r="F688" s="369"/>
      <c r="G688" s="370"/>
      <c r="I688" s="254"/>
      <c r="K688" s="254"/>
      <c r="L688" s="255" t="s">
        <v>1027</v>
      </c>
      <c r="O688" s="243">
        <v>3</v>
      </c>
    </row>
    <row r="689" spans="1:80">
      <c r="A689" s="244">
        <v>346</v>
      </c>
      <c r="B689" s="245" t="s">
        <v>1028</v>
      </c>
      <c r="C689" s="246" t="s">
        <v>972</v>
      </c>
      <c r="D689" s="247" t="s">
        <v>149</v>
      </c>
      <c r="E689" s="248">
        <v>387.11</v>
      </c>
      <c r="F689" s="248">
        <v>0</v>
      </c>
      <c r="G689" s="249">
        <f>E689*F689</f>
        <v>0</v>
      </c>
      <c r="H689" s="250">
        <v>1.0000000000000001E-5</v>
      </c>
      <c r="I689" s="251">
        <f>E689*H689</f>
        <v>3.8711000000000006E-3</v>
      </c>
      <c r="J689" s="250">
        <v>0</v>
      </c>
      <c r="K689" s="251">
        <f>E689*J689</f>
        <v>0</v>
      </c>
      <c r="O689" s="243">
        <v>2</v>
      </c>
      <c r="AA689" s="216">
        <v>1</v>
      </c>
      <c r="AB689" s="216">
        <v>7</v>
      </c>
      <c r="AC689" s="216">
        <v>7</v>
      </c>
      <c r="AZ689" s="216">
        <v>2</v>
      </c>
      <c r="BA689" s="216">
        <f>IF(AZ689=1,G689,0)</f>
        <v>0</v>
      </c>
      <c r="BB689" s="216">
        <f>IF(AZ689=2,G689,0)</f>
        <v>0</v>
      </c>
      <c r="BC689" s="216">
        <f>IF(AZ689=3,G689,0)</f>
        <v>0</v>
      </c>
      <c r="BD689" s="216">
        <f>IF(AZ689=4,G689,0)</f>
        <v>0</v>
      </c>
      <c r="BE689" s="216">
        <f>IF(AZ689=5,G689,0)</f>
        <v>0</v>
      </c>
      <c r="CA689" s="243">
        <v>1</v>
      </c>
      <c r="CB689" s="243">
        <v>7</v>
      </c>
    </row>
    <row r="690" spans="1:80" ht="22.5">
      <c r="A690" s="244">
        <v>347</v>
      </c>
      <c r="B690" s="245" t="s">
        <v>1029</v>
      </c>
      <c r="C690" s="246" t="s">
        <v>1030</v>
      </c>
      <c r="D690" s="247" t="s">
        <v>149</v>
      </c>
      <c r="E690" s="248">
        <v>387.11</v>
      </c>
      <c r="F690" s="248">
        <v>0</v>
      </c>
      <c r="G690" s="249">
        <f>E690*F690</f>
        <v>0</v>
      </c>
      <c r="H690" s="250">
        <v>2.9700000000000001E-2</v>
      </c>
      <c r="I690" s="251">
        <f>E690*H690</f>
        <v>11.497167000000001</v>
      </c>
      <c r="J690" s="250">
        <v>0</v>
      </c>
      <c r="K690" s="251">
        <f>E690*J690</f>
        <v>0</v>
      </c>
      <c r="O690" s="243">
        <v>2</v>
      </c>
      <c r="AA690" s="216">
        <v>1</v>
      </c>
      <c r="AB690" s="216">
        <v>7</v>
      </c>
      <c r="AC690" s="216">
        <v>7</v>
      </c>
      <c r="AZ690" s="216">
        <v>2</v>
      </c>
      <c r="BA690" s="216">
        <f>IF(AZ690=1,G690,0)</f>
        <v>0</v>
      </c>
      <c r="BB690" s="216">
        <f>IF(AZ690=2,G690,0)</f>
        <v>0</v>
      </c>
      <c r="BC690" s="216">
        <f>IF(AZ690=3,G690,0)</f>
        <v>0</v>
      </c>
      <c r="BD690" s="216">
        <f>IF(AZ690=4,G690,0)</f>
        <v>0</v>
      </c>
      <c r="BE690" s="216">
        <f>IF(AZ690=5,G690,0)</f>
        <v>0</v>
      </c>
      <c r="CA690" s="243">
        <v>1</v>
      </c>
      <c r="CB690" s="243">
        <v>7</v>
      </c>
    </row>
    <row r="691" spans="1:80" ht="22.5">
      <c r="A691" s="244">
        <v>348</v>
      </c>
      <c r="B691" s="245" t="s">
        <v>1031</v>
      </c>
      <c r="C691" s="246" t="s">
        <v>1032</v>
      </c>
      <c r="D691" s="247" t="s">
        <v>149</v>
      </c>
      <c r="E691" s="248">
        <v>387.11</v>
      </c>
      <c r="F691" s="248">
        <v>0</v>
      </c>
      <c r="G691" s="249">
        <f>E691*F691</f>
        <v>0</v>
      </c>
      <c r="H691" s="250">
        <v>2.5000000000000001E-4</v>
      </c>
      <c r="I691" s="251">
        <f>E691*H691</f>
        <v>9.6777500000000002E-2</v>
      </c>
      <c r="J691" s="250">
        <v>0</v>
      </c>
      <c r="K691" s="251">
        <f>E691*J691</f>
        <v>0</v>
      </c>
      <c r="O691" s="243">
        <v>2</v>
      </c>
      <c r="AA691" s="216">
        <v>1</v>
      </c>
      <c r="AB691" s="216">
        <v>7</v>
      </c>
      <c r="AC691" s="216">
        <v>7</v>
      </c>
      <c r="AZ691" s="216">
        <v>2</v>
      </c>
      <c r="BA691" s="216">
        <f>IF(AZ691=1,G691,0)</f>
        <v>0</v>
      </c>
      <c r="BB691" s="216">
        <f>IF(AZ691=2,G691,0)</f>
        <v>0</v>
      </c>
      <c r="BC691" s="216">
        <f>IF(AZ691=3,G691,0)</f>
        <v>0</v>
      </c>
      <c r="BD691" s="216">
        <f>IF(AZ691=4,G691,0)</f>
        <v>0</v>
      </c>
      <c r="BE691" s="216">
        <f>IF(AZ691=5,G691,0)</f>
        <v>0</v>
      </c>
      <c r="CA691" s="243">
        <v>1</v>
      </c>
      <c r="CB691" s="243">
        <v>7</v>
      </c>
    </row>
    <row r="692" spans="1:80">
      <c r="A692" s="262"/>
      <c r="B692" s="263" t="s">
        <v>93</v>
      </c>
      <c r="C692" s="264" t="s">
        <v>1009</v>
      </c>
      <c r="D692" s="265"/>
      <c r="E692" s="266"/>
      <c r="F692" s="267"/>
      <c r="G692" s="268">
        <f>SUM(G675:G691)</f>
        <v>0</v>
      </c>
      <c r="H692" s="269"/>
      <c r="I692" s="270">
        <f>SUM(I675:I691)</f>
        <v>132.68582360000002</v>
      </c>
      <c r="J692" s="269"/>
      <c r="K692" s="270">
        <f>SUM(K675:K691)</f>
        <v>0</v>
      </c>
      <c r="O692" s="243">
        <v>4</v>
      </c>
      <c r="BA692" s="271">
        <f>SUM(BA675:BA691)</f>
        <v>0</v>
      </c>
      <c r="BB692" s="271">
        <f>SUM(BB675:BB691)</f>
        <v>0</v>
      </c>
      <c r="BC692" s="271">
        <f>SUM(BC675:BC691)</f>
        <v>0</v>
      </c>
      <c r="BD692" s="271">
        <f>SUM(BD675:BD691)</f>
        <v>0</v>
      </c>
      <c r="BE692" s="271">
        <f>SUM(BE675:BE691)</f>
        <v>0</v>
      </c>
    </row>
    <row r="693" spans="1:80">
      <c r="A693" s="233" t="s">
        <v>89</v>
      </c>
      <c r="B693" s="234" t="s">
        <v>1033</v>
      </c>
      <c r="C693" s="235" t="s">
        <v>1034</v>
      </c>
      <c r="D693" s="236"/>
      <c r="E693" s="237"/>
      <c r="F693" s="237"/>
      <c r="G693" s="238"/>
      <c r="H693" s="239"/>
      <c r="I693" s="240"/>
      <c r="J693" s="241"/>
      <c r="K693" s="242"/>
      <c r="O693" s="243">
        <v>1</v>
      </c>
    </row>
    <row r="694" spans="1:80" ht="22.5">
      <c r="A694" s="244">
        <v>349</v>
      </c>
      <c r="B694" s="245" t="s">
        <v>1036</v>
      </c>
      <c r="C694" s="246" t="s">
        <v>990</v>
      </c>
      <c r="D694" s="247" t="s">
        <v>149</v>
      </c>
      <c r="E694" s="248">
        <v>55.28</v>
      </c>
      <c r="F694" s="248">
        <v>0</v>
      </c>
      <c r="G694" s="249">
        <f>E694*F694</f>
        <v>0</v>
      </c>
      <c r="H694" s="250">
        <v>5.1000000000000004E-3</v>
      </c>
      <c r="I694" s="251">
        <f>E694*H694</f>
        <v>0.28192800000000001</v>
      </c>
      <c r="J694" s="250">
        <v>0</v>
      </c>
      <c r="K694" s="251">
        <f>E694*J694</f>
        <v>0</v>
      </c>
      <c r="O694" s="243">
        <v>2</v>
      </c>
      <c r="AA694" s="216">
        <v>1</v>
      </c>
      <c r="AB694" s="216">
        <v>7</v>
      </c>
      <c r="AC694" s="216">
        <v>7</v>
      </c>
      <c r="AZ694" s="216">
        <v>2</v>
      </c>
      <c r="BA694" s="216">
        <f>IF(AZ694=1,G694,0)</f>
        <v>0</v>
      </c>
      <c r="BB694" s="216">
        <f>IF(AZ694=2,G694,0)</f>
        <v>0</v>
      </c>
      <c r="BC694" s="216">
        <f>IF(AZ694=3,G694,0)</f>
        <v>0</v>
      </c>
      <c r="BD694" s="216">
        <f>IF(AZ694=4,G694,0)</f>
        <v>0</v>
      </c>
      <c r="BE694" s="216">
        <f>IF(AZ694=5,G694,0)</f>
        <v>0</v>
      </c>
      <c r="CA694" s="243">
        <v>1</v>
      </c>
      <c r="CB694" s="243">
        <v>7</v>
      </c>
    </row>
    <row r="695" spans="1:80">
      <c r="A695" s="252"/>
      <c r="B695" s="253"/>
      <c r="C695" s="368" t="s">
        <v>991</v>
      </c>
      <c r="D695" s="369"/>
      <c r="E695" s="369"/>
      <c r="F695" s="369"/>
      <c r="G695" s="370"/>
      <c r="I695" s="254"/>
      <c r="K695" s="254"/>
      <c r="L695" s="255" t="s">
        <v>991</v>
      </c>
      <c r="O695" s="243">
        <v>3</v>
      </c>
    </row>
    <row r="696" spans="1:80">
      <c r="A696" s="252"/>
      <c r="B696" s="253"/>
      <c r="C696" s="368" t="s">
        <v>1037</v>
      </c>
      <c r="D696" s="369"/>
      <c r="E696" s="369"/>
      <c r="F696" s="369"/>
      <c r="G696" s="370"/>
      <c r="I696" s="254"/>
      <c r="K696" s="254"/>
      <c r="L696" s="255" t="s">
        <v>1037</v>
      </c>
      <c r="O696" s="243">
        <v>3</v>
      </c>
    </row>
    <row r="697" spans="1:80">
      <c r="A697" s="252"/>
      <c r="B697" s="256"/>
      <c r="C697" s="366" t="s">
        <v>1038</v>
      </c>
      <c r="D697" s="367"/>
      <c r="E697" s="257">
        <v>23.98</v>
      </c>
      <c r="F697" s="258"/>
      <c r="G697" s="259"/>
      <c r="H697" s="260"/>
      <c r="I697" s="254"/>
      <c r="J697" s="261"/>
      <c r="K697" s="254"/>
      <c r="M697" s="255" t="s">
        <v>1038</v>
      </c>
      <c r="O697" s="243"/>
    </row>
    <row r="698" spans="1:80">
      <c r="A698" s="252"/>
      <c r="B698" s="256"/>
      <c r="C698" s="366" t="s">
        <v>1039</v>
      </c>
      <c r="D698" s="367"/>
      <c r="E698" s="257">
        <v>9.3800000000000008</v>
      </c>
      <c r="F698" s="258"/>
      <c r="G698" s="259"/>
      <c r="H698" s="260"/>
      <c r="I698" s="254"/>
      <c r="J698" s="261"/>
      <c r="K698" s="254"/>
      <c r="M698" s="255" t="s">
        <v>1039</v>
      </c>
      <c r="O698" s="243"/>
    </row>
    <row r="699" spans="1:80">
      <c r="A699" s="252"/>
      <c r="B699" s="256"/>
      <c r="C699" s="366" t="s">
        <v>1040</v>
      </c>
      <c r="D699" s="367"/>
      <c r="E699" s="257">
        <v>21.92</v>
      </c>
      <c r="F699" s="258"/>
      <c r="G699" s="259"/>
      <c r="H699" s="260"/>
      <c r="I699" s="254"/>
      <c r="J699" s="261"/>
      <c r="K699" s="254"/>
      <c r="M699" s="255" t="s">
        <v>1040</v>
      </c>
      <c r="O699" s="243"/>
    </row>
    <row r="700" spans="1:80">
      <c r="A700" s="244">
        <v>350</v>
      </c>
      <c r="B700" s="245" t="s">
        <v>1001</v>
      </c>
      <c r="C700" s="246" t="s">
        <v>1002</v>
      </c>
      <c r="D700" s="247" t="s">
        <v>149</v>
      </c>
      <c r="E700" s="248">
        <v>55.28</v>
      </c>
      <c r="F700" s="248">
        <v>0</v>
      </c>
      <c r="G700" s="249">
        <f>E700*F700</f>
        <v>0</v>
      </c>
      <c r="H700" s="250">
        <v>3.6800000000000001E-3</v>
      </c>
      <c r="I700" s="251">
        <f>E700*H700</f>
        <v>0.20343040000000001</v>
      </c>
      <c r="J700" s="250">
        <v>0</v>
      </c>
      <c r="K700" s="251">
        <f>E700*J700</f>
        <v>0</v>
      </c>
      <c r="O700" s="243">
        <v>2</v>
      </c>
      <c r="AA700" s="216">
        <v>1</v>
      </c>
      <c r="AB700" s="216">
        <v>7</v>
      </c>
      <c r="AC700" s="216">
        <v>7</v>
      </c>
      <c r="AZ700" s="216">
        <v>2</v>
      </c>
      <c r="BA700" s="216">
        <f>IF(AZ700=1,G700,0)</f>
        <v>0</v>
      </c>
      <c r="BB700" s="216">
        <f>IF(AZ700=2,G700,0)</f>
        <v>0</v>
      </c>
      <c r="BC700" s="216">
        <f>IF(AZ700=3,G700,0)</f>
        <v>0</v>
      </c>
      <c r="BD700" s="216">
        <f>IF(AZ700=4,G700,0)</f>
        <v>0</v>
      </c>
      <c r="BE700" s="216">
        <f>IF(AZ700=5,G700,0)</f>
        <v>0</v>
      </c>
      <c r="CA700" s="243">
        <v>1</v>
      </c>
      <c r="CB700" s="243">
        <v>7</v>
      </c>
    </row>
    <row r="701" spans="1:80" ht="22.5">
      <c r="A701" s="244">
        <v>351</v>
      </c>
      <c r="B701" s="245" t="s">
        <v>1003</v>
      </c>
      <c r="C701" s="246" t="s">
        <v>1004</v>
      </c>
      <c r="D701" s="247" t="s">
        <v>149</v>
      </c>
      <c r="E701" s="248">
        <v>55.28</v>
      </c>
      <c r="F701" s="248">
        <v>0</v>
      </c>
      <c r="G701" s="249">
        <f>E701*F701</f>
        <v>0</v>
      </c>
      <c r="H701" s="250">
        <v>7.4260000000000007E-2</v>
      </c>
      <c r="I701" s="251">
        <f>E701*H701</f>
        <v>4.1050928000000004</v>
      </c>
      <c r="J701" s="250">
        <v>0</v>
      </c>
      <c r="K701" s="251">
        <f>E701*J701</f>
        <v>0</v>
      </c>
      <c r="O701" s="243">
        <v>2</v>
      </c>
      <c r="AA701" s="216">
        <v>1</v>
      </c>
      <c r="AB701" s="216">
        <v>1</v>
      </c>
      <c r="AC701" s="216">
        <v>1</v>
      </c>
      <c r="AZ701" s="216">
        <v>2</v>
      </c>
      <c r="BA701" s="216">
        <f>IF(AZ701=1,G701,0)</f>
        <v>0</v>
      </c>
      <c r="BB701" s="216">
        <f>IF(AZ701=2,G701,0)</f>
        <v>0</v>
      </c>
      <c r="BC701" s="216">
        <f>IF(AZ701=3,G701,0)</f>
        <v>0</v>
      </c>
      <c r="BD701" s="216">
        <f>IF(AZ701=4,G701,0)</f>
        <v>0</v>
      </c>
      <c r="BE701" s="216">
        <f>IF(AZ701=5,G701,0)</f>
        <v>0</v>
      </c>
      <c r="CA701" s="243">
        <v>1</v>
      </c>
      <c r="CB701" s="243">
        <v>1</v>
      </c>
    </row>
    <row r="702" spans="1:80" ht="22.5">
      <c r="A702" s="244">
        <v>352</v>
      </c>
      <c r="B702" s="245" t="s">
        <v>1041</v>
      </c>
      <c r="C702" s="246" t="s">
        <v>1042</v>
      </c>
      <c r="D702" s="247" t="s">
        <v>149</v>
      </c>
      <c r="E702" s="248">
        <v>55.28</v>
      </c>
      <c r="F702" s="248">
        <v>0</v>
      </c>
      <c r="G702" s="249">
        <f>E702*F702</f>
        <v>0</v>
      </c>
      <c r="H702" s="250">
        <v>0.25613000000000002</v>
      </c>
      <c r="I702" s="251">
        <f>E702*H702</f>
        <v>14.158866400000001</v>
      </c>
      <c r="J702" s="250">
        <v>0</v>
      </c>
      <c r="K702" s="251">
        <f>E702*J702</f>
        <v>0</v>
      </c>
      <c r="O702" s="243">
        <v>2</v>
      </c>
      <c r="AA702" s="216">
        <v>1</v>
      </c>
      <c r="AB702" s="216">
        <v>1</v>
      </c>
      <c r="AC702" s="216">
        <v>1</v>
      </c>
      <c r="AZ702" s="216">
        <v>2</v>
      </c>
      <c r="BA702" s="216">
        <f>IF(AZ702=1,G702,0)</f>
        <v>0</v>
      </c>
      <c r="BB702" s="216">
        <f>IF(AZ702=2,G702,0)</f>
        <v>0</v>
      </c>
      <c r="BC702" s="216">
        <f>IF(AZ702=3,G702,0)</f>
        <v>0</v>
      </c>
      <c r="BD702" s="216">
        <f>IF(AZ702=4,G702,0)</f>
        <v>0</v>
      </c>
      <c r="BE702" s="216">
        <f>IF(AZ702=5,G702,0)</f>
        <v>0</v>
      </c>
      <c r="CA702" s="243">
        <v>1</v>
      </c>
      <c r="CB702" s="243">
        <v>1</v>
      </c>
    </row>
    <row r="703" spans="1:80">
      <c r="A703" s="252"/>
      <c r="B703" s="253"/>
      <c r="C703" s="368" t="s">
        <v>1024</v>
      </c>
      <c r="D703" s="369"/>
      <c r="E703" s="369"/>
      <c r="F703" s="369"/>
      <c r="G703" s="370"/>
      <c r="I703" s="254"/>
      <c r="K703" s="254"/>
      <c r="L703" s="255" t="s">
        <v>1024</v>
      </c>
      <c r="O703" s="243">
        <v>3</v>
      </c>
    </row>
    <row r="704" spans="1:80" ht="22.5">
      <c r="A704" s="244">
        <v>353</v>
      </c>
      <c r="B704" s="245" t="s">
        <v>1025</v>
      </c>
      <c r="C704" s="246" t="s">
        <v>1026</v>
      </c>
      <c r="D704" s="247" t="s">
        <v>149</v>
      </c>
      <c r="E704" s="248">
        <v>55.28</v>
      </c>
      <c r="F704" s="248">
        <v>0</v>
      </c>
      <c r="G704" s="249">
        <f>E704*F704</f>
        <v>0</v>
      </c>
      <c r="H704" s="250">
        <v>6.1199999999999996E-3</v>
      </c>
      <c r="I704" s="251">
        <f>E704*H704</f>
        <v>0.33831359999999999</v>
      </c>
      <c r="J704" s="250">
        <v>0</v>
      </c>
      <c r="K704" s="251">
        <f>E704*J704</f>
        <v>0</v>
      </c>
      <c r="O704" s="243">
        <v>2</v>
      </c>
      <c r="AA704" s="216">
        <v>1</v>
      </c>
      <c r="AB704" s="216">
        <v>7</v>
      </c>
      <c r="AC704" s="216">
        <v>7</v>
      </c>
      <c r="AZ704" s="216">
        <v>2</v>
      </c>
      <c r="BA704" s="216">
        <f>IF(AZ704=1,G704,0)</f>
        <v>0</v>
      </c>
      <c r="BB704" s="216">
        <f>IF(AZ704=2,G704,0)</f>
        <v>0</v>
      </c>
      <c r="BC704" s="216">
        <f>IF(AZ704=3,G704,0)</f>
        <v>0</v>
      </c>
      <c r="BD704" s="216">
        <f>IF(AZ704=4,G704,0)</f>
        <v>0</v>
      </c>
      <c r="BE704" s="216">
        <f>IF(AZ704=5,G704,0)</f>
        <v>0</v>
      </c>
      <c r="CA704" s="243">
        <v>1</v>
      </c>
      <c r="CB704" s="243">
        <v>7</v>
      </c>
    </row>
    <row r="705" spans="1:80" ht="22.5">
      <c r="A705" s="252"/>
      <c r="B705" s="253"/>
      <c r="C705" s="368" t="s">
        <v>1027</v>
      </c>
      <c r="D705" s="369"/>
      <c r="E705" s="369"/>
      <c r="F705" s="369"/>
      <c r="G705" s="370"/>
      <c r="I705" s="254"/>
      <c r="K705" s="254"/>
      <c r="L705" s="255" t="s">
        <v>1027</v>
      </c>
      <c r="O705" s="243">
        <v>3</v>
      </c>
    </row>
    <row r="706" spans="1:80">
      <c r="A706" s="244">
        <v>354</v>
      </c>
      <c r="B706" s="245" t="s">
        <v>971</v>
      </c>
      <c r="C706" s="246" t="s">
        <v>972</v>
      </c>
      <c r="D706" s="247" t="s">
        <v>149</v>
      </c>
      <c r="E706" s="248">
        <v>55.28</v>
      </c>
      <c r="F706" s="248">
        <v>0</v>
      </c>
      <c r="G706" s="249">
        <f>E706*F706</f>
        <v>0</v>
      </c>
      <c r="H706" s="250">
        <v>1.0000000000000001E-5</v>
      </c>
      <c r="I706" s="251">
        <f>E706*H706</f>
        <v>5.528000000000001E-4</v>
      </c>
      <c r="J706" s="250">
        <v>0</v>
      </c>
      <c r="K706" s="251">
        <f>E706*J706</f>
        <v>0</v>
      </c>
      <c r="O706" s="243">
        <v>2</v>
      </c>
      <c r="AA706" s="216">
        <v>1</v>
      </c>
      <c r="AB706" s="216">
        <v>7</v>
      </c>
      <c r="AC706" s="216">
        <v>7</v>
      </c>
      <c r="AZ706" s="216">
        <v>2</v>
      </c>
      <c r="BA706" s="216">
        <f>IF(AZ706=1,G706,0)</f>
        <v>0</v>
      </c>
      <c r="BB706" s="216">
        <f>IF(AZ706=2,G706,0)</f>
        <v>0</v>
      </c>
      <c r="BC706" s="216">
        <f>IF(AZ706=3,G706,0)</f>
        <v>0</v>
      </c>
      <c r="BD706" s="216">
        <f>IF(AZ706=4,G706,0)</f>
        <v>0</v>
      </c>
      <c r="BE706" s="216">
        <f>IF(AZ706=5,G706,0)</f>
        <v>0</v>
      </c>
      <c r="CA706" s="243">
        <v>1</v>
      </c>
      <c r="CB706" s="243">
        <v>7</v>
      </c>
    </row>
    <row r="707" spans="1:80" ht="22.5">
      <c r="A707" s="244">
        <v>355</v>
      </c>
      <c r="B707" s="245" t="s">
        <v>1029</v>
      </c>
      <c r="C707" s="246" t="s">
        <v>1030</v>
      </c>
      <c r="D707" s="247" t="s">
        <v>149</v>
      </c>
      <c r="E707" s="248">
        <v>55.28</v>
      </c>
      <c r="F707" s="248">
        <v>0</v>
      </c>
      <c r="G707" s="249">
        <f>E707*F707</f>
        <v>0</v>
      </c>
      <c r="H707" s="250">
        <v>2.9700000000000001E-2</v>
      </c>
      <c r="I707" s="251">
        <f>E707*H707</f>
        <v>1.6418160000000002</v>
      </c>
      <c r="J707" s="250">
        <v>0</v>
      </c>
      <c r="K707" s="251">
        <f>E707*J707</f>
        <v>0</v>
      </c>
      <c r="O707" s="243">
        <v>2</v>
      </c>
      <c r="AA707" s="216">
        <v>1</v>
      </c>
      <c r="AB707" s="216">
        <v>7</v>
      </c>
      <c r="AC707" s="216">
        <v>7</v>
      </c>
      <c r="AZ707" s="216">
        <v>2</v>
      </c>
      <c r="BA707" s="216">
        <f>IF(AZ707=1,G707,0)</f>
        <v>0</v>
      </c>
      <c r="BB707" s="216">
        <f>IF(AZ707=2,G707,0)</f>
        <v>0</v>
      </c>
      <c r="BC707" s="216">
        <f>IF(AZ707=3,G707,0)</f>
        <v>0</v>
      </c>
      <c r="BD707" s="216">
        <f>IF(AZ707=4,G707,0)</f>
        <v>0</v>
      </c>
      <c r="BE707" s="216">
        <f>IF(AZ707=5,G707,0)</f>
        <v>0</v>
      </c>
      <c r="CA707" s="243">
        <v>1</v>
      </c>
      <c r="CB707" s="243">
        <v>7</v>
      </c>
    </row>
    <row r="708" spans="1:80" ht="22.5">
      <c r="A708" s="244">
        <v>356</v>
      </c>
      <c r="B708" s="245" t="s">
        <v>1031</v>
      </c>
      <c r="C708" s="246" t="s">
        <v>1032</v>
      </c>
      <c r="D708" s="247" t="s">
        <v>149</v>
      </c>
      <c r="E708" s="248">
        <v>55.28</v>
      </c>
      <c r="F708" s="248">
        <v>0</v>
      </c>
      <c r="G708" s="249">
        <f>E708*F708</f>
        <v>0</v>
      </c>
      <c r="H708" s="250">
        <v>2.5000000000000001E-4</v>
      </c>
      <c r="I708" s="251">
        <f>E708*H708</f>
        <v>1.3820000000000001E-2</v>
      </c>
      <c r="J708" s="250">
        <v>0</v>
      </c>
      <c r="K708" s="251">
        <f>E708*J708</f>
        <v>0</v>
      </c>
      <c r="O708" s="243">
        <v>2</v>
      </c>
      <c r="AA708" s="216">
        <v>1</v>
      </c>
      <c r="AB708" s="216">
        <v>7</v>
      </c>
      <c r="AC708" s="216">
        <v>7</v>
      </c>
      <c r="AZ708" s="216">
        <v>2</v>
      </c>
      <c r="BA708" s="216">
        <f>IF(AZ708=1,G708,0)</f>
        <v>0</v>
      </c>
      <c r="BB708" s="216">
        <f>IF(AZ708=2,G708,0)</f>
        <v>0</v>
      </c>
      <c r="BC708" s="216">
        <f>IF(AZ708=3,G708,0)</f>
        <v>0</v>
      </c>
      <c r="BD708" s="216">
        <f>IF(AZ708=4,G708,0)</f>
        <v>0</v>
      </c>
      <c r="BE708" s="216">
        <f>IF(AZ708=5,G708,0)</f>
        <v>0</v>
      </c>
      <c r="CA708" s="243">
        <v>1</v>
      </c>
      <c r="CB708" s="243">
        <v>7</v>
      </c>
    </row>
    <row r="709" spans="1:80">
      <c r="A709" s="262"/>
      <c r="B709" s="263" t="s">
        <v>93</v>
      </c>
      <c r="C709" s="264" t="s">
        <v>1035</v>
      </c>
      <c r="D709" s="265"/>
      <c r="E709" s="266"/>
      <c r="F709" s="267"/>
      <c r="G709" s="268">
        <f>SUM(G693:G708)</f>
        <v>0</v>
      </c>
      <c r="H709" s="269"/>
      <c r="I709" s="270">
        <f>SUM(I693:I708)</f>
        <v>20.743819999999999</v>
      </c>
      <c r="J709" s="269"/>
      <c r="K709" s="270">
        <f>SUM(K693:K708)</f>
        <v>0</v>
      </c>
      <c r="O709" s="243">
        <v>4</v>
      </c>
      <c r="BA709" s="271">
        <f>SUM(BA693:BA708)</f>
        <v>0</v>
      </c>
      <c r="BB709" s="271">
        <f>SUM(BB693:BB708)</f>
        <v>0</v>
      </c>
      <c r="BC709" s="271">
        <f>SUM(BC693:BC708)</f>
        <v>0</v>
      </c>
      <c r="BD709" s="271">
        <f>SUM(BD693:BD708)</f>
        <v>0</v>
      </c>
      <c r="BE709" s="271">
        <f>SUM(BE693:BE708)</f>
        <v>0</v>
      </c>
    </row>
    <row r="710" spans="1:80">
      <c r="A710" s="233" t="s">
        <v>89</v>
      </c>
      <c r="B710" s="234" t="s">
        <v>1043</v>
      </c>
      <c r="C710" s="235" t="s">
        <v>3103</v>
      </c>
      <c r="D710" s="236"/>
      <c r="E710" s="237"/>
      <c r="F710" s="237"/>
      <c r="G710" s="238"/>
      <c r="H710" s="239"/>
      <c r="I710" s="240"/>
      <c r="J710" s="241"/>
      <c r="K710" s="242"/>
      <c r="O710" s="243">
        <v>1</v>
      </c>
    </row>
    <row r="711" spans="1:80">
      <c r="A711" s="244">
        <v>357</v>
      </c>
      <c r="B711" s="245" t="s">
        <v>979</v>
      </c>
      <c r="C711" s="246" t="s">
        <v>980</v>
      </c>
      <c r="D711" s="247" t="s">
        <v>149</v>
      </c>
      <c r="E711" s="248">
        <v>24.49</v>
      </c>
      <c r="F711" s="248">
        <v>0</v>
      </c>
      <c r="G711" s="249">
        <f>E711*F711</f>
        <v>0</v>
      </c>
      <c r="H711" s="250">
        <v>0.25996000000000002</v>
      </c>
      <c r="I711" s="251">
        <f>E711*H711</f>
        <v>6.3664204</v>
      </c>
      <c r="J711" s="250">
        <v>0</v>
      </c>
      <c r="K711" s="251">
        <f>E711*J711</f>
        <v>0</v>
      </c>
      <c r="O711" s="243">
        <v>2</v>
      </c>
      <c r="AA711" s="216">
        <v>1</v>
      </c>
      <c r="AB711" s="216">
        <v>0</v>
      </c>
      <c r="AC711" s="216">
        <v>0</v>
      </c>
      <c r="AZ711" s="216">
        <v>2</v>
      </c>
      <c r="BA711" s="216">
        <f>IF(AZ711=1,G711,0)</f>
        <v>0</v>
      </c>
      <c r="BB711" s="216">
        <f>IF(AZ711=2,G711,0)</f>
        <v>0</v>
      </c>
      <c r="BC711" s="216">
        <f>IF(AZ711=3,G711,0)</f>
        <v>0</v>
      </c>
      <c r="BD711" s="216">
        <f>IF(AZ711=4,G711,0)</f>
        <v>0</v>
      </c>
      <c r="BE711" s="216">
        <f>IF(AZ711=5,G711,0)</f>
        <v>0</v>
      </c>
      <c r="CA711" s="243">
        <v>1</v>
      </c>
      <c r="CB711" s="243">
        <v>0</v>
      </c>
    </row>
    <row r="712" spans="1:80" ht="33.75">
      <c r="A712" s="252"/>
      <c r="B712" s="253"/>
      <c r="C712" s="368" t="s">
        <v>981</v>
      </c>
      <c r="D712" s="369"/>
      <c r="E712" s="369"/>
      <c r="F712" s="369"/>
      <c r="G712" s="370"/>
      <c r="I712" s="254"/>
      <c r="K712" s="254"/>
      <c r="L712" s="255" t="s">
        <v>981</v>
      </c>
      <c r="O712" s="243">
        <v>3</v>
      </c>
    </row>
    <row r="713" spans="1:80">
      <c r="A713" s="252"/>
      <c r="B713" s="256"/>
      <c r="C713" s="366" t="s">
        <v>1045</v>
      </c>
      <c r="D713" s="367"/>
      <c r="E713" s="257">
        <v>18.239999999999998</v>
      </c>
      <c r="F713" s="258"/>
      <c r="G713" s="259"/>
      <c r="H713" s="260"/>
      <c r="I713" s="254"/>
      <c r="J713" s="261"/>
      <c r="K713" s="254"/>
      <c r="M713" s="255" t="s">
        <v>1045</v>
      </c>
      <c r="O713" s="243"/>
    </row>
    <row r="714" spans="1:80">
      <c r="A714" s="252"/>
      <c r="B714" s="256"/>
      <c r="C714" s="366" t="s">
        <v>1046</v>
      </c>
      <c r="D714" s="367"/>
      <c r="E714" s="257">
        <v>6.25</v>
      </c>
      <c r="F714" s="258"/>
      <c r="G714" s="259"/>
      <c r="H714" s="260"/>
      <c r="I714" s="254"/>
      <c r="J714" s="261"/>
      <c r="K714" s="254"/>
      <c r="M714" s="255" t="s">
        <v>1046</v>
      </c>
      <c r="O714" s="243"/>
    </row>
    <row r="715" spans="1:80" ht="22.5">
      <c r="A715" s="244">
        <v>358</v>
      </c>
      <c r="B715" s="245" t="s">
        <v>984</v>
      </c>
      <c r="C715" s="246" t="s">
        <v>985</v>
      </c>
      <c r="D715" s="247" t="s">
        <v>149</v>
      </c>
      <c r="E715" s="248">
        <v>24.49</v>
      </c>
      <c r="F715" s="248">
        <v>0</v>
      </c>
      <c r="G715" s="249">
        <f>E715*F715</f>
        <v>0</v>
      </c>
      <c r="H715" s="250">
        <v>1.72E-3</v>
      </c>
      <c r="I715" s="251">
        <f>E715*H715</f>
        <v>4.2122799999999995E-2</v>
      </c>
      <c r="J715" s="250">
        <v>0</v>
      </c>
      <c r="K715" s="251">
        <f>E715*J715</f>
        <v>0</v>
      </c>
      <c r="O715" s="243">
        <v>2</v>
      </c>
      <c r="AA715" s="216">
        <v>1</v>
      </c>
      <c r="AB715" s="216">
        <v>7</v>
      </c>
      <c r="AC715" s="216">
        <v>7</v>
      </c>
      <c r="AZ715" s="216">
        <v>2</v>
      </c>
      <c r="BA715" s="216">
        <f>IF(AZ715=1,G715,0)</f>
        <v>0</v>
      </c>
      <c r="BB715" s="216">
        <f>IF(AZ715=2,G715,0)</f>
        <v>0</v>
      </c>
      <c r="BC715" s="216">
        <f>IF(AZ715=3,G715,0)</f>
        <v>0</v>
      </c>
      <c r="BD715" s="216">
        <f>IF(AZ715=4,G715,0)</f>
        <v>0</v>
      </c>
      <c r="BE715" s="216">
        <f>IF(AZ715=5,G715,0)</f>
        <v>0</v>
      </c>
      <c r="CA715" s="243">
        <v>1</v>
      </c>
      <c r="CB715" s="243">
        <v>7</v>
      </c>
    </row>
    <row r="716" spans="1:80" ht="22.5">
      <c r="A716" s="244">
        <v>359</v>
      </c>
      <c r="B716" s="245" t="s">
        <v>1022</v>
      </c>
      <c r="C716" s="246" t="s">
        <v>1023</v>
      </c>
      <c r="D716" s="247" t="s">
        <v>149</v>
      </c>
      <c r="E716" s="248">
        <v>24.49</v>
      </c>
      <c r="F716" s="248">
        <v>0</v>
      </c>
      <c r="G716" s="249">
        <f>E716*F716</f>
        <v>0</v>
      </c>
      <c r="H716" s="250">
        <v>0.25613000000000002</v>
      </c>
      <c r="I716" s="251">
        <f>E716*H716</f>
        <v>6.2726237000000005</v>
      </c>
      <c r="J716" s="250">
        <v>0</v>
      </c>
      <c r="K716" s="251">
        <f>E716*J716</f>
        <v>0</v>
      </c>
      <c r="O716" s="243">
        <v>2</v>
      </c>
      <c r="AA716" s="216">
        <v>1</v>
      </c>
      <c r="AB716" s="216">
        <v>1</v>
      </c>
      <c r="AC716" s="216">
        <v>1</v>
      </c>
      <c r="AZ716" s="216">
        <v>2</v>
      </c>
      <c r="BA716" s="216">
        <f>IF(AZ716=1,G716,0)</f>
        <v>0</v>
      </c>
      <c r="BB716" s="216">
        <f>IF(AZ716=2,G716,0)</f>
        <v>0</v>
      </c>
      <c r="BC716" s="216">
        <f>IF(AZ716=3,G716,0)</f>
        <v>0</v>
      </c>
      <c r="BD716" s="216">
        <f>IF(AZ716=4,G716,0)</f>
        <v>0</v>
      </c>
      <c r="BE716" s="216">
        <f>IF(AZ716=5,G716,0)</f>
        <v>0</v>
      </c>
      <c r="CA716" s="243">
        <v>1</v>
      </c>
      <c r="CB716" s="243">
        <v>1</v>
      </c>
    </row>
    <row r="717" spans="1:80">
      <c r="A717" s="252"/>
      <c r="B717" s="253"/>
      <c r="C717" s="368" t="s">
        <v>1024</v>
      </c>
      <c r="D717" s="369"/>
      <c r="E717" s="369"/>
      <c r="F717" s="369"/>
      <c r="G717" s="370"/>
      <c r="I717" s="254"/>
      <c r="K717" s="254"/>
      <c r="L717" s="255" t="s">
        <v>1024</v>
      </c>
      <c r="O717" s="243">
        <v>3</v>
      </c>
    </row>
    <row r="718" spans="1:80" ht="22.5">
      <c r="A718" s="244">
        <v>360</v>
      </c>
      <c r="B718" s="245" t="s">
        <v>1025</v>
      </c>
      <c r="C718" s="246" t="s">
        <v>1026</v>
      </c>
      <c r="D718" s="247" t="s">
        <v>149</v>
      </c>
      <c r="E718" s="248">
        <v>24.49</v>
      </c>
      <c r="F718" s="248">
        <v>0</v>
      </c>
      <c r="G718" s="249">
        <f>E718*F718</f>
        <v>0</v>
      </c>
      <c r="H718" s="250">
        <v>6.1199999999999996E-3</v>
      </c>
      <c r="I718" s="251">
        <f>E718*H718</f>
        <v>0.14987879999999998</v>
      </c>
      <c r="J718" s="250">
        <v>0</v>
      </c>
      <c r="K718" s="251">
        <f>E718*J718</f>
        <v>0</v>
      </c>
      <c r="O718" s="243">
        <v>2</v>
      </c>
      <c r="AA718" s="216">
        <v>1</v>
      </c>
      <c r="AB718" s="216">
        <v>7</v>
      </c>
      <c r="AC718" s="216">
        <v>7</v>
      </c>
      <c r="AZ718" s="216">
        <v>2</v>
      </c>
      <c r="BA718" s="216">
        <f>IF(AZ718=1,G718,0)</f>
        <v>0</v>
      </c>
      <c r="BB718" s="216">
        <f>IF(AZ718=2,G718,0)</f>
        <v>0</v>
      </c>
      <c r="BC718" s="216">
        <f>IF(AZ718=3,G718,0)</f>
        <v>0</v>
      </c>
      <c r="BD718" s="216">
        <f>IF(AZ718=4,G718,0)</f>
        <v>0</v>
      </c>
      <c r="BE718" s="216">
        <f>IF(AZ718=5,G718,0)</f>
        <v>0</v>
      </c>
      <c r="CA718" s="243">
        <v>1</v>
      </c>
      <c r="CB718" s="243">
        <v>7</v>
      </c>
    </row>
    <row r="719" spans="1:80" ht="22.5">
      <c r="A719" s="252"/>
      <c r="B719" s="253"/>
      <c r="C719" s="368" t="s">
        <v>1027</v>
      </c>
      <c r="D719" s="369"/>
      <c r="E719" s="369"/>
      <c r="F719" s="369"/>
      <c r="G719" s="370"/>
      <c r="I719" s="254"/>
      <c r="K719" s="254"/>
      <c r="L719" s="255" t="s">
        <v>1027</v>
      </c>
      <c r="O719" s="243">
        <v>3</v>
      </c>
    </row>
    <row r="720" spans="1:80">
      <c r="A720" s="244">
        <v>361</v>
      </c>
      <c r="B720" s="245" t="s">
        <v>971</v>
      </c>
      <c r="C720" s="246" t="s">
        <v>972</v>
      </c>
      <c r="D720" s="247" t="s">
        <v>149</v>
      </c>
      <c r="E720" s="248">
        <v>24.49</v>
      </c>
      <c r="F720" s="248">
        <v>0</v>
      </c>
      <c r="G720" s="249">
        <f>E720*F720</f>
        <v>0</v>
      </c>
      <c r="H720" s="250">
        <v>1.0000000000000001E-5</v>
      </c>
      <c r="I720" s="251">
        <f>E720*H720</f>
        <v>2.4489999999999999E-4</v>
      </c>
      <c r="J720" s="250">
        <v>0</v>
      </c>
      <c r="K720" s="251">
        <f>E720*J720</f>
        <v>0</v>
      </c>
      <c r="O720" s="243">
        <v>2</v>
      </c>
      <c r="AA720" s="216">
        <v>1</v>
      </c>
      <c r="AB720" s="216">
        <v>7</v>
      </c>
      <c r="AC720" s="216">
        <v>7</v>
      </c>
      <c r="AZ720" s="216">
        <v>2</v>
      </c>
      <c r="BA720" s="216">
        <f>IF(AZ720=1,G720,0)</f>
        <v>0</v>
      </c>
      <c r="BB720" s="216">
        <f>IF(AZ720=2,G720,0)</f>
        <v>0</v>
      </c>
      <c r="BC720" s="216">
        <f>IF(AZ720=3,G720,0)</f>
        <v>0</v>
      </c>
      <c r="BD720" s="216">
        <f>IF(AZ720=4,G720,0)</f>
        <v>0</v>
      </c>
      <c r="BE720" s="216">
        <f>IF(AZ720=5,G720,0)</f>
        <v>0</v>
      </c>
      <c r="CA720" s="243">
        <v>1</v>
      </c>
      <c r="CB720" s="243">
        <v>7</v>
      </c>
    </row>
    <row r="721" spans="1:80" ht="22.5">
      <c r="A721" s="244">
        <v>362</v>
      </c>
      <c r="B721" s="245" t="s">
        <v>1029</v>
      </c>
      <c r="C721" s="246" t="s">
        <v>1030</v>
      </c>
      <c r="D721" s="247" t="s">
        <v>149</v>
      </c>
      <c r="E721" s="248">
        <v>24.49</v>
      </c>
      <c r="F721" s="248">
        <v>0</v>
      </c>
      <c r="G721" s="249">
        <f>E721*F721</f>
        <v>0</v>
      </c>
      <c r="H721" s="250">
        <v>2.9700000000000001E-2</v>
      </c>
      <c r="I721" s="251">
        <f>E721*H721</f>
        <v>0.72735299999999992</v>
      </c>
      <c r="J721" s="250">
        <v>0</v>
      </c>
      <c r="K721" s="251">
        <f>E721*J721</f>
        <v>0</v>
      </c>
      <c r="O721" s="243">
        <v>2</v>
      </c>
      <c r="AA721" s="216">
        <v>1</v>
      </c>
      <c r="AB721" s="216">
        <v>7</v>
      </c>
      <c r="AC721" s="216">
        <v>7</v>
      </c>
      <c r="AZ721" s="216">
        <v>2</v>
      </c>
      <c r="BA721" s="216">
        <f>IF(AZ721=1,G721,0)</f>
        <v>0</v>
      </c>
      <c r="BB721" s="216">
        <f>IF(AZ721=2,G721,0)</f>
        <v>0</v>
      </c>
      <c r="BC721" s="216">
        <f>IF(AZ721=3,G721,0)</f>
        <v>0</v>
      </c>
      <c r="BD721" s="216">
        <f>IF(AZ721=4,G721,0)</f>
        <v>0</v>
      </c>
      <c r="BE721" s="216">
        <f>IF(AZ721=5,G721,0)</f>
        <v>0</v>
      </c>
      <c r="CA721" s="243">
        <v>1</v>
      </c>
      <c r="CB721" s="243">
        <v>7</v>
      </c>
    </row>
    <row r="722" spans="1:80" ht="22.5">
      <c r="A722" s="244">
        <v>363</v>
      </c>
      <c r="B722" s="245" t="s">
        <v>1031</v>
      </c>
      <c r="C722" s="246" t="s">
        <v>1032</v>
      </c>
      <c r="D722" s="247" t="s">
        <v>149</v>
      </c>
      <c r="E722" s="248">
        <v>24.49</v>
      </c>
      <c r="F722" s="248">
        <v>0</v>
      </c>
      <c r="G722" s="249">
        <f>E722*F722</f>
        <v>0</v>
      </c>
      <c r="H722" s="250">
        <v>2.5000000000000001E-4</v>
      </c>
      <c r="I722" s="251">
        <f>E722*H722</f>
        <v>6.1224999999999995E-3</v>
      </c>
      <c r="J722" s="250">
        <v>0</v>
      </c>
      <c r="K722" s="251">
        <f>E722*J722</f>
        <v>0</v>
      </c>
      <c r="O722" s="243">
        <v>2</v>
      </c>
      <c r="AA722" s="216">
        <v>1</v>
      </c>
      <c r="AB722" s="216">
        <v>7</v>
      </c>
      <c r="AC722" s="216">
        <v>7</v>
      </c>
      <c r="AZ722" s="216">
        <v>2</v>
      </c>
      <c r="BA722" s="216">
        <f>IF(AZ722=1,G722,0)</f>
        <v>0</v>
      </c>
      <c r="BB722" s="216">
        <f>IF(AZ722=2,G722,0)</f>
        <v>0</v>
      </c>
      <c r="BC722" s="216">
        <f>IF(AZ722=3,G722,0)</f>
        <v>0</v>
      </c>
      <c r="BD722" s="216">
        <f>IF(AZ722=4,G722,0)</f>
        <v>0</v>
      </c>
      <c r="BE722" s="216">
        <f>IF(AZ722=5,G722,0)</f>
        <v>0</v>
      </c>
      <c r="CA722" s="243">
        <v>1</v>
      </c>
      <c r="CB722" s="243">
        <v>7</v>
      </c>
    </row>
    <row r="723" spans="1:80">
      <c r="A723" s="262"/>
      <c r="B723" s="263" t="s">
        <v>93</v>
      </c>
      <c r="C723" s="264" t="s">
        <v>1044</v>
      </c>
      <c r="D723" s="265"/>
      <c r="E723" s="266"/>
      <c r="F723" s="267"/>
      <c r="G723" s="268">
        <f>SUM(G710:G722)</f>
        <v>0</v>
      </c>
      <c r="H723" s="269"/>
      <c r="I723" s="270">
        <f>SUM(I710:I722)</f>
        <v>13.5647661</v>
      </c>
      <c r="J723" s="269"/>
      <c r="K723" s="270">
        <f>SUM(K710:K722)</f>
        <v>0</v>
      </c>
      <c r="O723" s="243">
        <v>4</v>
      </c>
      <c r="BA723" s="271">
        <f>SUM(BA710:BA722)</f>
        <v>0</v>
      </c>
      <c r="BB723" s="271">
        <f>SUM(BB710:BB722)</f>
        <v>0</v>
      </c>
      <c r="BC723" s="271">
        <f>SUM(BC710:BC722)</f>
        <v>0</v>
      </c>
      <c r="BD723" s="271">
        <f>SUM(BD710:BD722)</f>
        <v>0</v>
      </c>
      <c r="BE723" s="271">
        <f>SUM(BE710:BE722)</f>
        <v>0</v>
      </c>
    </row>
    <row r="724" spans="1:80">
      <c r="A724" s="233" t="s">
        <v>89</v>
      </c>
      <c r="B724" s="234" t="s">
        <v>1047</v>
      </c>
      <c r="C724" s="235" t="s">
        <v>1048</v>
      </c>
      <c r="D724" s="236"/>
      <c r="E724" s="237"/>
      <c r="F724" s="237"/>
      <c r="G724" s="238"/>
      <c r="H724" s="239"/>
      <c r="I724" s="240"/>
      <c r="J724" s="241"/>
      <c r="K724" s="242"/>
      <c r="O724" s="243">
        <v>1</v>
      </c>
    </row>
    <row r="725" spans="1:80">
      <c r="A725" s="244">
        <v>364</v>
      </c>
      <c r="B725" s="245" t="s">
        <v>1050</v>
      </c>
      <c r="C725" s="246" t="s">
        <v>1051</v>
      </c>
      <c r="D725" s="247" t="s">
        <v>149</v>
      </c>
      <c r="E725" s="248">
        <v>1269</v>
      </c>
      <c r="F725" s="248">
        <v>0</v>
      </c>
      <c r="G725" s="249">
        <f>E725*F725</f>
        <v>0</v>
      </c>
      <c r="H725" s="250">
        <v>0.11550000000000001</v>
      </c>
      <c r="I725" s="251">
        <f>E725*H725</f>
        <v>146.56950000000001</v>
      </c>
      <c r="J725" s="250">
        <v>0</v>
      </c>
      <c r="K725" s="251">
        <f>E725*J725</f>
        <v>0</v>
      </c>
      <c r="O725" s="243">
        <v>2</v>
      </c>
      <c r="AA725" s="216">
        <v>1</v>
      </c>
      <c r="AB725" s="216">
        <v>7</v>
      </c>
      <c r="AC725" s="216">
        <v>7</v>
      </c>
      <c r="AZ725" s="216">
        <v>2</v>
      </c>
      <c r="BA725" s="216">
        <f>IF(AZ725=1,G725,0)</f>
        <v>0</v>
      </c>
      <c r="BB725" s="216">
        <f>IF(AZ725=2,G725,0)</f>
        <v>0</v>
      </c>
      <c r="BC725" s="216">
        <f>IF(AZ725=3,G725,0)</f>
        <v>0</v>
      </c>
      <c r="BD725" s="216">
        <f>IF(AZ725=4,G725,0)</f>
        <v>0</v>
      </c>
      <c r="BE725" s="216">
        <f>IF(AZ725=5,G725,0)</f>
        <v>0</v>
      </c>
      <c r="CA725" s="243">
        <v>1</v>
      </c>
      <c r="CB725" s="243">
        <v>7</v>
      </c>
    </row>
    <row r="726" spans="1:80">
      <c r="A726" s="244">
        <v>365</v>
      </c>
      <c r="B726" s="245" t="s">
        <v>1052</v>
      </c>
      <c r="C726" s="246" t="s">
        <v>1053</v>
      </c>
      <c r="D726" s="247" t="s">
        <v>149</v>
      </c>
      <c r="E726" s="248">
        <v>1269</v>
      </c>
      <c r="F726" s="248">
        <v>0</v>
      </c>
      <c r="G726" s="249">
        <f>E726*F726</f>
        <v>0</v>
      </c>
      <c r="H726" s="250">
        <v>2.3000000000000001E-4</v>
      </c>
      <c r="I726" s="251">
        <f>E726*H726</f>
        <v>0.29187000000000002</v>
      </c>
      <c r="J726" s="250">
        <v>0</v>
      </c>
      <c r="K726" s="251">
        <f>E726*J726</f>
        <v>0</v>
      </c>
      <c r="O726" s="243">
        <v>2</v>
      </c>
      <c r="AA726" s="216">
        <v>1</v>
      </c>
      <c r="AB726" s="216">
        <v>7</v>
      </c>
      <c r="AC726" s="216">
        <v>7</v>
      </c>
      <c r="AZ726" s="216">
        <v>2</v>
      </c>
      <c r="BA726" s="216">
        <f>IF(AZ726=1,G726,0)</f>
        <v>0</v>
      </c>
      <c r="BB726" s="216">
        <f>IF(AZ726=2,G726,0)</f>
        <v>0</v>
      </c>
      <c r="BC726" s="216">
        <f>IF(AZ726=3,G726,0)</f>
        <v>0</v>
      </c>
      <c r="BD726" s="216">
        <f>IF(AZ726=4,G726,0)</f>
        <v>0</v>
      </c>
      <c r="BE726" s="216">
        <f>IF(AZ726=5,G726,0)</f>
        <v>0</v>
      </c>
      <c r="CA726" s="243">
        <v>1</v>
      </c>
      <c r="CB726" s="243">
        <v>7</v>
      </c>
    </row>
    <row r="727" spans="1:80" ht="22.5">
      <c r="A727" s="244">
        <v>366</v>
      </c>
      <c r="B727" s="245" t="s">
        <v>1054</v>
      </c>
      <c r="C727" s="246" t="s">
        <v>1055</v>
      </c>
      <c r="D727" s="247" t="s">
        <v>149</v>
      </c>
      <c r="E727" s="248">
        <v>1269</v>
      </c>
      <c r="F727" s="248">
        <v>0</v>
      </c>
      <c r="G727" s="249">
        <f>E727*F727</f>
        <v>0</v>
      </c>
      <c r="H727" s="250">
        <v>1.7600000000000001E-3</v>
      </c>
      <c r="I727" s="251">
        <f>E727*H727</f>
        <v>2.2334399999999999</v>
      </c>
      <c r="J727" s="250">
        <v>0</v>
      </c>
      <c r="K727" s="251">
        <f>E727*J727</f>
        <v>0</v>
      </c>
      <c r="O727" s="243">
        <v>2</v>
      </c>
      <c r="AA727" s="216">
        <v>1</v>
      </c>
      <c r="AB727" s="216">
        <v>7</v>
      </c>
      <c r="AC727" s="216">
        <v>7</v>
      </c>
      <c r="AZ727" s="216">
        <v>2</v>
      </c>
      <c r="BA727" s="216">
        <f>IF(AZ727=1,G727,0)</f>
        <v>0</v>
      </c>
      <c r="BB727" s="216">
        <f>IF(AZ727=2,G727,0)</f>
        <v>0</v>
      </c>
      <c r="BC727" s="216">
        <f>IF(AZ727=3,G727,0)</f>
        <v>0</v>
      </c>
      <c r="BD727" s="216">
        <f>IF(AZ727=4,G727,0)</f>
        <v>0</v>
      </c>
      <c r="BE727" s="216">
        <f>IF(AZ727=5,G727,0)</f>
        <v>0</v>
      </c>
      <c r="CA727" s="243">
        <v>1</v>
      </c>
      <c r="CB727" s="243">
        <v>7</v>
      </c>
    </row>
    <row r="728" spans="1:80">
      <c r="A728" s="252"/>
      <c r="B728" s="253"/>
      <c r="C728" s="368" t="s">
        <v>1056</v>
      </c>
      <c r="D728" s="369"/>
      <c r="E728" s="369"/>
      <c r="F728" s="369"/>
      <c r="G728" s="370"/>
      <c r="I728" s="254"/>
      <c r="K728" s="254"/>
      <c r="L728" s="255" t="s">
        <v>1056</v>
      </c>
      <c r="O728" s="243">
        <v>3</v>
      </c>
    </row>
    <row r="729" spans="1:80">
      <c r="A729" s="244">
        <v>367</v>
      </c>
      <c r="B729" s="245" t="s">
        <v>1057</v>
      </c>
      <c r="C729" s="246" t="s">
        <v>1058</v>
      </c>
      <c r="D729" s="247" t="s">
        <v>149</v>
      </c>
      <c r="E729" s="248">
        <v>1269</v>
      </c>
      <c r="F729" s="248">
        <v>0</v>
      </c>
      <c r="G729" s="249">
        <f>E729*F729</f>
        <v>0</v>
      </c>
      <c r="H729" s="250">
        <v>2.5999999999999998E-4</v>
      </c>
      <c r="I729" s="251">
        <f>E729*H729</f>
        <v>0.32993999999999996</v>
      </c>
      <c r="J729" s="250">
        <v>0</v>
      </c>
      <c r="K729" s="251">
        <f>E729*J729</f>
        <v>0</v>
      </c>
      <c r="O729" s="243">
        <v>2</v>
      </c>
      <c r="AA729" s="216">
        <v>1</v>
      </c>
      <c r="AB729" s="216">
        <v>7</v>
      </c>
      <c r="AC729" s="216">
        <v>7</v>
      </c>
      <c r="AZ729" s="216">
        <v>2</v>
      </c>
      <c r="BA729" s="216">
        <f>IF(AZ729=1,G729,0)</f>
        <v>0</v>
      </c>
      <c r="BB729" s="216">
        <f>IF(AZ729=2,G729,0)</f>
        <v>0</v>
      </c>
      <c r="BC729" s="216">
        <f>IF(AZ729=3,G729,0)</f>
        <v>0</v>
      </c>
      <c r="BD729" s="216">
        <f>IF(AZ729=4,G729,0)</f>
        <v>0</v>
      </c>
      <c r="BE729" s="216">
        <f>IF(AZ729=5,G729,0)</f>
        <v>0</v>
      </c>
      <c r="CA729" s="243">
        <v>1</v>
      </c>
      <c r="CB729" s="243">
        <v>7</v>
      </c>
    </row>
    <row r="730" spans="1:80">
      <c r="A730" s="244">
        <v>368</v>
      </c>
      <c r="B730" s="245" t="s">
        <v>1059</v>
      </c>
      <c r="C730" s="246" t="s">
        <v>3121</v>
      </c>
      <c r="D730" s="247" t="s">
        <v>149</v>
      </c>
      <c r="E730" s="248">
        <v>1269</v>
      </c>
      <c r="F730" s="248">
        <v>0</v>
      </c>
      <c r="G730" s="249">
        <f>E730*F730</f>
        <v>0</v>
      </c>
      <c r="H730" s="250">
        <v>0</v>
      </c>
      <c r="I730" s="251">
        <f>E730*H730</f>
        <v>0</v>
      </c>
      <c r="J730" s="250">
        <v>0</v>
      </c>
      <c r="K730" s="251">
        <f>E730*J730</f>
        <v>0</v>
      </c>
      <c r="O730" s="243">
        <v>2</v>
      </c>
      <c r="AA730" s="216">
        <v>1</v>
      </c>
      <c r="AB730" s="216">
        <v>7</v>
      </c>
      <c r="AC730" s="216">
        <v>7</v>
      </c>
      <c r="AZ730" s="216">
        <v>2</v>
      </c>
      <c r="BA730" s="216">
        <f>IF(AZ730=1,G730,0)</f>
        <v>0</v>
      </c>
      <c r="BB730" s="216">
        <f>IF(AZ730=2,G730,0)</f>
        <v>0</v>
      </c>
      <c r="BC730" s="216">
        <f>IF(AZ730=3,G730,0)</f>
        <v>0</v>
      </c>
      <c r="BD730" s="216">
        <f>IF(AZ730=4,G730,0)</f>
        <v>0</v>
      </c>
      <c r="BE730" s="216">
        <f>IF(AZ730=5,G730,0)</f>
        <v>0</v>
      </c>
      <c r="CA730" s="243">
        <v>1</v>
      </c>
      <c r="CB730" s="243">
        <v>7</v>
      </c>
    </row>
    <row r="731" spans="1:80" ht="22.5">
      <c r="A731" s="244">
        <v>369</v>
      </c>
      <c r="B731" s="245" t="s">
        <v>1060</v>
      </c>
      <c r="C731" s="246" t="s">
        <v>3122</v>
      </c>
      <c r="D731" s="247" t="s">
        <v>149</v>
      </c>
      <c r="E731" s="248">
        <v>102</v>
      </c>
      <c r="F731" s="248">
        <v>0</v>
      </c>
      <c r="G731" s="249">
        <f>E731*F731</f>
        <v>0</v>
      </c>
      <c r="H731" s="250">
        <v>0</v>
      </c>
      <c r="I731" s="251">
        <f>E731*H731</f>
        <v>0</v>
      </c>
      <c r="J731" s="250">
        <v>0</v>
      </c>
      <c r="K731" s="251">
        <f>E731*J731</f>
        <v>0</v>
      </c>
      <c r="O731" s="243">
        <v>2</v>
      </c>
      <c r="AA731" s="216">
        <v>1</v>
      </c>
      <c r="AB731" s="216">
        <v>7</v>
      </c>
      <c r="AC731" s="216">
        <v>7</v>
      </c>
      <c r="AZ731" s="216">
        <v>2</v>
      </c>
      <c r="BA731" s="216">
        <f>IF(AZ731=1,G731,0)</f>
        <v>0</v>
      </c>
      <c r="BB731" s="216">
        <f>IF(AZ731=2,G731,0)</f>
        <v>0</v>
      </c>
      <c r="BC731" s="216">
        <f>IF(AZ731=3,G731,0)</f>
        <v>0</v>
      </c>
      <c r="BD731" s="216">
        <f>IF(AZ731=4,G731,0)</f>
        <v>0</v>
      </c>
      <c r="BE731" s="216">
        <f>IF(AZ731=5,G731,0)</f>
        <v>0</v>
      </c>
      <c r="CA731" s="243">
        <v>1</v>
      </c>
      <c r="CB731" s="243">
        <v>7</v>
      </c>
    </row>
    <row r="732" spans="1:80">
      <c r="A732" s="252"/>
      <c r="B732" s="256"/>
      <c r="C732" s="366" t="s">
        <v>1061</v>
      </c>
      <c r="D732" s="367"/>
      <c r="E732" s="257">
        <v>102</v>
      </c>
      <c r="F732" s="258"/>
      <c r="G732" s="259"/>
      <c r="H732" s="260"/>
      <c r="I732" s="254"/>
      <c r="J732" s="261"/>
      <c r="K732" s="254"/>
      <c r="M732" s="255" t="s">
        <v>1061</v>
      </c>
      <c r="O732" s="243"/>
    </row>
    <row r="733" spans="1:80" ht="22.5">
      <c r="A733" s="244">
        <v>370</v>
      </c>
      <c r="B733" s="245" t="s">
        <v>1062</v>
      </c>
      <c r="C733" s="246" t="s">
        <v>1063</v>
      </c>
      <c r="D733" s="247" t="s">
        <v>149</v>
      </c>
      <c r="E733" s="248">
        <v>1269</v>
      </c>
      <c r="F733" s="248">
        <v>0</v>
      </c>
      <c r="G733" s="249">
        <f>E733*F733</f>
        <v>0</v>
      </c>
      <c r="H733" s="250">
        <v>4.81E-3</v>
      </c>
      <c r="I733" s="251">
        <f>E733*H733</f>
        <v>6.1038899999999998</v>
      </c>
      <c r="J733" s="250">
        <v>0</v>
      </c>
      <c r="K733" s="251">
        <f>E733*J733</f>
        <v>0</v>
      </c>
      <c r="O733" s="243">
        <v>2</v>
      </c>
      <c r="AA733" s="216">
        <v>1</v>
      </c>
      <c r="AB733" s="216">
        <v>7</v>
      </c>
      <c r="AC733" s="216">
        <v>7</v>
      </c>
      <c r="AZ733" s="216">
        <v>2</v>
      </c>
      <c r="BA733" s="216">
        <f>IF(AZ733=1,G733,0)</f>
        <v>0</v>
      </c>
      <c r="BB733" s="216">
        <f>IF(AZ733=2,G733,0)</f>
        <v>0</v>
      </c>
      <c r="BC733" s="216">
        <f>IF(AZ733=3,G733,0)</f>
        <v>0</v>
      </c>
      <c r="BD733" s="216">
        <f>IF(AZ733=4,G733,0)</f>
        <v>0</v>
      </c>
      <c r="BE733" s="216">
        <f>IF(AZ733=5,G733,0)</f>
        <v>0</v>
      </c>
      <c r="CA733" s="243">
        <v>1</v>
      </c>
      <c r="CB733" s="243">
        <v>7</v>
      </c>
    </row>
    <row r="734" spans="1:80">
      <c r="A734" s="252"/>
      <c r="B734" s="253"/>
      <c r="C734" s="368" t="s">
        <v>1064</v>
      </c>
      <c r="D734" s="369"/>
      <c r="E734" s="369"/>
      <c r="F734" s="369"/>
      <c r="G734" s="370"/>
      <c r="I734" s="254"/>
      <c r="K734" s="254"/>
      <c r="L734" s="255" t="s">
        <v>1064</v>
      </c>
      <c r="O734" s="243">
        <v>3</v>
      </c>
    </row>
    <row r="735" spans="1:80">
      <c r="A735" s="244">
        <v>371</v>
      </c>
      <c r="B735" s="245" t="s">
        <v>1065</v>
      </c>
      <c r="C735" s="246" t="s">
        <v>1066</v>
      </c>
      <c r="D735" s="247" t="s">
        <v>149</v>
      </c>
      <c r="E735" s="248">
        <v>1269</v>
      </c>
      <c r="F735" s="248">
        <v>0</v>
      </c>
      <c r="G735" s="249">
        <f>E735*F735</f>
        <v>0</v>
      </c>
      <c r="H735" s="250">
        <v>8.3000000000000001E-4</v>
      </c>
      <c r="I735" s="251">
        <f>E735*H735</f>
        <v>1.0532699999999999</v>
      </c>
      <c r="J735" s="250">
        <v>0</v>
      </c>
      <c r="K735" s="251">
        <f>E735*J735</f>
        <v>0</v>
      </c>
      <c r="O735" s="243">
        <v>2</v>
      </c>
      <c r="AA735" s="216">
        <v>1</v>
      </c>
      <c r="AB735" s="216">
        <v>7</v>
      </c>
      <c r="AC735" s="216">
        <v>7</v>
      </c>
      <c r="AZ735" s="216">
        <v>2</v>
      </c>
      <c r="BA735" s="216">
        <f>IF(AZ735=1,G735,0)</f>
        <v>0</v>
      </c>
      <c r="BB735" s="216">
        <f>IF(AZ735=2,G735,0)</f>
        <v>0</v>
      </c>
      <c r="BC735" s="216">
        <f>IF(AZ735=3,G735,0)</f>
        <v>0</v>
      </c>
      <c r="BD735" s="216">
        <f>IF(AZ735=4,G735,0)</f>
        <v>0</v>
      </c>
      <c r="BE735" s="216">
        <f>IF(AZ735=5,G735,0)</f>
        <v>0</v>
      </c>
      <c r="CA735" s="243">
        <v>1</v>
      </c>
      <c r="CB735" s="243">
        <v>7</v>
      </c>
    </row>
    <row r="736" spans="1:80" ht="22.5">
      <c r="A736" s="244">
        <v>372</v>
      </c>
      <c r="B736" s="245" t="s">
        <v>1029</v>
      </c>
      <c r="C736" s="246" t="s">
        <v>1030</v>
      </c>
      <c r="D736" s="247" t="s">
        <v>149</v>
      </c>
      <c r="E736" s="248">
        <v>1269</v>
      </c>
      <c r="F736" s="248">
        <v>0</v>
      </c>
      <c r="G736" s="249">
        <f>E736*F736</f>
        <v>0</v>
      </c>
      <c r="H736" s="250">
        <v>2.9700000000000001E-2</v>
      </c>
      <c r="I736" s="251">
        <f>E736*H736</f>
        <v>37.689300000000003</v>
      </c>
      <c r="J736" s="250">
        <v>0</v>
      </c>
      <c r="K736" s="251">
        <f>E736*J736</f>
        <v>0</v>
      </c>
      <c r="O736" s="243">
        <v>2</v>
      </c>
      <c r="AA736" s="216">
        <v>1</v>
      </c>
      <c r="AB736" s="216">
        <v>7</v>
      </c>
      <c r="AC736" s="216">
        <v>7</v>
      </c>
      <c r="AZ736" s="216">
        <v>2</v>
      </c>
      <c r="BA736" s="216">
        <f>IF(AZ736=1,G736,0)</f>
        <v>0</v>
      </c>
      <c r="BB736" s="216">
        <f>IF(AZ736=2,G736,0)</f>
        <v>0</v>
      </c>
      <c r="BC736" s="216">
        <f>IF(AZ736=3,G736,0)</f>
        <v>0</v>
      </c>
      <c r="BD736" s="216">
        <f>IF(AZ736=4,G736,0)</f>
        <v>0</v>
      </c>
      <c r="BE736" s="216">
        <f>IF(AZ736=5,G736,0)</f>
        <v>0</v>
      </c>
      <c r="CA736" s="243">
        <v>1</v>
      </c>
      <c r="CB736" s="243">
        <v>7</v>
      </c>
    </row>
    <row r="737" spans="1:80" ht="22.5">
      <c r="A737" s="244">
        <v>373</v>
      </c>
      <c r="B737" s="245" t="s">
        <v>1031</v>
      </c>
      <c r="C737" s="246" t="s">
        <v>1032</v>
      </c>
      <c r="D737" s="247" t="s">
        <v>149</v>
      </c>
      <c r="E737" s="248">
        <v>1269</v>
      </c>
      <c r="F737" s="248">
        <v>0</v>
      </c>
      <c r="G737" s="249">
        <f>E737*F737</f>
        <v>0</v>
      </c>
      <c r="H737" s="250">
        <v>2.5000000000000001E-4</v>
      </c>
      <c r="I737" s="251">
        <f>E737*H737</f>
        <v>0.31725000000000003</v>
      </c>
      <c r="J737" s="250">
        <v>0</v>
      </c>
      <c r="K737" s="251">
        <f>E737*J737</f>
        <v>0</v>
      </c>
      <c r="O737" s="243">
        <v>2</v>
      </c>
      <c r="AA737" s="216">
        <v>1</v>
      </c>
      <c r="AB737" s="216">
        <v>7</v>
      </c>
      <c r="AC737" s="216">
        <v>7</v>
      </c>
      <c r="AZ737" s="216">
        <v>2</v>
      </c>
      <c r="BA737" s="216">
        <f>IF(AZ737=1,G737,0)</f>
        <v>0</v>
      </c>
      <c r="BB737" s="216">
        <f>IF(AZ737=2,G737,0)</f>
        <v>0</v>
      </c>
      <c r="BC737" s="216">
        <f>IF(AZ737=3,G737,0)</f>
        <v>0</v>
      </c>
      <c r="BD737" s="216">
        <f>IF(AZ737=4,G737,0)</f>
        <v>0</v>
      </c>
      <c r="BE737" s="216">
        <f>IF(AZ737=5,G737,0)</f>
        <v>0</v>
      </c>
      <c r="CA737" s="243">
        <v>1</v>
      </c>
      <c r="CB737" s="243">
        <v>7</v>
      </c>
    </row>
    <row r="738" spans="1:80">
      <c r="A738" s="262"/>
      <c r="B738" s="263" t="s">
        <v>93</v>
      </c>
      <c r="C738" s="264" t="s">
        <v>1049</v>
      </c>
      <c r="D738" s="265"/>
      <c r="E738" s="266"/>
      <c r="F738" s="267"/>
      <c r="G738" s="268">
        <f>SUM(G724:G737)</f>
        <v>0</v>
      </c>
      <c r="H738" s="269"/>
      <c r="I738" s="270">
        <f>SUM(I724:I737)</f>
        <v>194.58846</v>
      </c>
      <c r="J738" s="269"/>
      <c r="K738" s="270">
        <f>SUM(K724:K737)</f>
        <v>0</v>
      </c>
      <c r="O738" s="243">
        <v>4</v>
      </c>
      <c r="BA738" s="271">
        <f>SUM(BA724:BA737)</f>
        <v>0</v>
      </c>
      <c r="BB738" s="271">
        <f>SUM(BB724:BB737)</f>
        <v>0</v>
      </c>
      <c r="BC738" s="271">
        <f>SUM(BC724:BC737)</f>
        <v>0</v>
      </c>
      <c r="BD738" s="271">
        <f>SUM(BD724:BD737)</f>
        <v>0</v>
      </c>
      <c r="BE738" s="271">
        <f>SUM(BE724:BE737)</f>
        <v>0</v>
      </c>
    </row>
    <row r="739" spans="1:80">
      <c r="A739" s="233" t="s">
        <v>89</v>
      </c>
      <c r="B739" s="234" t="s">
        <v>1067</v>
      </c>
      <c r="C739" s="235" t="s">
        <v>3104</v>
      </c>
      <c r="D739" s="236"/>
      <c r="E739" s="237"/>
      <c r="F739" s="237"/>
      <c r="G739" s="238"/>
      <c r="H739" s="239"/>
      <c r="I739" s="240"/>
      <c r="J739" s="241"/>
      <c r="K739" s="242"/>
      <c r="O739" s="243">
        <v>1</v>
      </c>
    </row>
    <row r="740" spans="1:80" ht="22.5">
      <c r="A740" s="244">
        <v>374</v>
      </c>
      <c r="B740" s="245" t="s">
        <v>1069</v>
      </c>
      <c r="C740" s="246" t="s">
        <v>1070</v>
      </c>
      <c r="D740" s="247" t="s">
        <v>149</v>
      </c>
      <c r="E740" s="248">
        <v>607.78520000000003</v>
      </c>
      <c r="F740" s="248">
        <v>0</v>
      </c>
      <c r="G740" s="249">
        <f>E740*F740</f>
        <v>0</v>
      </c>
      <c r="H740" s="250">
        <v>4.6999999999999999E-4</v>
      </c>
      <c r="I740" s="251">
        <f>E740*H740</f>
        <v>0.28565904400000003</v>
      </c>
      <c r="J740" s="250">
        <v>0</v>
      </c>
      <c r="K740" s="251">
        <f>E740*J740</f>
        <v>0</v>
      </c>
      <c r="O740" s="243">
        <v>2</v>
      </c>
      <c r="AA740" s="216">
        <v>1</v>
      </c>
      <c r="AB740" s="216">
        <v>7</v>
      </c>
      <c r="AC740" s="216">
        <v>7</v>
      </c>
      <c r="AZ740" s="216">
        <v>2</v>
      </c>
      <c r="BA740" s="216">
        <f>IF(AZ740=1,G740,0)</f>
        <v>0</v>
      </c>
      <c r="BB740" s="216">
        <f>IF(AZ740=2,G740,0)</f>
        <v>0</v>
      </c>
      <c r="BC740" s="216">
        <f>IF(AZ740=3,G740,0)</f>
        <v>0</v>
      </c>
      <c r="BD740" s="216">
        <f>IF(AZ740=4,G740,0)</f>
        <v>0</v>
      </c>
      <c r="BE740" s="216">
        <f>IF(AZ740=5,G740,0)</f>
        <v>0</v>
      </c>
      <c r="CA740" s="243">
        <v>1</v>
      </c>
      <c r="CB740" s="243">
        <v>7</v>
      </c>
    </row>
    <row r="741" spans="1:80" ht="22.5">
      <c r="A741" s="252"/>
      <c r="B741" s="253"/>
      <c r="C741" s="368" t="s">
        <v>1071</v>
      </c>
      <c r="D741" s="369"/>
      <c r="E741" s="369"/>
      <c r="F741" s="369"/>
      <c r="G741" s="370"/>
      <c r="I741" s="254"/>
      <c r="K741" s="254"/>
      <c r="L741" s="255" t="s">
        <v>1071</v>
      </c>
      <c r="O741" s="243">
        <v>3</v>
      </c>
    </row>
    <row r="742" spans="1:80">
      <c r="A742" s="252"/>
      <c r="B742" s="256"/>
      <c r="C742" s="371" t="s">
        <v>111</v>
      </c>
      <c r="D742" s="367"/>
      <c r="E742" s="282">
        <v>0</v>
      </c>
      <c r="F742" s="258"/>
      <c r="G742" s="259"/>
      <c r="H742" s="260"/>
      <c r="I742" s="254"/>
      <c r="J742" s="261"/>
      <c r="K742" s="254"/>
      <c r="M742" s="255" t="s">
        <v>111</v>
      </c>
      <c r="O742" s="243"/>
    </row>
    <row r="743" spans="1:80">
      <c r="A743" s="252"/>
      <c r="B743" s="256"/>
      <c r="C743" s="371" t="s">
        <v>1072</v>
      </c>
      <c r="D743" s="367"/>
      <c r="E743" s="282">
        <v>21.35</v>
      </c>
      <c r="F743" s="258"/>
      <c r="G743" s="259"/>
      <c r="H743" s="260"/>
      <c r="I743" s="254"/>
      <c r="J743" s="261"/>
      <c r="K743" s="254"/>
      <c r="M743" s="255" t="s">
        <v>1072</v>
      </c>
      <c r="O743" s="243"/>
    </row>
    <row r="744" spans="1:80">
      <c r="A744" s="252"/>
      <c r="B744" s="256"/>
      <c r="C744" s="371" t="s">
        <v>1073</v>
      </c>
      <c r="D744" s="367"/>
      <c r="E744" s="282">
        <v>54</v>
      </c>
      <c r="F744" s="258"/>
      <c r="G744" s="259"/>
      <c r="H744" s="260"/>
      <c r="I744" s="254"/>
      <c r="J744" s="261"/>
      <c r="K744" s="254"/>
      <c r="M744" s="255" t="s">
        <v>1073</v>
      </c>
      <c r="O744" s="243"/>
    </row>
    <row r="745" spans="1:80">
      <c r="A745" s="252"/>
      <c r="B745" s="256"/>
      <c r="C745" s="371" t="s">
        <v>1074</v>
      </c>
      <c r="D745" s="367"/>
      <c r="E745" s="282">
        <v>11.3</v>
      </c>
      <c r="F745" s="258"/>
      <c r="G745" s="259"/>
      <c r="H745" s="260"/>
      <c r="I745" s="254"/>
      <c r="J745" s="261"/>
      <c r="K745" s="254"/>
      <c r="M745" s="255" t="s">
        <v>1074</v>
      </c>
      <c r="O745" s="243"/>
    </row>
    <row r="746" spans="1:80">
      <c r="A746" s="252"/>
      <c r="B746" s="256"/>
      <c r="C746" s="371" t="s">
        <v>1075</v>
      </c>
      <c r="D746" s="367"/>
      <c r="E746" s="282">
        <v>15.45</v>
      </c>
      <c r="F746" s="258"/>
      <c r="G746" s="259"/>
      <c r="H746" s="260"/>
      <c r="I746" s="254"/>
      <c r="J746" s="261"/>
      <c r="K746" s="254"/>
      <c r="M746" s="255" t="s">
        <v>1075</v>
      </c>
      <c r="O746" s="243"/>
    </row>
    <row r="747" spans="1:80">
      <c r="A747" s="252"/>
      <c r="B747" s="256"/>
      <c r="C747" s="371" t="s">
        <v>115</v>
      </c>
      <c r="D747" s="367"/>
      <c r="E747" s="282">
        <v>102.1</v>
      </c>
      <c r="F747" s="258"/>
      <c r="G747" s="259"/>
      <c r="H747" s="260"/>
      <c r="I747" s="254"/>
      <c r="J747" s="261"/>
      <c r="K747" s="254"/>
      <c r="M747" s="255" t="s">
        <v>115</v>
      </c>
      <c r="O747" s="243"/>
    </row>
    <row r="748" spans="1:80">
      <c r="A748" s="252"/>
      <c r="B748" s="256"/>
      <c r="C748" s="366" t="s">
        <v>1076</v>
      </c>
      <c r="D748" s="367"/>
      <c r="E748" s="257">
        <v>449.24</v>
      </c>
      <c r="F748" s="258"/>
      <c r="G748" s="259"/>
      <c r="H748" s="260"/>
      <c r="I748" s="254"/>
      <c r="J748" s="261"/>
      <c r="K748" s="254"/>
      <c r="M748" s="255" t="s">
        <v>1076</v>
      </c>
      <c r="O748" s="243"/>
    </row>
    <row r="749" spans="1:80">
      <c r="A749" s="252"/>
      <c r="B749" s="256"/>
      <c r="C749" s="371" t="s">
        <v>111</v>
      </c>
      <c r="D749" s="367"/>
      <c r="E749" s="282">
        <v>0</v>
      </c>
      <c r="F749" s="258"/>
      <c r="G749" s="259"/>
      <c r="H749" s="260"/>
      <c r="I749" s="254"/>
      <c r="J749" s="261"/>
      <c r="K749" s="254"/>
      <c r="M749" s="255" t="s">
        <v>111</v>
      </c>
      <c r="O749" s="243"/>
    </row>
    <row r="750" spans="1:80">
      <c r="A750" s="252"/>
      <c r="B750" s="256"/>
      <c r="C750" s="371" t="s">
        <v>1077</v>
      </c>
      <c r="D750" s="367"/>
      <c r="E750" s="282">
        <v>21.78</v>
      </c>
      <c r="F750" s="258"/>
      <c r="G750" s="259"/>
      <c r="H750" s="260"/>
      <c r="I750" s="254"/>
      <c r="J750" s="261"/>
      <c r="K750" s="254"/>
      <c r="M750" s="255" t="s">
        <v>1077</v>
      </c>
      <c r="O750" s="243"/>
    </row>
    <row r="751" spans="1:80">
      <c r="A751" s="252"/>
      <c r="B751" s="256"/>
      <c r="C751" s="371" t="s">
        <v>1078</v>
      </c>
      <c r="D751" s="367"/>
      <c r="E751" s="282">
        <v>10.56</v>
      </c>
      <c r="F751" s="258"/>
      <c r="G751" s="259"/>
      <c r="H751" s="260"/>
      <c r="I751" s="254"/>
      <c r="J751" s="261"/>
      <c r="K751" s="254"/>
      <c r="M751" s="255" t="s">
        <v>1078</v>
      </c>
      <c r="O751" s="243"/>
    </row>
    <row r="752" spans="1:80">
      <c r="A752" s="252"/>
      <c r="B752" s="256"/>
      <c r="C752" s="371" t="s">
        <v>1079</v>
      </c>
      <c r="D752" s="367"/>
      <c r="E752" s="282">
        <v>4.4000000000000004</v>
      </c>
      <c r="F752" s="258"/>
      <c r="G752" s="259"/>
      <c r="H752" s="260"/>
      <c r="I752" s="254"/>
      <c r="J752" s="261"/>
      <c r="K752" s="254"/>
      <c r="M752" s="255" t="s">
        <v>1079</v>
      </c>
      <c r="O752" s="243"/>
    </row>
    <row r="753" spans="1:15">
      <c r="A753" s="252"/>
      <c r="B753" s="256"/>
      <c r="C753" s="371" t="s">
        <v>1080</v>
      </c>
      <c r="D753" s="367"/>
      <c r="E753" s="282">
        <v>4.62</v>
      </c>
      <c r="F753" s="258"/>
      <c r="G753" s="259"/>
      <c r="H753" s="260"/>
      <c r="I753" s="254"/>
      <c r="J753" s="261"/>
      <c r="K753" s="254"/>
      <c r="M753" s="255" t="s">
        <v>1080</v>
      </c>
      <c r="O753" s="243"/>
    </row>
    <row r="754" spans="1:15">
      <c r="A754" s="252"/>
      <c r="B754" s="256"/>
      <c r="C754" s="371" t="s">
        <v>115</v>
      </c>
      <c r="D754" s="367"/>
      <c r="E754" s="282">
        <v>41.36</v>
      </c>
      <c r="F754" s="258"/>
      <c r="G754" s="259"/>
      <c r="H754" s="260"/>
      <c r="I754" s="254"/>
      <c r="J754" s="261"/>
      <c r="K754" s="254"/>
      <c r="M754" s="255" t="s">
        <v>115</v>
      </c>
      <c r="O754" s="243"/>
    </row>
    <row r="755" spans="1:15">
      <c r="A755" s="252"/>
      <c r="B755" s="256"/>
      <c r="C755" s="366" t="s">
        <v>1081</v>
      </c>
      <c r="D755" s="367"/>
      <c r="E755" s="257">
        <v>-82.72</v>
      </c>
      <c r="F755" s="258"/>
      <c r="G755" s="259"/>
      <c r="H755" s="260"/>
      <c r="I755" s="254"/>
      <c r="J755" s="261"/>
      <c r="K755" s="254"/>
      <c r="M755" s="255" t="s">
        <v>1081</v>
      </c>
      <c r="O755" s="243"/>
    </row>
    <row r="756" spans="1:15">
      <c r="A756" s="252"/>
      <c r="B756" s="256"/>
      <c r="C756" s="371" t="s">
        <v>111</v>
      </c>
      <c r="D756" s="367"/>
      <c r="E756" s="282">
        <v>0</v>
      </c>
      <c r="F756" s="258"/>
      <c r="G756" s="259"/>
      <c r="H756" s="260"/>
      <c r="I756" s="254"/>
      <c r="J756" s="261"/>
      <c r="K756" s="254"/>
      <c r="M756" s="255" t="s">
        <v>111</v>
      </c>
      <c r="O756" s="243"/>
    </row>
    <row r="757" spans="1:15">
      <c r="A757" s="252"/>
      <c r="B757" s="256"/>
      <c r="C757" s="371" t="s">
        <v>1082</v>
      </c>
      <c r="D757" s="367"/>
      <c r="E757" s="282">
        <v>32.950000000000003</v>
      </c>
      <c r="F757" s="258"/>
      <c r="G757" s="259"/>
      <c r="H757" s="260"/>
      <c r="I757" s="254"/>
      <c r="J757" s="261"/>
      <c r="K757" s="254"/>
      <c r="M757" s="255" t="s">
        <v>1082</v>
      </c>
      <c r="O757" s="243"/>
    </row>
    <row r="758" spans="1:15">
      <c r="A758" s="252"/>
      <c r="B758" s="256"/>
      <c r="C758" s="371" t="s">
        <v>1083</v>
      </c>
      <c r="D758" s="367"/>
      <c r="E758" s="282">
        <v>16.093</v>
      </c>
      <c r="F758" s="258"/>
      <c r="G758" s="259"/>
      <c r="H758" s="260"/>
      <c r="I758" s="254"/>
      <c r="J758" s="261"/>
      <c r="K758" s="254"/>
      <c r="M758" s="255" t="s">
        <v>1083</v>
      </c>
      <c r="O758" s="243"/>
    </row>
    <row r="759" spans="1:15">
      <c r="A759" s="252"/>
      <c r="B759" s="256"/>
      <c r="C759" s="371" t="s">
        <v>1084</v>
      </c>
      <c r="D759" s="367"/>
      <c r="E759" s="282">
        <v>19.190000000000001</v>
      </c>
      <c r="F759" s="258"/>
      <c r="G759" s="259"/>
      <c r="H759" s="260"/>
      <c r="I759" s="254"/>
      <c r="J759" s="261"/>
      <c r="K759" s="254"/>
      <c r="M759" s="255" t="s">
        <v>1084</v>
      </c>
      <c r="O759" s="243"/>
    </row>
    <row r="760" spans="1:15">
      <c r="A760" s="252"/>
      <c r="B760" s="256"/>
      <c r="C760" s="371" t="s">
        <v>115</v>
      </c>
      <c r="D760" s="367"/>
      <c r="E760" s="282">
        <v>68.233000000000004</v>
      </c>
      <c r="F760" s="258"/>
      <c r="G760" s="259"/>
      <c r="H760" s="260"/>
      <c r="I760" s="254"/>
      <c r="J760" s="261"/>
      <c r="K760" s="254"/>
      <c r="M760" s="255" t="s">
        <v>115</v>
      </c>
      <c r="O760" s="243"/>
    </row>
    <row r="761" spans="1:15">
      <c r="A761" s="252"/>
      <c r="B761" s="256"/>
      <c r="C761" s="366" t="s">
        <v>1085</v>
      </c>
      <c r="D761" s="367"/>
      <c r="E761" s="257">
        <v>300.22519999999997</v>
      </c>
      <c r="F761" s="258"/>
      <c r="G761" s="259"/>
      <c r="H761" s="260"/>
      <c r="I761" s="254"/>
      <c r="J761" s="261"/>
      <c r="K761" s="254"/>
      <c r="M761" s="255" t="s">
        <v>1085</v>
      </c>
      <c r="O761" s="243"/>
    </row>
    <row r="762" spans="1:15">
      <c r="A762" s="252"/>
      <c r="B762" s="256"/>
      <c r="C762" s="371" t="s">
        <v>111</v>
      </c>
      <c r="D762" s="367"/>
      <c r="E762" s="282">
        <v>0</v>
      </c>
      <c r="F762" s="258"/>
      <c r="G762" s="259"/>
      <c r="H762" s="260"/>
      <c r="I762" s="254"/>
      <c r="J762" s="261"/>
      <c r="K762" s="254"/>
      <c r="M762" s="255" t="s">
        <v>111</v>
      </c>
      <c r="O762" s="243"/>
    </row>
    <row r="763" spans="1:15">
      <c r="A763" s="252"/>
      <c r="B763" s="256"/>
      <c r="C763" s="371" t="s">
        <v>1086</v>
      </c>
      <c r="D763" s="367"/>
      <c r="E763" s="282">
        <v>13.86</v>
      </c>
      <c r="F763" s="258"/>
      <c r="G763" s="259"/>
      <c r="H763" s="260"/>
      <c r="I763" s="254"/>
      <c r="J763" s="261"/>
      <c r="K763" s="254"/>
      <c r="M763" s="255" t="s">
        <v>1086</v>
      </c>
      <c r="O763" s="243"/>
    </row>
    <row r="764" spans="1:15">
      <c r="A764" s="252"/>
      <c r="B764" s="256"/>
      <c r="C764" s="371" t="s">
        <v>1087</v>
      </c>
      <c r="D764" s="367"/>
      <c r="E764" s="282">
        <v>8.8000000000000007</v>
      </c>
      <c r="F764" s="258"/>
      <c r="G764" s="259"/>
      <c r="H764" s="260"/>
      <c r="I764" s="254"/>
      <c r="J764" s="261"/>
      <c r="K764" s="254"/>
      <c r="M764" s="255" t="s">
        <v>1087</v>
      </c>
      <c r="O764" s="243"/>
    </row>
    <row r="765" spans="1:15">
      <c r="A765" s="252"/>
      <c r="B765" s="256"/>
      <c r="C765" s="371" t="s">
        <v>1088</v>
      </c>
      <c r="D765" s="367"/>
      <c r="E765" s="282">
        <v>2.42</v>
      </c>
      <c r="F765" s="258"/>
      <c r="G765" s="259"/>
      <c r="H765" s="260"/>
      <c r="I765" s="254"/>
      <c r="J765" s="261"/>
      <c r="K765" s="254"/>
      <c r="M765" s="255" t="s">
        <v>1088</v>
      </c>
      <c r="O765" s="243"/>
    </row>
    <row r="766" spans="1:15">
      <c r="A766" s="252"/>
      <c r="B766" s="256"/>
      <c r="C766" s="371" t="s">
        <v>1089</v>
      </c>
      <c r="D766" s="367"/>
      <c r="E766" s="282">
        <v>4.4000000000000004</v>
      </c>
      <c r="F766" s="258"/>
      <c r="G766" s="259"/>
      <c r="H766" s="260"/>
      <c r="I766" s="254"/>
      <c r="J766" s="261"/>
      <c r="K766" s="254"/>
      <c r="M766" s="255" t="s">
        <v>1089</v>
      </c>
      <c r="O766" s="243"/>
    </row>
    <row r="767" spans="1:15">
      <c r="A767" s="252"/>
      <c r="B767" s="256"/>
      <c r="C767" s="371" t="s">
        <v>115</v>
      </c>
      <c r="D767" s="367"/>
      <c r="E767" s="282">
        <v>29.479999999999997</v>
      </c>
      <c r="F767" s="258"/>
      <c r="G767" s="259"/>
      <c r="H767" s="260"/>
      <c r="I767" s="254"/>
      <c r="J767" s="261"/>
      <c r="K767" s="254"/>
      <c r="M767" s="255" t="s">
        <v>115</v>
      </c>
      <c r="O767" s="243"/>
    </row>
    <row r="768" spans="1:15">
      <c r="A768" s="252"/>
      <c r="B768" s="256"/>
      <c r="C768" s="366" t="s">
        <v>1090</v>
      </c>
      <c r="D768" s="367"/>
      <c r="E768" s="257">
        <v>-58.96</v>
      </c>
      <c r="F768" s="258"/>
      <c r="G768" s="259"/>
      <c r="H768" s="260"/>
      <c r="I768" s="254"/>
      <c r="J768" s="261"/>
      <c r="K768" s="254"/>
      <c r="M768" s="255" t="s">
        <v>1090</v>
      </c>
      <c r="O768" s="243"/>
    </row>
    <row r="769" spans="1:80">
      <c r="A769" s="244">
        <v>375</v>
      </c>
      <c r="B769" s="245" t="s">
        <v>1091</v>
      </c>
      <c r="C769" s="246" t="s">
        <v>1092</v>
      </c>
      <c r="D769" s="247" t="s">
        <v>149</v>
      </c>
      <c r="E769" s="248">
        <v>600.55889999999999</v>
      </c>
      <c r="F769" s="248">
        <v>0</v>
      </c>
      <c r="G769" s="249">
        <f>E769*F769</f>
        <v>0</v>
      </c>
      <c r="H769" s="250">
        <v>4.6999999999999999E-4</v>
      </c>
      <c r="I769" s="251">
        <f>E769*H769</f>
        <v>0.28226268300000001</v>
      </c>
      <c r="J769" s="250">
        <v>0</v>
      </c>
      <c r="K769" s="251">
        <f>E769*J769</f>
        <v>0</v>
      </c>
      <c r="O769" s="243">
        <v>2</v>
      </c>
      <c r="AA769" s="216">
        <v>1</v>
      </c>
      <c r="AB769" s="216">
        <v>7</v>
      </c>
      <c r="AC769" s="216">
        <v>7</v>
      </c>
      <c r="AZ769" s="216">
        <v>2</v>
      </c>
      <c r="BA769" s="216">
        <f>IF(AZ769=1,G769,0)</f>
        <v>0</v>
      </c>
      <c r="BB769" s="216">
        <f>IF(AZ769=2,G769,0)</f>
        <v>0</v>
      </c>
      <c r="BC769" s="216">
        <f>IF(AZ769=3,G769,0)</f>
        <v>0</v>
      </c>
      <c r="BD769" s="216">
        <f>IF(AZ769=4,G769,0)</f>
        <v>0</v>
      </c>
      <c r="BE769" s="216">
        <f>IF(AZ769=5,G769,0)</f>
        <v>0</v>
      </c>
      <c r="CA769" s="243">
        <v>1</v>
      </c>
      <c r="CB769" s="243">
        <v>7</v>
      </c>
    </row>
    <row r="770" spans="1:80" ht="22.5">
      <c r="A770" s="252"/>
      <c r="B770" s="253"/>
      <c r="C770" s="368" t="s">
        <v>1071</v>
      </c>
      <c r="D770" s="369"/>
      <c r="E770" s="369"/>
      <c r="F770" s="369"/>
      <c r="G770" s="370"/>
      <c r="I770" s="254"/>
      <c r="K770" s="254"/>
      <c r="L770" s="255" t="s">
        <v>1071</v>
      </c>
      <c r="O770" s="243">
        <v>3</v>
      </c>
    </row>
    <row r="771" spans="1:80">
      <c r="A771" s="252"/>
      <c r="B771" s="256"/>
      <c r="C771" s="371" t="s">
        <v>111</v>
      </c>
      <c r="D771" s="367"/>
      <c r="E771" s="282">
        <v>0</v>
      </c>
      <c r="F771" s="258"/>
      <c r="G771" s="259"/>
      <c r="H771" s="260"/>
      <c r="I771" s="254"/>
      <c r="J771" s="261"/>
      <c r="K771" s="254"/>
      <c r="M771" s="255" t="s">
        <v>111</v>
      </c>
      <c r="O771" s="243"/>
    </row>
    <row r="772" spans="1:80">
      <c r="A772" s="252"/>
      <c r="B772" s="256"/>
      <c r="C772" s="371" t="s">
        <v>1072</v>
      </c>
      <c r="D772" s="367"/>
      <c r="E772" s="282">
        <v>21.35</v>
      </c>
      <c r="F772" s="258"/>
      <c r="G772" s="259"/>
      <c r="H772" s="260"/>
      <c r="I772" s="254"/>
      <c r="J772" s="261"/>
      <c r="K772" s="254"/>
      <c r="M772" s="255" t="s">
        <v>1072</v>
      </c>
      <c r="O772" s="243"/>
    </row>
    <row r="773" spans="1:80">
      <c r="A773" s="252"/>
      <c r="B773" s="256"/>
      <c r="C773" s="371" t="s">
        <v>1073</v>
      </c>
      <c r="D773" s="367"/>
      <c r="E773" s="282">
        <v>54</v>
      </c>
      <c r="F773" s="258"/>
      <c r="G773" s="259"/>
      <c r="H773" s="260"/>
      <c r="I773" s="254"/>
      <c r="J773" s="261"/>
      <c r="K773" s="254"/>
      <c r="M773" s="255" t="s">
        <v>1073</v>
      </c>
      <c r="O773" s="243"/>
    </row>
    <row r="774" spans="1:80">
      <c r="A774" s="252"/>
      <c r="B774" s="256"/>
      <c r="C774" s="371" t="s">
        <v>1074</v>
      </c>
      <c r="D774" s="367"/>
      <c r="E774" s="282">
        <v>11.3</v>
      </c>
      <c r="F774" s="258"/>
      <c r="G774" s="259"/>
      <c r="H774" s="260"/>
      <c r="I774" s="254"/>
      <c r="J774" s="261"/>
      <c r="K774" s="254"/>
      <c r="M774" s="255" t="s">
        <v>1074</v>
      </c>
      <c r="O774" s="243"/>
    </row>
    <row r="775" spans="1:80">
      <c r="A775" s="252"/>
      <c r="B775" s="256"/>
      <c r="C775" s="371" t="s">
        <v>1075</v>
      </c>
      <c r="D775" s="367"/>
      <c r="E775" s="282">
        <v>15.45</v>
      </c>
      <c r="F775" s="258"/>
      <c r="G775" s="259"/>
      <c r="H775" s="260"/>
      <c r="I775" s="254"/>
      <c r="J775" s="261"/>
      <c r="K775" s="254"/>
      <c r="M775" s="255" t="s">
        <v>1075</v>
      </c>
      <c r="O775" s="243"/>
    </row>
    <row r="776" spans="1:80">
      <c r="A776" s="252"/>
      <c r="B776" s="256"/>
      <c r="C776" s="371" t="s">
        <v>115</v>
      </c>
      <c r="D776" s="367"/>
      <c r="E776" s="282">
        <v>102.1</v>
      </c>
      <c r="F776" s="258"/>
      <c r="G776" s="259"/>
      <c r="H776" s="260"/>
      <c r="I776" s="254"/>
      <c r="J776" s="261"/>
      <c r="K776" s="254"/>
      <c r="M776" s="255" t="s">
        <v>115</v>
      </c>
      <c r="O776" s="243"/>
    </row>
    <row r="777" spans="1:80">
      <c r="A777" s="252"/>
      <c r="B777" s="256"/>
      <c r="C777" s="366" t="s">
        <v>1093</v>
      </c>
      <c r="D777" s="367"/>
      <c r="E777" s="257">
        <v>234.83</v>
      </c>
      <c r="F777" s="258"/>
      <c r="G777" s="259"/>
      <c r="H777" s="260"/>
      <c r="I777" s="254"/>
      <c r="J777" s="261"/>
      <c r="K777" s="254"/>
      <c r="M777" s="255" t="s">
        <v>1093</v>
      </c>
      <c r="O777" s="243"/>
    </row>
    <row r="778" spans="1:80">
      <c r="A778" s="252"/>
      <c r="B778" s="256"/>
      <c r="C778" s="371" t="s">
        <v>111</v>
      </c>
      <c r="D778" s="367"/>
      <c r="E778" s="282">
        <v>0</v>
      </c>
      <c r="F778" s="258"/>
      <c r="G778" s="259"/>
      <c r="H778" s="260"/>
      <c r="I778" s="254"/>
      <c r="J778" s="261"/>
      <c r="K778" s="254"/>
      <c r="M778" s="255" t="s">
        <v>111</v>
      </c>
      <c r="O778" s="243"/>
    </row>
    <row r="779" spans="1:80">
      <c r="A779" s="252"/>
      <c r="B779" s="256"/>
      <c r="C779" s="371" t="s">
        <v>1082</v>
      </c>
      <c r="D779" s="367"/>
      <c r="E779" s="282">
        <v>32.950000000000003</v>
      </c>
      <c r="F779" s="258"/>
      <c r="G779" s="259"/>
      <c r="H779" s="260"/>
      <c r="I779" s="254"/>
      <c r="J779" s="261"/>
      <c r="K779" s="254"/>
      <c r="M779" s="255" t="s">
        <v>1082</v>
      </c>
      <c r="O779" s="243"/>
    </row>
    <row r="780" spans="1:80">
      <c r="A780" s="252"/>
      <c r="B780" s="256"/>
      <c r="C780" s="371" t="s">
        <v>1083</v>
      </c>
      <c r="D780" s="367"/>
      <c r="E780" s="282">
        <v>16.093</v>
      </c>
      <c r="F780" s="258"/>
      <c r="G780" s="259"/>
      <c r="H780" s="260"/>
      <c r="I780" s="254"/>
      <c r="J780" s="261"/>
      <c r="K780" s="254"/>
      <c r="M780" s="255" t="s">
        <v>1083</v>
      </c>
      <c r="O780" s="243"/>
    </row>
    <row r="781" spans="1:80">
      <c r="A781" s="252"/>
      <c r="B781" s="256"/>
      <c r="C781" s="371" t="s">
        <v>1084</v>
      </c>
      <c r="D781" s="367"/>
      <c r="E781" s="282">
        <v>19.190000000000001</v>
      </c>
      <c r="F781" s="258"/>
      <c r="G781" s="259"/>
      <c r="H781" s="260"/>
      <c r="I781" s="254"/>
      <c r="J781" s="261"/>
      <c r="K781" s="254"/>
      <c r="M781" s="255" t="s">
        <v>1084</v>
      </c>
      <c r="O781" s="243"/>
    </row>
    <row r="782" spans="1:80">
      <c r="A782" s="252"/>
      <c r="B782" s="256"/>
      <c r="C782" s="371" t="s">
        <v>115</v>
      </c>
      <c r="D782" s="367"/>
      <c r="E782" s="282">
        <v>68.233000000000004</v>
      </c>
      <c r="F782" s="258"/>
      <c r="G782" s="259"/>
      <c r="H782" s="260"/>
      <c r="I782" s="254"/>
      <c r="J782" s="261"/>
      <c r="K782" s="254"/>
      <c r="M782" s="255" t="s">
        <v>115</v>
      </c>
      <c r="O782" s="243"/>
    </row>
    <row r="783" spans="1:80">
      <c r="A783" s="252"/>
      <c r="B783" s="256"/>
      <c r="C783" s="366" t="s">
        <v>1094</v>
      </c>
      <c r="D783" s="367"/>
      <c r="E783" s="257">
        <v>365.72890000000001</v>
      </c>
      <c r="F783" s="258"/>
      <c r="G783" s="259"/>
      <c r="H783" s="260"/>
      <c r="I783" s="254"/>
      <c r="J783" s="261"/>
      <c r="K783" s="254"/>
      <c r="M783" s="255" t="s">
        <v>1094</v>
      </c>
      <c r="O783" s="243"/>
    </row>
    <row r="784" spans="1:80" ht="22.5">
      <c r="A784" s="244">
        <v>376</v>
      </c>
      <c r="B784" s="245" t="s">
        <v>1095</v>
      </c>
      <c r="C784" s="246" t="s">
        <v>1096</v>
      </c>
      <c r="D784" s="247" t="s">
        <v>149</v>
      </c>
      <c r="E784" s="248">
        <v>1208.3440000000001</v>
      </c>
      <c r="F784" s="248">
        <v>0</v>
      </c>
      <c r="G784" s="249">
        <f>E784*F784</f>
        <v>0</v>
      </c>
      <c r="H784" s="250">
        <v>2.6200000000000001E-2</v>
      </c>
      <c r="I784" s="251">
        <f>E784*H784</f>
        <v>31.658612800000004</v>
      </c>
      <c r="J784" s="250">
        <v>0</v>
      </c>
      <c r="K784" s="251">
        <f>E784*J784</f>
        <v>0</v>
      </c>
      <c r="O784" s="243">
        <v>2</v>
      </c>
      <c r="AA784" s="216">
        <v>1</v>
      </c>
      <c r="AB784" s="216">
        <v>7</v>
      </c>
      <c r="AC784" s="216">
        <v>7</v>
      </c>
      <c r="AZ784" s="216">
        <v>2</v>
      </c>
      <c r="BA784" s="216">
        <f>IF(AZ784=1,G784,0)</f>
        <v>0</v>
      </c>
      <c r="BB784" s="216">
        <f>IF(AZ784=2,G784,0)</f>
        <v>0</v>
      </c>
      <c r="BC784" s="216">
        <f>IF(AZ784=3,G784,0)</f>
        <v>0</v>
      </c>
      <c r="BD784" s="216">
        <f>IF(AZ784=4,G784,0)</f>
        <v>0</v>
      </c>
      <c r="BE784" s="216">
        <f>IF(AZ784=5,G784,0)</f>
        <v>0</v>
      </c>
      <c r="CA784" s="243">
        <v>1</v>
      </c>
      <c r="CB784" s="243">
        <v>7</v>
      </c>
    </row>
    <row r="785" spans="1:80" ht="45">
      <c r="A785" s="252"/>
      <c r="B785" s="253"/>
      <c r="C785" s="368" t="s">
        <v>1097</v>
      </c>
      <c r="D785" s="369"/>
      <c r="E785" s="369"/>
      <c r="F785" s="369"/>
      <c r="G785" s="370"/>
      <c r="I785" s="254"/>
      <c r="K785" s="254"/>
      <c r="L785" s="255" t="s">
        <v>1097</v>
      </c>
      <c r="O785" s="243">
        <v>3</v>
      </c>
    </row>
    <row r="786" spans="1:80">
      <c r="A786" s="252"/>
      <c r="B786" s="256"/>
      <c r="C786" s="366" t="s">
        <v>1098</v>
      </c>
      <c r="D786" s="367"/>
      <c r="E786" s="257">
        <v>1208.3440000000001</v>
      </c>
      <c r="F786" s="258"/>
      <c r="G786" s="259"/>
      <c r="H786" s="260"/>
      <c r="I786" s="254"/>
      <c r="J786" s="261"/>
      <c r="K786" s="254"/>
      <c r="M786" s="255" t="s">
        <v>1098</v>
      </c>
      <c r="O786" s="243"/>
    </row>
    <row r="787" spans="1:80">
      <c r="A787" s="244">
        <v>377</v>
      </c>
      <c r="B787" s="245" t="s">
        <v>1099</v>
      </c>
      <c r="C787" s="246" t="s">
        <v>1100</v>
      </c>
      <c r="D787" s="247" t="s">
        <v>149</v>
      </c>
      <c r="E787" s="248">
        <v>604.17200000000003</v>
      </c>
      <c r="F787" s="248">
        <v>0</v>
      </c>
      <c r="G787" s="249">
        <f>E787*F787</f>
        <v>0</v>
      </c>
      <c r="H787" s="250">
        <v>1.256E-2</v>
      </c>
      <c r="I787" s="251">
        <f>E787*H787</f>
        <v>7.5884003200000008</v>
      </c>
      <c r="J787" s="250">
        <v>0</v>
      </c>
      <c r="K787" s="251">
        <f>E787*J787</f>
        <v>0</v>
      </c>
      <c r="O787" s="243">
        <v>2</v>
      </c>
      <c r="AA787" s="216">
        <v>1</v>
      </c>
      <c r="AB787" s="216">
        <v>7</v>
      </c>
      <c r="AC787" s="216">
        <v>7</v>
      </c>
      <c r="AZ787" s="216">
        <v>2</v>
      </c>
      <c r="BA787" s="216">
        <f>IF(AZ787=1,G787,0)</f>
        <v>0</v>
      </c>
      <c r="BB787" s="216">
        <f>IF(AZ787=2,G787,0)</f>
        <v>0</v>
      </c>
      <c r="BC787" s="216">
        <f>IF(AZ787=3,G787,0)</f>
        <v>0</v>
      </c>
      <c r="BD787" s="216">
        <f>IF(AZ787=4,G787,0)</f>
        <v>0</v>
      </c>
      <c r="BE787" s="216">
        <f>IF(AZ787=5,G787,0)</f>
        <v>0</v>
      </c>
      <c r="CA787" s="243">
        <v>1</v>
      </c>
      <c r="CB787" s="243">
        <v>7</v>
      </c>
    </row>
    <row r="788" spans="1:80">
      <c r="A788" s="252"/>
      <c r="B788" s="256"/>
      <c r="C788" s="371" t="s">
        <v>111</v>
      </c>
      <c r="D788" s="367"/>
      <c r="E788" s="282">
        <v>0</v>
      </c>
      <c r="F788" s="258"/>
      <c r="G788" s="259"/>
      <c r="H788" s="260"/>
      <c r="I788" s="254"/>
      <c r="J788" s="261"/>
      <c r="K788" s="254"/>
      <c r="M788" s="255" t="s">
        <v>111</v>
      </c>
      <c r="O788" s="243"/>
    </row>
    <row r="789" spans="1:80">
      <c r="A789" s="252"/>
      <c r="B789" s="256"/>
      <c r="C789" s="371" t="s">
        <v>1072</v>
      </c>
      <c r="D789" s="367"/>
      <c r="E789" s="282">
        <v>21.35</v>
      </c>
      <c r="F789" s="258"/>
      <c r="G789" s="259"/>
      <c r="H789" s="260"/>
      <c r="I789" s="254"/>
      <c r="J789" s="261"/>
      <c r="K789" s="254"/>
      <c r="M789" s="255" t="s">
        <v>1072</v>
      </c>
      <c r="O789" s="243"/>
    </row>
    <row r="790" spans="1:80">
      <c r="A790" s="252"/>
      <c r="B790" s="256"/>
      <c r="C790" s="371" t="s">
        <v>1073</v>
      </c>
      <c r="D790" s="367"/>
      <c r="E790" s="282">
        <v>54</v>
      </c>
      <c r="F790" s="258"/>
      <c r="G790" s="259"/>
      <c r="H790" s="260"/>
      <c r="I790" s="254"/>
      <c r="J790" s="261"/>
      <c r="K790" s="254"/>
      <c r="M790" s="255" t="s">
        <v>1073</v>
      </c>
      <c r="O790" s="243"/>
    </row>
    <row r="791" spans="1:80">
      <c r="A791" s="252"/>
      <c r="B791" s="256"/>
      <c r="C791" s="371" t="s">
        <v>1074</v>
      </c>
      <c r="D791" s="367"/>
      <c r="E791" s="282">
        <v>11.3</v>
      </c>
      <c r="F791" s="258"/>
      <c r="G791" s="259"/>
      <c r="H791" s="260"/>
      <c r="I791" s="254"/>
      <c r="J791" s="261"/>
      <c r="K791" s="254"/>
      <c r="M791" s="255" t="s">
        <v>1074</v>
      </c>
      <c r="O791" s="243"/>
    </row>
    <row r="792" spans="1:80">
      <c r="A792" s="252"/>
      <c r="B792" s="256"/>
      <c r="C792" s="371" t="s">
        <v>1075</v>
      </c>
      <c r="D792" s="367"/>
      <c r="E792" s="282">
        <v>15.45</v>
      </c>
      <c r="F792" s="258"/>
      <c r="G792" s="259"/>
      <c r="H792" s="260"/>
      <c r="I792" s="254"/>
      <c r="J792" s="261"/>
      <c r="K792" s="254"/>
      <c r="M792" s="255" t="s">
        <v>1075</v>
      </c>
      <c r="O792" s="243"/>
    </row>
    <row r="793" spans="1:80">
      <c r="A793" s="252"/>
      <c r="B793" s="256"/>
      <c r="C793" s="371" t="s">
        <v>115</v>
      </c>
      <c r="D793" s="367"/>
      <c r="E793" s="282">
        <v>102.1</v>
      </c>
      <c r="F793" s="258"/>
      <c r="G793" s="259"/>
      <c r="H793" s="260"/>
      <c r="I793" s="254"/>
      <c r="J793" s="261"/>
      <c r="K793" s="254"/>
      <c r="M793" s="255" t="s">
        <v>115</v>
      </c>
      <c r="O793" s="243"/>
    </row>
    <row r="794" spans="1:80">
      <c r="A794" s="252"/>
      <c r="B794" s="256"/>
      <c r="C794" s="366" t="s">
        <v>1101</v>
      </c>
      <c r="D794" s="367"/>
      <c r="E794" s="257">
        <v>342.03500000000003</v>
      </c>
      <c r="F794" s="258"/>
      <c r="G794" s="259"/>
      <c r="H794" s="260"/>
      <c r="I794" s="254"/>
      <c r="J794" s="261"/>
      <c r="K794" s="254"/>
      <c r="M794" s="255" t="s">
        <v>1101</v>
      </c>
      <c r="O794" s="243"/>
    </row>
    <row r="795" spans="1:80">
      <c r="A795" s="252"/>
      <c r="B795" s="256"/>
      <c r="C795" s="371" t="s">
        <v>111</v>
      </c>
      <c r="D795" s="367"/>
      <c r="E795" s="282">
        <v>0</v>
      </c>
      <c r="F795" s="258"/>
      <c r="G795" s="259"/>
      <c r="H795" s="260"/>
      <c r="I795" s="254"/>
      <c r="J795" s="261"/>
      <c r="K795" s="254"/>
      <c r="M795" s="255" t="s">
        <v>111</v>
      </c>
      <c r="O795" s="243"/>
    </row>
    <row r="796" spans="1:80">
      <c r="A796" s="252"/>
      <c r="B796" s="256"/>
      <c r="C796" s="371" t="s">
        <v>1077</v>
      </c>
      <c r="D796" s="367"/>
      <c r="E796" s="282">
        <v>21.78</v>
      </c>
      <c r="F796" s="258"/>
      <c r="G796" s="259"/>
      <c r="H796" s="260"/>
      <c r="I796" s="254"/>
      <c r="J796" s="261"/>
      <c r="K796" s="254"/>
      <c r="M796" s="255" t="s">
        <v>1077</v>
      </c>
      <c r="O796" s="243"/>
    </row>
    <row r="797" spans="1:80">
      <c r="A797" s="252"/>
      <c r="B797" s="256"/>
      <c r="C797" s="371" t="s">
        <v>1078</v>
      </c>
      <c r="D797" s="367"/>
      <c r="E797" s="282">
        <v>10.56</v>
      </c>
      <c r="F797" s="258"/>
      <c r="G797" s="259"/>
      <c r="H797" s="260"/>
      <c r="I797" s="254"/>
      <c r="J797" s="261"/>
      <c r="K797" s="254"/>
      <c r="M797" s="255" t="s">
        <v>1078</v>
      </c>
      <c r="O797" s="243"/>
    </row>
    <row r="798" spans="1:80">
      <c r="A798" s="252"/>
      <c r="B798" s="256"/>
      <c r="C798" s="371" t="s">
        <v>1079</v>
      </c>
      <c r="D798" s="367"/>
      <c r="E798" s="282">
        <v>4.4000000000000004</v>
      </c>
      <c r="F798" s="258"/>
      <c r="G798" s="259"/>
      <c r="H798" s="260"/>
      <c r="I798" s="254"/>
      <c r="J798" s="261"/>
      <c r="K798" s="254"/>
      <c r="M798" s="255" t="s">
        <v>1079</v>
      </c>
      <c r="O798" s="243"/>
    </row>
    <row r="799" spans="1:80">
      <c r="A799" s="252"/>
      <c r="B799" s="256"/>
      <c r="C799" s="371" t="s">
        <v>1080</v>
      </c>
      <c r="D799" s="367"/>
      <c r="E799" s="282">
        <v>4.62</v>
      </c>
      <c r="F799" s="258"/>
      <c r="G799" s="259"/>
      <c r="H799" s="260"/>
      <c r="I799" s="254"/>
      <c r="J799" s="261"/>
      <c r="K799" s="254"/>
      <c r="M799" s="255" t="s">
        <v>1080</v>
      </c>
      <c r="O799" s="243"/>
    </row>
    <row r="800" spans="1:80">
      <c r="A800" s="252"/>
      <c r="B800" s="256"/>
      <c r="C800" s="371" t="s">
        <v>115</v>
      </c>
      <c r="D800" s="367"/>
      <c r="E800" s="282">
        <v>41.36</v>
      </c>
      <c r="F800" s="258"/>
      <c r="G800" s="259"/>
      <c r="H800" s="260"/>
      <c r="I800" s="254"/>
      <c r="J800" s="261"/>
      <c r="K800" s="254"/>
      <c r="M800" s="255" t="s">
        <v>115</v>
      </c>
      <c r="O800" s="243"/>
    </row>
    <row r="801" spans="1:80">
      <c r="A801" s="252"/>
      <c r="B801" s="256"/>
      <c r="C801" s="366" t="s">
        <v>1102</v>
      </c>
      <c r="D801" s="367"/>
      <c r="E801" s="257">
        <v>-41.36</v>
      </c>
      <c r="F801" s="258"/>
      <c r="G801" s="259"/>
      <c r="H801" s="260"/>
      <c r="I801" s="254"/>
      <c r="J801" s="261"/>
      <c r="K801" s="254"/>
      <c r="M801" s="255" t="s">
        <v>1102</v>
      </c>
      <c r="O801" s="243"/>
    </row>
    <row r="802" spans="1:80">
      <c r="A802" s="252"/>
      <c r="B802" s="256"/>
      <c r="C802" s="371" t="s">
        <v>111</v>
      </c>
      <c r="D802" s="367"/>
      <c r="E802" s="282">
        <v>0</v>
      </c>
      <c r="F802" s="258"/>
      <c r="G802" s="259"/>
      <c r="H802" s="260"/>
      <c r="I802" s="254"/>
      <c r="J802" s="261"/>
      <c r="K802" s="254"/>
      <c r="M802" s="255" t="s">
        <v>111</v>
      </c>
      <c r="O802" s="243"/>
    </row>
    <row r="803" spans="1:80">
      <c r="A803" s="252"/>
      <c r="B803" s="256"/>
      <c r="C803" s="371" t="s">
        <v>1082</v>
      </c>
      <c r="D803" s="367"/>
      <c r="E803" s="282">
        <v>32.950000000000003</v>
      </c>
      <c r="F803" s="258"/>
      <c r="G803" s="259"/>
      <c r="H803" s="260"/>
      <c r="I803" s="254"/>
      <c r="J803" s="261"/>
      <c r="K803" s="254"/>
      <c r="M803" s="255" t="s">
        <v>1082</v>
      </c>
      <c r="O803" s="243"/>
    </row>
    <row r="804" spans="1:80">
      <c r="A804" s="252"/>
      <c r="B804" s="256"/>
      <c r="C804" s="371" t="s">
        <v>1083</v>
      </c>
      <c r="D804" s="367"/>
      <c r="E804" s="282">
        <v>16.093</v>
      </c>
      <c r="F804" s="258"/>
      <c r="G804" s="259"/>
      <c r="H804" s="260"/>
      <c r="I804" s="254"/>
      <c r="J804" s="261"/>
      <c r="K804" s="254"/>
      <c r="M804" s="255" t="s">
        <v>1083</v>
      </c>
      <c r="O804" s="243"/>
    </row>
    <row r="805" spans="1:80">
      <c r="A805" s="252"/>
      <c r="B805" s="256"/>
      <c r="C805" s="371" t="s">
        <v>1084</v>
      </c>
      <c r="D805" s="367"/>
      <c r="E805" s="282">
        <v>19.190000000000001</v>
      </c>
      <c r="F805" s="258"/>
      <c r="G805" s="259"/>
      <c r="H805" s="260"/>
      <c r="I805" s="254"/>
      <c r="J805" s="261"/>
      <c r="K805" s="254"/>
      <c r="M805" s="255" t="s">
        <v>1084</v>
      </c>
      <c r="O805" s="243"/>
    </row>
    <row r="806" spans="1:80">
      <c r="A806" s="252"/>
      <c r="B806" s="256"/>
      <c r="C806" s="371" t="s">
        <v>115</v>
      </c>
      <c r="D806" s="367"/>
      <c r="E806" s="282">
        <v>68.233000000000004</v>
      </c>
      <c r="F806" s="258"/>
      <c r="G806" s="259"/>
      <c r="H806" s="260"/>
      <c r="I806" s="254"/>
      <c r="J806" s="261"/>
      <c r="K806" s="254"/>
      <c r="M806" s="255" t="s">
        <v>115</v>
      </c>
      <c r="O806" s="243"/>
    </row>
    <row r="807" spans="1:80">
      <c r="A807" s="252"/>
      <c r="B807" s="256"/>
      <c r="C807" s="366" t="s">
        <v>1103</v>
      </c>
      <c r="D807" s="367"/>
      <c r="E807" s="257">
        <v>332.97699999999998</v>
      </c>
      <c r="F807" s="258"/>
      <c r="G807" s="259"/>
      <c r="H807" s="260"/>
      <c r="I807" s="254"/>
      <c r="J807" s="261"/>
      <c r="K807" s="254"/>
      <c r="M807" s="255" t="s">
        <v>1103</v>
      </c>
      <c r="O807" s="243"/>
    </row>
    <row r="808" spans="1:80">
      <c r="A808" s="252"/>
      <c r="B808" s="256"/>
      <c r="C808" s="371" t="s">
        <v>111</v>
      </c>
      <c r="D808" s="367"/>
      <c r="E808" s="282">
        <v>0</v>
      </c>
      <c r="F808" s="258"/>
      <c r="G808" s="259"/>
      <c r="H808" s="260"/>
      <c r="I808" s="254"/>
      <c r="J808" s="261"/>
      <c r="K808" s="254"/>
      <c r="M808" s="255" t="s">
        <v>111</v>
      </c>
      <c r="O808" s="243"/>
    </row>
    <row r="809" spans="1:80">
      <c r="A809" s="252"/>
      <c r="B809" s="256"/>
      <c r="C809" s="371" t="s">
        <v>1086</v>
      </c>
      <c r="D809" s="367"/>
      <c r="E809" s="282">
        <v>13.86</v>
      </c>
      <c r="F809" s="258"/>
      <c r="G809" s="259"/>
      <c r="H809" s="260"/>
      <c r="I809" s="254"/>
      <c r="J809" s="261"/>
      <c r="K809" s="254"/>
      <c r="M809" s="255" t="s">
        <v>1086</v>
      </c>
      <c r="O809" s="243"/>
    </row>
    <row r="810" spans="1:80">
      <c r="A810" s="252"/>
      <c r="B810" s="256"/>
      <c r="C810" s="371" t="s">
        <v>1087</v>
      </c>
      <c r="D810" s="367"/>
      <c r="E810" s="282">
        <v>8.8000000000000007</v>
      </c>
      <c r="F810" s="258"/>
      <c r="G810" s="259"/>
      <c r="H810" s="260"/>
      <c r="I810" s="254"/>
      <c r="J810" s="261"/>
      <c r="K810" s="254"/>
      <c r="M810" s="255" t="s">
        <v>1087</v>
      </c>
      <c r="O810" s="243"/>
    </row>
    <row r="811" spans="1:80">
      <c r="A811" s="252"/>
      <c r="B811" s="256"/>
      <c r="C811" s="371" t="s">
        <v>1088</v>
      </c>
      <c r="D811" s="367"/>
      <c r="E811" s="282">
        <v>2.42</v>
      </c>
      <c r="F811" s="258"/>
      <c r="G811" s="259"/>
      <c r="H811" s="260"/>
      <c r="I811" s="254"/>
      <c r="J811" s="261"/>
      <c r="K811" s="254"/>
      <c r="M811" s="255" t="s">
        <v>1088</v>
      </c>
      <c r="O811" s="243"/>
    </row>
    <row r="812" spans="1:80">
      <c r="A812" s="252"/>
      <c r="B812" s="256"/>
      <c r="C812" s="371" t="s">
        <v>1089</v>
      </c>
      <c r="D812" s="367"/>
      <c r="E812" s="282">
        <v>4.4000000000000004</v>
      </c>
      <c r="F812" s="258"/>
      <c r="G812" s="259"/>
      <c r="H812" s="260"/>
      <c r="I812" s="254"/>
      <c r="J812" s="261"/>
      <c r="K812" s="254"/>
      <c r="M812" s="255" t="s">
        <v>1089</v>
      </c>
      <c r="O812" s="243"/>
    </row>
    <row r="813" spans="1:80">
      <c r="A813" s="252"/>
      <c r="B813" s="256"/>
      <c r="C813" s="371" t="s">
        <v>115</v>
      </c>
      <c r="D813" s="367"/>
      <c r="E813" s="282">
        <v>29.479999999999997</v>
      </c>
      <c r="F813" s="258"/>
      <c r="G813" s="259"/>
      <c r="H813" s="260"/>
      <c r="I813" s="254"/>
      <c r="J813" s="261"/>
      <c r="K813" s="254"/>
      <c r="M813" s="255" t="s">
        <v>115</v>
      </c>
      <c r="O813" s="243"/>
    </row>
    <row r="814" spans="1:80">
      <c r="A814" s="252"/>
      <c r="B814" s="256"/>
      <c r="C814" s="366" t="s">
        <v>1104</v>
      </c>
      <c r="D814" s="367"/>
      <c r="E814" s="257">
        <v>-29.48</v>
      </c>
      <c r="F814" s="258"/>
      <c r="G814" s="259"/>
      <c r="H814" s="260"/>
      <c r="I814" s="254"/>
      <c r="J814" s="261"/>
      <c r="K814" s="254"/>
      <c r="M814" s="255" t="s">
        <v>1104</v>
      </c>
      <c r="O814" s="243"/>
    </row>
    <row r="815" spans="1:80" ht="22.5">
      <c r="A815" s="244">
        <v>378</v>
      </c>
      <c r="B815" s="245" t="s">
        <v>1105</v>
      </c>
      <c r="C815" s="246" t="s">
        <v>1106</v>
      </c>
      <c r="D815" s="247" t="s">
        <v>149</v>
      </c>
      <c r="E815" s="248">
        <v>604.17200000000003</v>
      </c>
      <c r="F815" s="248">
        <v>0</v>
      </c>
      <c r="G815" s="249">
        <f>E815*F815</f>
        <v>0</v>
      </c>
      <c r="H815" s="250">
        <v>2.3000000000000001E-4</v>
      </c>
      <c r="I815" s="251">
        <f>E815*H815</f>
        <v>0.13895956000000001</v>
      </c>
      <c r="J815" s="250">
        <v>0</v>
      </c>
      <c r="K815" s="251">
        <f>E815*J815</f>
        <v>0</v>
      </c>
      <c r="O815" s="243">
        <v>2</v>
      </c>
      <c r="AA815" s="216">
        <v>1</v>
      </c>
      <c r="AB815" s="216">
        <v>7</v>
      </c>
      <c r="AC815" s="216">
        <v>7</v>
      </c>
      <c r="AZ815" s="216">
        <v>2</v>
      </c>
      <c r="BA815" s="216">
        <f>IF(AZ815=1,G815,0)</f>
        <v>0</v>
      </c>
      <c r="BB815" s="216">
        <f>IF(AZ815=2,G815,0)</f>
        <v>0</v>
      </c>
      <c r="BC815" s="216">
        <f>IF(AZ815=3,G815,0)</f>
        <v>0</v>
      </c>
      <c r="BD815" s="216">
        <f>IF(AZ815=4,G815,0)</f>
        <v>0</v>
      </c>
      <c r="BE815" s="216">
        <f>IF(AZ815=5,G815,0)</f>
        <v>0</v>
      </c>
      <c r="CA815" s="243">
        <v>1</v>
      </c>
      <c r="CB815" s="243">
        <v>7</v>
      </c>
    </row>
    <row r="816" spans="1:80" ht="22.5">
      <c r="A816" s="244">
        <v>379</v>
      </c>
      <c r="B816" s="245" t="s">
        <v>1107</v>
      </c>
      <c r="C816" s="246" t="s">
        <v>1108</v>
      </c>
      <c r="D816" s="247" t="s">
        <v>149</v>
      </c>
      <c r="E816" s="248">
        <v>1208.3440000000001</v>
      </c>
      <c r="F816" s="248">
        <v>0</v>
      </c>
      <c r="G816" s="249">
        <f>E816*F816</f>
        <v>0</v>
      </c>
      <c r="H816" s="250">
        <v>2.3000000000000001E-4</v>
      </c>
      <c r="I816" s="251">
        <f>E816*H816</f>
        <v>0.27791912000000002</v>
      </c>
      <c r="J816" s="250">
        <v>0</v>
      </c>
      <c r="K816" s="251">
        <f>E816*J816</f>
        <v>0</v>
      </c>
      <c r="O816" s="243">
        <v>2</v>
      </c>
      <c r="AA816" s="216">
        <v>1</v>
      </c>
      <c r="AB816" s="216">
        <v>7</v>
      </c>
      <c r="AC816" s="216">
        <v>7</v>
      </c>
      <c r="AZ816" s="216">
        <v>2</v>
      </c>
      <c r="BA816" s="216">
        <f>IF(AZ816=1,G816,0)</f>
        <v>0</v>
      </c>
      <c r="BB816" s="216">
        <f>IF(AZ816=2,G816,0)</f>
        <v>0</v>
      </c>
      <c r="BC816" s="216">
        <f>IF(AZ816=3,G816,0)</f>
        <v>0</v>
      </c>
      <c r="BD816" s="216">
        <f>IF(AZ816=4,G816,0)</f>
        <v>0</v>
      </c>
      <c r="BE816" s="216">
        <f>IF(AZ816=5,G816,0)</f>
        <v>0</v>
      </c>
      <c r="CA816" s="243">
        <v>1</v>
      </c>
      <c r="CB816" s="243">
        <v>7</v>
      </c>
    </row>
    <row r="817" spans="1:80">
      <c r="A817" s="252"/>
      <c r="B817" s="256"/>
      <c r="C817" s="366" t="s">
        <v>1109</v>
      </c>
      <c r="D817" s="367"/>
      <c r="E817" s="257">
        <v>1208.3440000000001</v>
      </c>
      <c r="F817" s="258"/>
      <c r="G817" s="259"/>
      <c r="H817" s="260"/>
      <c r="I817" s="254"/>
      <c r="J817" s="261"/>
      <c r="K817" s="254"/>
      <c r="M817" s="255" t="s">
        <v>1109</v>
      </c>
      <c r="O817" s="243"/>
    </row>
    <row r="818" spans="1:80">
      <c r="A818" s="262"/>
      <c r="B818" s="263" t="s">
        <v>93</v>
      </c>
      <c r="C818" s="264" t="s">
        <v>1068</v>
      </c>
      <c r="D818" s="265"/>
      <c r="E818" s="266"/>
      <c r="F818" s="267"/>
      <c r="G818" s="268">
        <f>SUM(G739:G817)</f>
        <v>0</v>
      </c>
      <c r="H818" s="269"/>
      <c r="I818" s="270">
        <f>SUM(I739:I817)</f>
        <v>40.231813527000007</v>
      </c>
      <c r="J818" s="269"/>
      <c r="K818" s="270">
        <f>SUM(K739:K817)</f>
        <v>0</v>
      </c>
      <c r="O818" s="243">
        <v>4</v>
      </c>
      <c r="BA818" s="271">
        <f>SUM(BA739:BA817)</f>
        <v>0</v>
      </c>
      <c r="BB818" s="271">
        <f>SUM(BB739:BB817)</f>
        <v>0</v>
      </c>
      <c r="BC818" s="271">
        <f>SUM(BC739:BC817)</f>
        <v>0</v>
      </c>
      <c r="BD818" s="271">
        <f>SUM(BD739:BD817)</f>
        <v>0</v>
      </c>
      <c r="BE818" s="271">
        <f>SUM(BE739:BE817)</f>
        <v>0</v>
      </c>
    </row>
    <row r="819" spans="1:80" ht="38.25" customHeight="1">
      <c r="A819" s="233" t="s">
        <v>89</v>
      </c>
      <c r="B819" s="234" t="s">
        <v>1110</v>
      </c>
      <c r="C819" s="363" t="s">
        <v>3107</v>
      </c>
      <c r="D819" s="364"/>
      <c r="E819" s="364"/>
      <c r="F819" s="364"/>
      <c r="G819" s="365"/>
      <c r="H819" s="239"/>
      <c r="I819" s="240"/>
      <c r="J819" s="241"/>
      <c r="K819" s="242"/>
      <c r="O819" s="243">
        <v>1</v>
      </c>
    </row>
    <row r="820" spans="1:80" ht="22.5">
      <c r="A820" s="244">
        <v>380</v>
      </c>
      <c r="B820" s="245" t="s">
        <v>1069</v>
      </c>
      <c r="C820" s="246" t="s">
        <v>1070</v>
      </c>
      <c r="D820" s="247" t="s">
        <v>149</v>
      </c>
      <c r="E820" s="248">
        <v>221.23</v>
      </c>
      <c r="F820" s="248">
        <v>0</v>
      </c>
      <c r="G820" s="249">
        <f>E820*F820</f>
        <v>0</v>
      </c>
      <c r="H820" s="250">
        <v>4.6999999999999999E-4</v>
      </c>
      <c r="I820" s="251">
        <f>E820*H820</f>
        <v>0.10397809999999999</v>
      </c>
      <c r="J820" s="250">
        <v>0</v>
      </c>
      <c r="K820" s="251">
        <f>E820*J820</f>
        <v>0</v>
      </c>
      <c r="O820" s="243">
        <v>2</v>
      </c>
      <c r="AA820" s="216">
        <v>1</v>
      </c>
      <c r="AB820" s="216">
        <v>7</v>
      </c>
      <c r="AC820" s="216">
        <v>7</v>
      </c>
      <c r="AZ820" s="216">
        <v>2</v>
      </c>
      <c r="BA820" s="216">
        <f>IF(AZ820=1,G820,0)</f>
        <v>0</v>
      </c>
      <c r="BB820" s="216">
        <f>IF(AZ820=2,G820,0)</f>
        <v>0</v>
      </c>
      <c r="BC820" s="216">
        <f>IF(AZ820=3,G820,0)</f>
        <v>0</v>
      </c>
      <c r="BD820" s="216">
        <f>IF(AZ820=4,G820,0)</f>
        <v>0</v>
      </c>
      <c r="BE820" s="216">
        <f>IF(AZ820=5,G820,0)</f>
        <v>0</v>
      </c>
      <c r="CA820" s="243">
        <v>1</v>
      </c>
      <c r="CB820" s="243">
        <v>7</v>
      </c>
    </row>
    <row r="821" spans="1:80" ht="22.5">
      <c r="A821" s="252"/>
      <c r="B821" s="253"/>
      <c r="C821" s="368" t="s">
        <v>1071</v>
      </c>
      <c r="D821" s="369"/>
      <c r="E821" s="369"/>
      <c r="F821" s="369"/>
      <c r="G821" s="370"/>
      <c r="I821" s="254"/>
      <c r="K821" s="254"/>
      <c r="L821" s="255" t="s">
        <v>1071</v>
      </c>
      <c r="O821" s="243">
        <v>3</v>
      </c>
    </row>
    <row r="822" spans="1:80">
      <c r="A822" s="252"/>
      <c r="B822" s="256"/>
      <c r="C822" s="366" t="s">
        <v>1112</v>
      </c>
      <c r="D822" s="367"/>
      <c r="E822" s="257">
        <v>121.22</v>
      </c>
      <c r="F822" s="258"/>
      <c r="G822" s="259"/>
      <c r="H822" s="260"/>
      <c r="I822" s="254"/>
      <c r="J822" s="261"/>
      <c r="K822" s="254"/>
      <c r="M822" s="255" t="s">
        <v>1112</v>
      </c>
      <c r="O822" s="243"/>
    </row>
    <row r="823" spans="1:80">
      <c r="A823" s="252"/>
      <c r="B823" s="256"/>
      <c r="C823" s="371" t="s">
        <v>111</v>
      </c>
      <c r="D823" s="367"/>
      <c r="E823" s="282">
        <v>0</v>
      </c>
      <c r="F823" s="258"/>
      <c r="G823" s="259"/>
      <c r="H823" s="260"/>
      <c r="I823" s="254"/>
      <c r="J823" s="261"/>
      <c r="K823" s="254"/>
      <c r="M823" s="255" t="s">
        <v>111</v>
      </c>
      <c r="O823" s="243"/>
    </row>
    <row r="824" spans="1:80">
      <c r="A824" s="252"/>
      <c r="B824" s="256"/>
      <c r="C824" s="371" t="s">
        <v>1113</v>
      </c>
      <c r="D824" s="367"/>
      <c r="E824" s="282">
        <v>11.88</v>
      </c>
      <c r="F824" s="258"/>
      <c r="G824" s="259"/>
      <c r="H824" s="260"/>
      <c r="I824" s="254"/>
      <c r="J824" s="261"/>
      <c r="K824" s="254"/>
      <c r="M824" s="255" t="s">
        <v>1113</v>
      </c>
      <c r="O824" s="243"/>
    </row>
    <row r="825" spans="1:80">
      <c r="A825" s="252"/>
      <c r="B825" s="256"/>
      <c r="C825" s="371" t="s">
        <v>1114</v>
      </c>
      <c r="D825" s="367"/>
      <c r="E825" s="282">
        <v>1.76</v>
      </c>
      <c r="F825" s="258"/>
      <c r="G825" s="259"/>
      <c r="H825" s="260"/>
      <c r="I825" s="254"/>
      <c r="J825" s="261"/>
      <c r="K825" s="254"/>
      <c r="M825" s="255" t="s">
        <v>1114</v>
      </c>
      <c r="O825" s="243"/>
    </row>
    <row r="826" spans="1:80">
      <c r="A826" s="252"/>
      <c r="B826" s="256"/>
      <c r="C826" s="371" t="s">
        <v>1079</v>
      </c>
      <c r="D826" s="367"/>
      <c r="E826" s="282">
        <v>4.4000000000000004</v>
      </c>
      <c r="F826" s="258"/>
      <c r="G826" s="259"/>
      <c r="H826" s="260"/>
      <c r="I826" s="254"/>
      <c r="J826" s="261"/>
      <c r="K826" s="254"/>
      <c r="M826" s="255" t="s">
        <v>1079</v>
      </c>
      <c r="O826" s="243"/>
    </row>
    <row r="827" spans="1:80">
      <c r="A827" s="252"/>
      <c r="B827" s="256"/>
      <c r="C827" s="371" t="s">
        <v>115</v>
      </c>
      <c r="D827" s="367"/>
      <c r="E827" s="282">
        <v>18.04</v>
      </c>
      <c r="F827" s="258"/>
      <c r="G827" s="259"/>
      <c r="H827" s="260"/>
      <c r="I827" s="254"/>
      <c r="J827" s="261"/>
      <c r="K827" s="254"/>
      <c r="M827" s="255" t="s">
        <v>115</v>
      </c>
      <c r="O827" s="243"/>
    </row>
    <row r="828" spans="1:80">
      <c r="A828" s="252"/>
      <c r="B828" s="256"/>
      <c r="C828" s="366" t="s">
        <v>1115</v>
      </c>
      <c r="D828" s="367"/>
      <c r="E828" s="257">
        <v>-36.08</v>
      </c>
      <c r="F828" s="258"/>
      <c r="G828" s="259"/>
      <c r="H828" s="260"/>
      <c r="I828" s="254"/>
      <c r="J828" s="261"/>
      <c r="K828" s="254"/>
      <c r="M828" s="255" t="s">
        <v>1115</v>
      </c>
      <c r="O828" s="243"/>
    </row>
    <row r="829" spans="1:80">
      <c r="A829" s="252"/>
      <c r="B829" s="256"/>
      <c r="C829" s="366" t="s">
        <v>1116</v>
      </c>
      <c r="D829" s="367"/>
      <c r="E829" s="257">
        <v>168.08</v>
      </c>
      <c r="F829" s="258"/>
      <c r="G829" s="259"/>
      <c r="H829" s="260"/>
      <c r="I829" s="254"/>
      <c r="J829" s="261"/>
      <c r="K829" s="254"/>
      <c r="M829" s="255" t="s">
        <v>1116</v>
      </c>
      <c r="O829" s="243"/>
    </row>
    <row r="830" spans="1:80">
      <c r="A830" s="252"/>
      <c r="B830" s="256"/>
      <c r="C830" s="371" t="s">
        <v>111</v>
      </c>
      <c r="D830" s="367"/>
      <c r="E830" s="282">
        <v>0</v>
      </c>
      <c r="F830" s="258"/>
      <c r="G830" s="259"/>
      <c r="H830" s="260"/>
      <c r="I830" s="254"/>
      <c r="J830" s="261"/>
      <c r="K830" s="254"/>
      <c r="M830" s="255" t="s">
        <v>111</v>
      </c>
      <c r="O830" s="243"/>
    </row>
    <row r="831" spans="1:80">
      <c r="A831" s="252"/>
      <c r="B831" s="256"/>
      <c r="C831" s="371" t="s">
        <v>1117</v>
      </c>
      <c r="D831" s="367"/>
      <c r="E831" s="282">
        <v>1.98</v>
      </c>
      <c r="F831" s="258"/>
      <c r="G831" s="259"/>
      <c r="H831" s="260"/>
      <c r="I831" s="254"/>
      <c r="J831" s="261"/>
      <c r="K831" s="254"/>
      <c r="M831" s="255" t="s">
        <v>1117</v>
      </c>
      <c r="O831" s="243"/>
    </row>
    <row r="832" spans="1:80">
      <c r="A832" s="252"/>
      <c r="B832" s="256"/>
      <c r="C832" s="371" t="s">
        <v>1118</v>
      </c>
      <c r="D832" s="367"/>
      <c r="E832" s="282">
        <v>4.84</v>
      </c>
      <c r="F832" s="258"/>
      <c r="G832" s="259"/>
      <c r="H832" s="260"/>
      <c r="I832" s="254"/>
      <c r="J832" s="261"/>
      <c r="K832" s="254"/>
      <c r="M832" s="255" t="s">
        <v>1118</v>
      </c>
      <c r="O832" s="243"/>
    </row>
    <row r="833" spans="1:80">
      <c r="A833" s="252"/>
      <c r="B833" s="256"/>
      <c r="C833" s="371" t="s">
        <v>1119</v>
      </c>
      <c r="D833" s="367"/>
      <c r="E833" s="282">
        <v>1.365</v>
      </c>
      <c r="F833" s="258"/>
      <c r="G833" s="259"/>
      <c r="H833" s="260"/>
      <c r="I833" s="254"/>
      <c r="J833" s="261"/>
      <c r="K833" s="254"/>
      <c r="M833" s="255" t="s">
        <v>1119</v>
      </c>
      <c r="O833" s="243"/>
    </row>
    <row r="834" spans="1:80">
      <c r="A834" s="252"/>
      <c r="B834" s="256"/>
      <c r="C834" s="371" t="s">
        <v>1120</v>
      </c>
      <c r="D834" s="367"/>
      <c r="E834" s="282">
        <v>5.0599999999999996</v>
      </c>
      <c r="F834" s="258"/>
      <c r="G834" s="259"/>
      <c r="H834" s="260"/>
      <c r="I834" s="254"/>
      <c r="J834" s="261"/>
      <c r="K834" s="254"/>
      <c r="M834" s="255" t="s">
        <v>1120</v>
      </c>
      <c r="O834" s="243"/>
    </row>
    <row r="835" spans="1:80">
      <c r="A835" s="252"/>
      <c r="B835" s="256"/>
      <c r="C835" s="371" t="s">
        <v>1121</v>
      </c>
      <c r="D835" s="367"/>
      <c r="E835" s="282">
        <v>2.75</v>
      </c>
      <c r="F835" s="258"/>
      <c r="G835" s="259"/>
      <c r="H835" s="260"/>
      <c r="I835" s="254"/>
      <c r="J835" s="261"/>
      <c r="K835" s="254"/>
      <c r="M835" s="255" t="s">
        <v>1121</v>
      </c>
      <c r="O835" s="243"/>
    </row>
    <row r="836" spans="1:80">
      <c r="A836" s="252"/>
      <c r="B836" s="256"/>
      <c r="C836" s="371" t="s">
        <v>115</v>
      </c>
      <c r="D836" s="367"/>
      <c r="E836" s="282">
        <v>15.995000000000001</v>
      </c>
      <c r="F836" s="258"/>
      <c r="G836" s="259"/>
      <c r="H836" s="260"/>
      <c r="I836" s="254"/>
      <c r="J836" s="261"/>
      <c r="K836" s="254"/>
      <c r="M836" s="255" t="s">
        <v>115</v>
      </c>
      <c r="O836" s="243"/>
    </row>
    <row r="837" spans="1:80">
      <c r="A837" s="252"/>
      <c r="B837" s="256"/>
      <c r="C837" s="366" t="s">
        <v>1122</v>
      </c>
      <c r="D837" s="367"/>
      <c r="E837" s="257">
        <v>-31.99</v>
      </c>
      <c r="F837" s="258"/>
      <c r="G837" s="259"/>
      <c r="H837" s="260"/>
      <c r="I837" s="254"/>
      <c r="J837" s="261"/>
      <c r="K837" s="254"/>
      <c r="M837" s="255" t="s">
        <v>1122</v>
      </c>
      <c r="O837" s="243"/>
    </row>
    <row r="838" spans="1:80">
      <c r="A838" s="244">
        <v>381</v>
      </c>
      <c r="B838" s="245" t="s">
        <v>1091</v>
      </c>
      <c r="C838" s="246" t="s">
        <v>1092</v>
      </c>
      <c r="D838" s="247" t="s">
        <v>149</v>
      </c>
      <c r="E838" s="248">
        <v>268.11700000000002</v>
      </c>
      <c r="F838" s="248">
        <v>0</v>
      </c>
      <c r="G838" s="249">
        <f>E838*F838</f>
        <v>0</v>
      </c>
      <c r="H838" s="250">
        <v>4.6999999999999999E-4</v>
      </c>
      <c r="I838" s="251">
        <f>E838*H838</f>
        <v>0.12601498999999999</v>
      </c>
      <c r="J838" s="250">
        <v>0</v>
      </c>
      <c r="K838" s="251">
        <f>E838*J838</f>
        <v>0</v>
      </c>
      <c r="O838" s="243">
        <v>2</v>
      </c>
      <c r="AA838" s="216">
        <v>1</v>
      </c>
      <c r="AB838" s="216">
        <v>7</v>
      </c>
      <c r="AC838" s="216">
        <v>7</v>
      </c>
      <c r="AZ838" s="216">
        <v>2</v>
      </c>
      <c r="BA838" s="216">
        <f>IF(AZ838=1,G838,0)</f>
        <v>0</v>
      </c>
      <c r="BB838" s="216">
        <f>IF(AZ838=2,G838,0)</f>
        <v>0</v>
      </c>
      <c r="BC838" s="216">
        <f>IF(AZ838=3,G838,0)</f>
        <v>0</v>
      </c>
      <c r="BD838" s="216">
        <f>IF(AZ838=4,G838,0)</f>
        <v>0</v>
      </c>
      <c r="BE838" s="216">
        <f>IF(AZ838=5,G838,0)</f>
        <v>0</v>
      </c>
      <c r="CA838" s="243">
        <v>1</v>
      </c>
      <c r="CB838" s="243">
        <v>7</v>
      </c>
    </row>
    <row r="839" spans="1:80" ht="22.5">
      <c r="A839" s="252"/>
      <c r="B839" s="253"/>
      <c r="C839" s="368" t="s">
        <v>1071</v>
      </c>
      <c r="D839" s="369"/>
      <c r="E839" s="369"/>
      <c r="F839" s="369"/>
      <c r="G839" s="370"/>
      <c r="I839" s="254"/>
      <c r="K839" s="254"/>
      <c r="L839" s="255" t="s">
        <v>1071</v>
      </c>
      <c r="O839" s="243">
        <v>3</v>
      </c>
    </row>
    <row r="840" spans="1:80">
      <c r="A840" s="252"/>
      <c r="B840" s="256"/>
      <c r="C840" s="366" t="s">
        <v>1123</v>
      </c>
      <c r="D840" s="367"/>
      <c r="E840" s="257">
        <v>63.365000000000002</v>
      </c>
      <c r="F840" s="258"/>
      <c r="G840" s="259"/>
      <c r="H840" s="260"/>
      <c r="I840" s="254"/>
      <c r="J840" s="261"/>
      <c r="K840" s="254"/>
      <c r="M840" s="255" t="s">
        <v>1123</v>
      </c>
      <c r="O840" s="243"/>
    </row>
    <row r="841" spans="1:80">
      <c r="A841" s="252"/>
      <c r="B841" s="256"/>
      <c r="C841" s="366" t="s">
        <v>1124</v>
      </c>
      <c r="D841" s="367"/>
      <c r="E841" s="257">
        <v>204.75200000000001</v>
      </c>
      <c r="F841" s="258"/>
      <c r="G841" s="259"/>
      <c r="H841" s="260"/>
      <c r="I841" s="254"/>
      <c r="J841" s="261"/>
      <c r="K841" s="254"/>
      <c r="M841" s="255" t="s">
        <v>1124</v>
      </c>
      <c r="O841" s="243"/>
    </row>
    <row r="842" spans="1:80" ht="22.5">
      <c r="A842" s="244">
        <v>382</v>
      </c>
      <c r="B842" s="245" t="s">
        <v>1095</v>
      </c>
      <c r="C842" s="246" t="s">
        <v>1096</v>
      </c>
      <c r="D842" s="247" t="s">
        <v>149</v>
      </c>
      <c r="E842" s="248">
        <v>489.34699999999998</v>
      </c>
      <c r="F842" s="248">
        <v>0</v>
      </c>
      <c r="G842" s="249">
        <f>E842*F842</f>
        <v>0</v>
      </c>
      <c r="H842" s="250">
        <v>2.6200000000000001E-2</v>
      </c>
      <c r="I842" s="251">
        <f>E842*H842</f>
        <v>12.820891400000001</v>
      </c>
      <c r="J842" s="250">
        <v>0</v>
      </c>
      <c r="K842" s="251">
        <f>E842*J842</f>
        <v>0</v>
      </c>
      <c r="O842" s="243">
        <v>2</v>
      </c>
      <c r="AA842" s="216">
        <v>1</v>
      </c>
      <c r="AB842" s="216">
        <v>7</v>
      </c>
      <c r="AC842" s="216">
        <v>7</v>
      </c>
      <c r="AZ842" s="216">
        <v>2</v>
      </c>
      <c r="BA842" s="216">
        <f>IF(AZ842=1,G842,0)</f>
        <v>0</v>
      </c>
      <c r="BB842" s="216">
        <f>IF(AZ842=2,G842,0)</f>
        <v>0</v>
      </c>
      <c r="BC842" s="216">
        <f>IF(AZ842=3,G842,0)</f>
        <v>0</v>
      </c>
      <c r="BD842" s="216">
        <f>IF(AZ842=4,G842,0)</f>
        <v>0</v>
      </c>
      <c r="BE842" s="216">
        <f>IF(AZ842=5,G842,0)</f>
        <v>0</v>
      </c>
      <c r="CA842" s="243">
        <v>1</v>
      </c>
      <c r="CB842" s="243">
        <v>7</v>
      </c>
    </row>
    <row r="843" spans="1:80" ht="45">
      <c r="A843" s="252"/>
      <c r="B843" s="253"/>
      <c r="C843" s="368" t="s">
        <v>1097</v>
      </c>
      <c r="D843" s="369"/>
      <c r="E843" s="369"/>
      <c r="F843" s="369"/>
      <c r="G843" s="370"/>
      <c r="I843" s="254"/>
      <c r="K843" s="254"/>
      <c r="L843" s="255" t="s">
        <v>1097</v>
      </c>
      <c r="O843" s="243">
        <v>3</v>
      </c>
    </row>
    <row r="844" spans="1:80">
      <c r="A844" s="252"/>
      <c r="B844" s="256"/>
      <c r="C844" s="366" t="s">
        <v>1125</v>
      </c>
      <c r="D844" s="367"/>
      <c r="E844" s="257">
        <v>489.34699999999998</v>
      </c>
      <c r="F844" s="258"/>
      <c r="G844" s="259"/>
      <c r="H844" s="260"/>
      <c r="I844" s="254"/>
      <c r="J844" s="261"/>
      <c r="K844" s="254"/>
      <c r="M844" s="255" t="s">
        <v>1125</v>
      </c>
      <c r="O844" s="243"/>
    </row>
    <row r="845" spans="1:80" ht="22.5">
      <c r="A845" s="244">
        <v>383</v>
      </c>
      <c r="B845" s="245" t="s">
        <v>1105</v>
      </c>
      <c r="C845" s="246" t="s">
        <v>1106</v>
      </c>
      <c r="D845" s="247" t="s">
        <v>149</v>
      </c>
      <c r="E845" s="248">
        <v>244.67349999999999</v>
      </c>
      <c r="F845" s="248">
        <v>0</v>
      </c>
      <c r="G845" s="249">
        <f>E845*F845</f>
        <v>0</v>
      </c>
      <c r="H845" s="250">
        <v>2.3000000000000001E-4</v>
      </c>
      <c r="I845" s="251">
        <f>E845*H845</f>
        <v>5.6274905E-2</v>
      </c>
      <c r="J845" s="250">
        <v>0</v>
      </c>
      <c r="K845" s="251">
        <f>E845*J845</f>
        <v>0</v>
      </c>
      <c r="O845" s="243">
        <v>2</v>
      </c>
      <c r="AA845" s="216">
        <v>1</v>
      </c>
      <c r="AB845" s="216">
        <v>7</v>
      </c>
      <c r="AC845" s="216">
        <v>7</v>
      </c>
      <c r="AZ845" s="216">
        <v>2</v>
      </c>
      <c r="BA845" s="216">
        <f>IF(AZ845=1,G845,0)</f>
        <v>0</v>
      </c>
      <c r="BB845" s="216">
        <f>IF(AZ845=2,G845,0)</f>
        <v>0</v>
      </c>
      <c r="BC845" s="216">
        <f>IF(AZ845=3,G845,0)</f>
        <v>0</v>
      </c>
      <c r="BD845" s="216">
        <f>IF(AZ845=4,G845,0)</f>
        <v>0</v>
      </c>
      <c r="BE845" s="216">
        <f>IF(AZ845=5,G845,0)</f>
        <v>0</v>
      </c>
      <c r="CA845" s="243">
        <v>1</v>
      </c>
      <c r="CB845" s="243">
        <v>7</v>
      </c>
    </row>
    <row r="846" spans="1:80">
      <c r="A846" s="244">
        <v>384</v>
      </c>
      <c r="B846" s="245" t="s">
        <v>1126</v>
      </c>
      <c r="C846" s="246" t="s">
        <v>1127</v>
      </c>
      <c r="D846" s="247" t="s">
        <v>149</v>
      </c>
      <c r="E846" s="248">
        <v>244.67349999999999</v>
      </c>
      <c r="F846" s="248">
        <v>0</v>
      </c>
      <c r="G846" s="249">
        <f>E846*F846</f>
        <v>0</v>
      </c>
      <c r="H846" s="250">
        <v>1.256E-2</v>
      </c>
      <c r="I846" s="251">
        <f>E846*H846</f>
        <v>3.0730991599999999</v>
      </c>
      <c r="J846" s="250">
        <v>0</v>
      </c>
      <c r="K846" s="251">
        <f>E846*J846</f>
        <v>0</v>
      </c>
      <c r="O846" s="243">
        <v>2</v>
      </c>
      <c r="AA846" s="216">
        <v>1</v>
      </c>
      <c r="AB846" s="216">
        <v>7</v>
      </c>
      <c r="AC846" s="216">
        <v>7</v>
      </c>
      <c r="AZ846" s="216">
        <v>2</v>
      </c>
      <c r="BA846" s="216">
        <f>IF(AZ846=1,G846,0)</f>
        <v>0</v>
      </c>
      <c r="BB846" s="216">
        <f>IF(AZ846=2,G846,0)</f>
        <v>0</v>
      </c>
      <c r="BC846" s="216">
        <f>IF(AZ846=3,G846,0)</f>
        <v>0</v>
      </c>
      <c r="BD846" s="216">
        <f>IF(AZ846=4,G846,0)</f>
        <v>0</v>
      </c>
      <c r="BE846" s="216">
        <f>IF(AZ846=5,G846,0)</f>
        <v>0</v>
      </c>
      <c r="CA846" s="243">
        <v>1</v>
      </c>
      <c r="CB846" s="243">
        <v>7</v>
      </c>
    </row>
    <row r="847" spans="1:80">
      <c r="A847" s="252"/>
      <c r="B847" s="256"/>
      <c r="C847" s="366" t="s">
        <v>1128</v>
      </c>
      <c r="D847" s="367"/>
      <c r="E847" s="257">
        <v>92.292500000000004</v>
      </c>
      <c r="F847" s="258"/>
      <c r="G847" s="259"/>
      <c r="H847" s="260"/>
      <c r="I847" s="254"/>
      <c r="J847" s="261"/>
      <c r="K847" s="254"/>
      <c r="M847" s="255" t="s">
        <v>1128</v>
      </c>
      <c r="O847" s="243"/>
    </row>
    <row r="848" spans="1:80">
      <c r="A848" s="252"/>
      <c r="B848" s="256"/>
      <c r="C848" s="371" t="s">
        <v>111</v>
      </c>
      <c r="D848" s="367"/>
      <c r="E848" s="282">
        <v>0</v>
      </c>
      <c r="F848" s="258"/>
      <c r="G848" s="259"/>
      <c r="H848" s="260"/>
      <c r="I848" s="254"/>
      <c r="J848" s="261"/>
      <c r="K848" s="254"/>
      <c r="M848" s="255" t="s">
        <v>111</v>
      </c>
      <c r="O848" s="243"/>
    </row>
    <row r="849" spans="1:80">
      <c r="A849" s="252"/>
      <c r="B849" s="256"/>
      <c r="C849" s="371" t="s">
        <v>1113</v>
      </c>
      <c r="D849" s="367"/>
      <c r="E849" s="282">
        <v>11.88</v>
      </c>
      <c r="F849" s="258"/>
      <c r="G849" s="259"/>
      <c r="H849" s="260"/>
      <c r="I849" s="254"/>
      <c r="J849" s="261"/>
      <c r="K849" s="254"/>
      <c r="M849" s="255" t="s">
        <v>1113</v>
      </c>
      <c r="O849" s="243"/>
    </row>
    <row r="850" spans="1:80">
      <c r="A850" s="252"/>
      <c r="B850" s="256"/>
      <c r="C850" s="371" t="s">
        <v>1114</v>
      </c>
      <c r="D850" s="367"/>
      <c r="E850" s="282">
        <v>1.76</v>
      </c>
      <c r="F850" s="258"/>
      <c r="G850" s="259"/>
      <c r="H850" s="260"/>
      <c r="I850" s="254"/>
      <c r="J850" s="261"/>
      <c r="K850" s="254"/>
      <c r="M850" s="255" t="s">
        <v>1114</v>
      </c>
      <c r="O850" s="243"/>
    </row>
    <row r="851" spans="1:80">
      <c r="A851" s="252"/>
      <c r="B851" s="256"/>
      <c r="C851" s="371" t="s">
        <v>1079</v>
      </c>
      <c r="D851" s="367"/>
      <c r="E851" s="282">
        <v>4.4000000000000004</v>
      </c>
      <c r="F851" s="258"/>
      <c r="G851" s="259"/>
      <c r="H851" s="260"/>
      <c r="I851" s="254"/>
      <c r="J851" s="261"/>
      <c r="K851" s="254"/>
      <c r="M851" s="255" t="s">
        <v>1079</v>
      </c>
      <c r="O851" s="243"/>
    </row>
    <row r="852" spans="1:80">
      <c r="A852" s="252"/>
      <c r="B852" s="256"/>
      <c r="C852" s="371" t="s">
        <v>115</v>
      </c>
      <c r="D852" s="367"/>
      <c r="E852" s="282">
        <v>18.04</v>
      </c>
      <c r="F852" s="258"/>
      <c r="G852" s="259"/>
      <c r="H852" s="260"/>
      <c r="I852" s="254"/>
      <c r="J852" s="261"/>
      <c r="K852" s="254"/>
      <c r="M852" s="255" t="s">
        <v>115</v>
      </c>
      <c r="O852" s="243"/>
    </row>
    <row r="853" spans="1:80">
      <c r="A853" s="252"/>
      <c r="B853" s="256"/>
      <c r="C853" s="366" t="s">
        <v>1129</v>
      </c>
      <c r="D853" s="367"/>
      <c r="E853" s="257">
        <v>-18.04</v>
      </c>
      <c r="F853" s="258"/>
      <c r="G853" s="259"/>
      <c r="H853" s="260"/>
      <c r="I853" s="254"/>
      <c r="J853" s="261"/>
      <c r="K853" s="254"/>
      <c r="M853" s="255" t="s">
        <v>1129</v>
      </c>
      <c r="O853" s="243"/>
    </row>
    <row r="854" spans="1:80">
      <c r="A854" s="252"/>
      <c r="B854" s="256"/>
      <c r="C854" s="366" t="s">
        <v>1130</v>
      </c>
      <c r="D854" s="367"/>
      <c r="E854" s="257">
        <v>186.416</v>
      </c>
      <c r="F854" s="258"/>
      <c r="G854" s="259"/>
      <c r="H854" s="260"/>
      <c r="I854" s="254"/>
      <c r="J854" s="261"/>
      <c r="K854" s="254"/>
      <c r="M854" s="255" t="s">
        <v>1130</v>
      </c>
      <c r="O854" s="243"/>
    </row>
    <row r="855" spans="1:80">
      <c r="A855" s="252"/>
      <c r="B855" s="256"/>
      <c r="C855" s="371" t="s">
        <v>111</v>
      </c>
      <c r="D855" s="367"/>
      <c r="E855" s="282">
        <v>0</v>
      </c>
      <c r="F855" s="258"/>
      <c r="G855" s="259"/>
      <c r="H855" s="260"/>
      <c r="I855" s="254"/>
      <c r="J855" s="261"/>
      <c r="K855" s="254"/>
      <c r="M855" s="255" t="s">
        <v>111</v>
      </c>
      <c r="O855" s="243"/>
    </row>
    <row r="856" spans="1:80">
      <c r="A856" s="252"/>
      <c r="B856" s="256"/>
      <c r="C856" s="371" t="s">
        <v>1117</v>
      </c>
      <c r="D856" s="367"/>
      <c r="E856" s="282">
        <v>1.98</v>
      </c>
      <c r="F856" s="258"/>
      <c r="G856" s="259"/>
      <c r="H856" s="260"/>
      <c r="I856" s="254"/>
      <c r="J856" s="261"/>
      <c r="K856" s="254"/>
      <c r="M856" s="255" t="s">
        <v>1117</v>
      </c>
      <c r="O856" s="243"/>
    </row>
    <row r="857" spans="1:80">
      <c r="A857" s="252"/>
      <c r="B857" s="256"/>
      <c r="C857" s="371" t="s">
        <v>1118</v>
      </c>
      <c r="D857" s="367"/>
      <c r="E857" s="282">
        <v>4.84</v>
      </c>
      <c r="F857" s="258"/>
      <c r="G857" s="259"/>
      <c r="H857" s="260"/>
      <c r="I857" s="254"/>
      <c r="J857" s="261"/>
      <c r="K857" s="254"/>
      <c r="M857" s="255" t="s">
        <v>1118</v>
      </c>
      <c r="O857" s="243"/>
    </row>
    <row r="858" spans="1:80">
      <c r="A858" s="252"/>
      <c r="B858" s="256"/>
      <c r="C858" s="371" t="s">
        <v>1119</v>
      </c>
      <c r="D858" s="367"/>
      <c r="E858" s="282">
        <v>1.365</v>
      </c>
      <c r="F858" s="258"/>
      <c r="G858" s="259"/>
      <c r="H858" s="260"/>
      <c r="I858" s="254"/>
      <c r="J858" s="261"/>
      <c r="K858" s="254"/>
      <c r="M858" s="255" t="s">
        <v>1119</v>
      </c>
      <c r="O858" s="243"/>
    </row>
    <row r="859" spans="1:80">
      <c r="A859" s="252"/>
      <c r="B859" s="256"/>
      <c r="C859" s="371" t="s">
        <v>1120</v>
      </c>
      <c r="D859" s="367"/>
      <c r="E859" s="282">
        <v>5.0599999999999996</v>
      </c>
      <c r="F859" s="258"/>
      <c r="G859" s="259"/>
      <c r="H859" s="260"/>
      <c r="I859" s="254"/>
      <c r="J859" s="261"/>
      <c r="K859" s="254"/>
      <c r="M859" s="255" t="s">
        <v>1120</v>
      </c>
      <c r="O859" s="243"/>
    </row>
    <row r="860" spans="1:80">
      <c r="A860" s="252"/>
      <c r="B860" s="256"/>
      <c r="C860" s="371" t="s">
        <v>1121</v>
      </c>
      <c r="D860" s="367"/>
      <c r="E860" s="282">
        <v>2.75</v>
      </c>
      <c r="F860" s="258"/>
      <c r="G860" s="259"/>
      <c r="H860" s="260"/>
      <c r="I860" s="254"/>
      <c r="J860" s="261"/>
      <c r="K860" s="254"/>
      <c r="M860" s="255" t="s">
        <v>1121</v>
      </c>
      <c r="O860" s="243"/>
    </row>
    <row r="861" spans="1:80">
      <c r="A861" s="252"/>
      <c r="B861" s="256"/>
      <c r="C861" s="371" t="s">
        <v>115</v>
      </c>
      <c r="D861" s="367"/>
      <c r="E861" s="282">
        <v>15.995000000000001</v>
      </c>
      <c r="F861" s="258"/>
      <c r="G861" s="259"/>
      <c r="H861" s="260"/>
      <c r="I861" s="254"/>
      <c r="J861" s="261"/>
      <c r="K861" s="254"/>
      <c r="M861" s="255" t="s">
        <v>115</v>
      </c>
      <c r="O861" s="243"/>
    </row>
    <row r="862" spans="1:80">
      <c r="A862" s="252"/>
      <c r="B862" s="256"/>
      <c r="C862" s="366" t="s">
        <v>1131</v>
      </c>
      <c r="D862" s="367"/>
      <c r="E862" s="257">
        <v>-15.994999999999999</v>
      </c>
      <c r="F862" s="258"/>
      <c r="G862" s="259"/>
      <c r="H862" s="260"/>
      <c r="I862" s="254"/>
      <c r="J862" s="261"/>
      <c r="K862" s="254"/>
      <c r="M862" s="283">
        <v>-15995</v>
      </c>
      <c r="O862" s="243"/>
    </row>
    <row r="863" spans="1:80" ht="22.5">
      <c r="A863" s="244">
        <v>385</v>
      </c>
      <c r="B863" s="245" t="s">
        <v>1107</v>
      </c>
      <c r="C863" s="246" t="s">
        <v>1108</v>
      </c>
      <c r="D863" s="247" t="s">
        <v>149</v>
      </c>
      <c r="E863" s="248">
        <v>489.34699999999998</v>
      </c>
      <c r="F863" s="248">
        <v>0</v>
      </c>
      <c r="G863" s="249">
        <f>E863*F863</f>
        <v>0</v>
      </c>
      <c r="H863" s="250">
        <v>2.3000000000000001E-4</v>
      </c>
      <c r="I863" s="251">
        <f>E863*H863</f>
        <v>0.11254981</v>
      </c>
      <c r="J863" s="250">
        <v>0</v>
      </c>
      <c r="K863" s="251">
        <f>E863*J863</f>
        <v>0</v>
      </c>
      <c r="O863" s="243">
        <v>2</v>
      </c>
      <c r="AA863" s="216">
        <v>1</v>
      </c>
      <c r="AB863" s="216">
        <v>7</v>
      </c>
      <c r="AC863" s="216">
        <v>7</v>
      </c>
      <c r="AZ863" s="216">
        <v>2</v>
      </c>
      <c r="BA863" s="216">
        <f>IF(AZ863=1,G863,0)</f>
        <v>0</v>
      </c>
      <c r="BB863" s="216">
        <f>IF(AZ863=2,G863,0)</f>
        <v>0</v>
      </c>
      <c r="BC863" s="216">
        <f>IF(AZ863=3,G863,0)</f>
        <v>0</v>
      </c>
      <c r="BD863" s="216">
        <f>IF(AZ863=4,G863,0)</f>
        <v>0</v>
      </c>
      <c r="BE863" s="216">
        <f>IF(AZ863=5,G863,0)</f>
        <v>0</v>
      </c>
      <c r="CA863" s="243">
        <v>1</v>
      </c>
      <c r="CB863" s="243">
        <v>7</v>
      </c>
    </row>
    <row r="864" spans="1:80">
      <c r="A864" s="252"/>
      <c r="B864" s="256"/>
      <c r="C864" s="366" t="s">
        <v>1125</v>
      </c>
      <c r="D864" s="367"/>
      <c r="E864" s="257">
        <v>489.34699999999998</v>
      </c>
      <c r="F864" s="258"/>
      <c r="G864" s="259"/>
      <c r="H864" s="260"/>
      <c r="I864" s="254"/>
      <c r="J864" s="261"/>
      <c r="K864" s="254"/>
      <c r="M864" s="255" t="s">
        <v>1125</v>
      </c>
      <c r="O864" s="243"/>
    </row>
    <row r="865" spans="1:80">
      <c r="A865" s="262"/>
      <c r="B865" s="263" t="s">
        <v>93</v>
      </c>
      <c r="C865" s="264" t="s">
        <v>1111</v>
      </c>
      <c r="D865" s="265"/>
      <c r="E865" s="266"/>
      <c r="F865" s="267"/>
      <c r="G865" s="268">
        <f>SUM(G819:G864)</f>
        <v>0</v>
      </c>
      <c r="H865" s="269"/>
      <c r="I865" s="270">
        <f>SUM(I819:I864)</f>
        <v>16.292808365000003</v>
      </c>
      <c r="J865" s="269"/>
      <c r="K865" s="270">
        <f>SUM(K819:K864)</f>
        <v>0</v>
      </c>
      <c r="O865" s="243">
        <v>4</v>
      </c>
      <c r="BA865" s="271">
        <f>SUM(BA819:BA864)</f>
        <v>0</v>
      </c>
      <c r="BB865" s="271">
        <f>SUM(BB819:BB864)</f>
        <v>0</v>
      </c>
      <c r="BC865" s="271">
        <f>SUM(BC819:BC864)</f>
        <v>0</v>
      </c>
      <c r="BD865" s="271">
        <f>SUM(BD819:BD864)</f>
        <v>0</v>
      </c>
      <c r="BE865" s="271">
        <f>SUM(BE819:BE864)</f>
        <v>0</v>
      </c>
    </row>
    <row r="866" spans="1:80" ht="38.25" customHeight="1">
      <c r="A866" s="233" t="s">
        <v>89</v>
      </c>
      <c r="B866" s="234" t="s">
        <v>1132</v>
      </c>
      <c r="C866" s="235" t="s">
        <v>1133</v>
      </c>
      <c r="D866" s="236"/>
      <c r="E866" s="237"/>
      <c r="F866" s="237"/>
      <c r="G866" s="238"/>
      <c r="H866" s="239"/>
      <c r="I866" s="240"/>
      <c r="J866" s="241"/>
      <c r="K866" s="242"/>
      <c r="O866" s="243">
        <v>1</v>
      </c>
    </row>
    <row r="867" spans="1:80" ht="22.5">
      <c r="A867" s="244">
        <v>386</v>
      </c>
      <c r="B867" s="245" t="s">
        <v>1069</v>
      </c>
      <c r="C867" s="246" t="s">
        <v>1070</v>
      </c>
      <c r="D867" s="247" t="s">
        <v>149</v>
      </c>
      <c r="E867" s="248">
        <v>122.0294</v>
      </c>
      <c r="F867" s="248">
        <v>0</v>
      </c>
      <c r="G867" s="249">
        <f>E867*F867</f>
        <v>0</v>
      </c>
      <c r="H867" s="250">
        <v>4.6999999999999999E-4</v>
      </c>
      <c r="I867" s="251">
        <f>E867*H867</f>
        <v>5.7353817999999994E-2</v>
      </c>
      <c r="J867" s="250">
        <v>0</v>
      </c>
      <c r="K867" s="251">
        <f>E867*J867</f>
        <v>0</v>
      </c>
      <c r="O867" s="243">
        <v>2</v>
      </c>
      <c r="AA867" s="216">
        <v>1</v>
      </c>
      <c r="AB867" s="216">
        <v>7</v>
      </c>
      <c r="AC867" s="216">
        <v>7</v>
      </c>
      <c r="AZ867" s="216">
        <v>2</v>
      </c>
      <c r="BA867" s="216">
        <f>IF(AZ867=1,G867,0)</f>
        <v>0</v>
      </c>
      <c r="BB867" s="216">
        <f>IF(AZ867=2,G867,0)</f>
        <v>0</v>
      </c>
      <c r="BC867" s="216">
        <f>IF(AZ867=3,G867,0)</f>
        <v>0</v>
      </c>
      <c r="BD867" s="216">
        <f>IF(AZ867=4,G867,0)</f>
        <v>0</v>
      </c>
      <c r="BE867" s="216">
        <f>IF(AZ867=5,G867,0)</f>
        <v>0</v>
      </c>
      <c r="CA867" s="243">
        <v>1</v>
      </c>
      <c r="CB867" s="243">
        <v>7</v>
      </c>
    </row>
    <row r="868" spans="1:80" ht="22.5">
      <c r="A868" s="252"/>
      <c r="B868" s="253"/>
      <c r="C868" s="368" t="s">
        <v>1071</v>
      </c>
      <c r="D868" s="369"/>
      <c r="E868" s="369"/>
      <c r="F868" s="369"/>
      <c r="G868" s="370"/>
      <c r="I868" s="254"/>
      <c r="K868" s="254"/>
      <c r="L868" s="255" t="s">
        <v>1071</v>
      </c>
      <c r="O868" s="243">
        <v>3</v>
      </c>
    </row>
    <row r="869" spans="1:80">
      <c r="A869" s="252"/>
      <c r="B869" s="256"/>
      <c r="C869" s="366" t="s">
        <v>1135</v>
      </c>
      <c r="D869" s="367"/>
      <c r="E869" s="257">
        <v>162.80000000000001</v>
      </c>
      <c r="F869" s="258"/>
      <c r="G869" s="259"/>
      <c r="H869" s="260"/>
      <c r="I869" s="254"/>
      <c r="J869" s="261"/>
      <c r="K869" s="254"/>
      <c r="M869" s="255" t="s">
        <v>1135</v>
      </c>
      <c r="O869" s="243"/>
    </row>
    <row r="870" spans="1:80">
      <c r="A870" s="252"/>
      <c r="B870" s="256"/>
      <c r="C870" s="371" t="s">
        <v>111</v>
      </c>
      <c r="D870" s="367"/>
      <c r="E870" s="282">
        <v>0</v>
      </c>
      <c r="F870" s="258"/>
      <c r="G870" s="259"/>
      <c r="H870" s="260"/>
      <c r="I870" s="254"/>
      <c r="J870" s="261"/>
      <c r="K870" s="254"/>
      <c r="M870" s="255" t="s">
        <v>111</v>
      </c>
      <c r="O870" s="243"/>
    </row>
    <row r="871" spans="1:80">
      <c r="A871" s="252"/>
      <c r="B871" s="256"/>
      <c r="C871" s="371" t="s">
        <v>1136</v>
      </c>
      <c r="D871" s="367"/>
      <c r="E871" s="282">
        <v>17.600000000000001</v>
      </c>
      <c r="F871" s="258"/>
      <c r="G871" s="259"/>
      <c r="H871" s="260"/>
      <c r="I871" s="254"/>
      <c r="J871" s="261"/>
      <c r="K871" s="254"/>
      <c r="M871" s="255" t="s">
        <v>1136</v>
      </c>
      <c r="O871" s="243"/>
    </row>
    <row r="872" spans="1:80">
      <c r="A872" s="252"/>
      <c r="B872" s="256"/>
      <c r="C872" s="371" t="s">
        <v>1137</v>
      </c>
      <c r="D872" s="367"/>
      <c r="E872" s="282">
        <v>1.1990000000000001</v>
      </c>
      <c r="F872" s="258"/>
      <c r="G872" s="259"/>
      <c r="H872" s="260"/>
      <c r="I872" s="254"/>
      <c r="J872" s="261"/>
      <c r="K872" s="254"/>
      <c r="M872" s="255" t="s">
        <v>1137</v>
      </c>
      <c r="O872" s="243"/>
    </row>
    <row r="873" spans="1:80">
      <c r="A873" s="252"/>
      <c r="B873" s="256"/>
      <c r="C873" s="371" t="s">
        <v>1138</v>
      </c>
      <c r="D873" s="367"/>
      <c r="E873" s="282">
        <v>1.5863</v>
      </c>
      <c r="F873" s="258"/>
      <c r="G873" s="259"/>
      <c r="H873" s="260"/>
      <c r="I873" s="254"/>
      <c r="J873" s="261"/>
      <c r="K873" s="254"/>
      <c r="M873" s="255" t="s">
        <v>1138</v>
      </c>
      <c r="O873" s="243"/>
    </row>
    <row r="874" spans="1:80">
      <c r="A874" s="252"/>
      <c r="B874" s="256"/>
      <c r="C874" s="371" t="s">
        <v>115</v>
      </c>
      <c r="D874" s="367"/>
      <c r="E874" s="282">
        <v>20.385300000000004</v>
      </c>
      <c r="F874" s="258"/>
      <c r="G874" s="259"/>
      <c r="H874" s="260"/>
      <c r="I874" s="254"/>
      <c r="J874" s="261"/>
      <c r="K874" s="254"/>
      <c r="M874" s="255" t="s">
        <v>115</v>
      </c>
      <c r="O874" s="243"/>
    </row>
    <row r="875" spans="1:80">
      <c r="A875" s="252"/>
      <c r="B875" s="256"/>
      <c r="C875" s="366" t="s">
        <v>1139</v>
      </c>
      <c r="D875" s="367"/>
      <c r="E875" s="257">
        <v>-40.770600000000002</v>
      </c>
      <c r="F875" s="258"/>
      <c r="G875" s="259"/>
      <c r="H875" s="260"/>
      <c r="I875" s="254"/>
      <c r="J875" s="261"/>
      <c r="K875" s="254"/>
      <c r="M875" s="255" t="s">
        <v>1139</v>
      </c>
      <c r="O875" s="243"/>
    </row>
    <row r="876" spans="1:80">
      <c r="A876" s="244">
        <v>387</v>
      </c>
      <c r="B876" s="245" t="s">
        <v>1091</v>
      </c>
      <c r="C876" s="246" t="s">
        <v>1092</v>
      </c>
      <c r="D876" s="247" t="s">
        <v>149</v>
      </c>
      <c r="E876" s="248">
        <v>85.1</v>
      </c>
      <c r="F876" s="248">
        <v>0</v>
      </c>
      <c r="G876" s="249">
        <f>E876*F876</f>
        <v>0</v>
      </c>
      <c r="H876" s="250">
        <v>4.6999999999999999E-4</v>
      </c>
      <c r="I876" s="251">
        <f>E876*H876</f>
        <v>3.9996999999999998E-2</v>
      </c>
      <c r="J876" s="250">
        <v>0</v>
      </c>
      <c r="K876" s="251">
        <f>E876*J876</f>
        <v>0</v>
      </c>
      <c r="O876" s="243">
        <v>2</v>
      </c>
      <c r="AA876" s="216">
        <v>1</v>
      </c>
      <c r="AB876" s="216">
        <v>7</v>
      </c>
      <c r="AC876" s="216">
        <v>7</v>
      </c>
      <c r="AZ876" s="216">
        <v>2</v>
      </c>
      <c r="BA876" s="216">
        <f>IF(AZ876=1,G876,0)</f>
        <v>0</v>
      </c>
      <c r="BB876" s="216">
        <f>IF(AZ876=2,G876,0)</f>
        <v>0</v>
      </c>
      <c r="BC876" s="216">
        <f>IF(AZ876=3,G876,0)</f>
        <v>0</v>
      </c>
      <c r="BD876" s="216">
        <f>IF(AZ876=4,G876,0)</f>
        <v>0</v>
      </c>
      <c r="BE876" s="216">
        <f>IF(AZ876=5,G876,0)</f>
        <v>0</v>
      </c>
      <c r="CA876" s="243">
        <v>1</v>
      </c>
      <c r="CB876" s="243">
        <v>7</v>
      </c>
    </row>
    <row r="877" spans="1:80" ht="22.5">
      <c r="A877" s="252"/>
      <c r="B877" s="253"/>
      <c r="C877" s="368" t="s">
        <v>1071</v>
      </c>
      <c r="D877" s="369"/>
      <c r="E877" s="369"/>
      <c r="F877" s="369"/>
      <c r="G877" s="370"/>
      <c r="I877" s="254"/>
      <c r="K877" s="254"/>
      <c r="L877" s="255" t="s">
        <v>1071</v>
      </c>
      <c r="O877" s="243">
        <v>3</v>
      </c>
    </row>
    <row r="878" spans="1:80">
      <c r="A878" s="252"/>
      <c r="B878" s="256"/>
      <c r="C878" s="366" t="s">
        <v>1140</v>
      </c>
      <c r="D878" s="367"/>
      <c r="E878" s="257">
        <v>85.1</v>
      </c>
      <c r="F878" s="258"/>
      <c r="G878" s="259"/>
      <c r="H878" s="260"/>
      <c r="I878" s="254"/>
      <c r="J878" s="261"/>
      <c r="K878" s="254"/>
      <c r="M878" s="255" t="s">
        <v>1140</v>
      </c>
      <c r="O878" s="243"/>
    </row>
    <row r="879" spans="1:80" ht="22.5">
      <c r="A879" s="244">
        <v>388</v>
      </c>
      <c r="B879" s="245" t="s">
        <v>1107</v>
      </c>
      <c r="C879" s="246" t="s">
        <v>1108</v>
      </c>
      <c r="D879" s="247" t="s">
        <v>149</v>
      </c>
      <c r="E879" s="248">
        <v>207.1294</v>
      </c>
      <c r="F879" s="248">
        <v>0</v>
      </c>
      <c r="G879" s="249">
        <f>E879*F879</f>
        <v>0</v>
      </c>
      <c r="H879" s="250">
        <v>2.3000000000000001E-4</v>
      </c>
      <c r="I879" s="251">
        <f>E879*H879</f>
        <v>4.7639762000000002E-2</v>
      </c>
      <c r="J879" s="250">
        <v>0</v>
      </c>
      <c r="K879" s="251">
        <f>E879*J879</f>
        <v>0</v>
      </c>
      <c r="O879" s="243">
        <v>2</v>
      </c>
      <c r="AA879" s="216">
        <v>1</v>
      </c>
      <c r="AB879" s="216">
        <v>7</v>
      </c>
      <c r="AC879" s="216">
        <v>7</v>
      </c>
      <c r="AZ879" s="216">
        <v>2</v>
      </c>
      <c r="BA879" s="216">
        <f>IF(AZ879=1,G879,0)</f>
        <v>0</v>
      </c>
      <c r="BB879" s="216">
        <f>IF(AZ879=2,G879,0)</f>
        <v>0</v>
      </c>
      <c r="BC879" s="216">
        <f>IF(AZ879=3,G879,0)</f>
        <v>0</v>
      </c>
      <c r="BD879" s="216">
        <f>IF(AZ879=4,G879,0)</f>
        <v>0</v>
      </c>
      <c r="BE879" s="216">
        <f>IF(AZ879=5,G879,0)</f>
        <v>0</v>
      </c>
      <c r="CA879" s="243">
        <v>1</v>
      </c>
      <c r="CB879" s="243">
        <v>7</v>
      </c>
    </row>
    <row r="880" spans="1:80">
      <c r="A880" s="252"/>
      <c r="B880" s="256"/>
      <c r="C880" s="366" t="s">
        <v>1141</v>
      </c>
      <c r="D880" s="367"/>
      <c r="E880" s="257">
        <v>207.1294</v>
      </c>
      <c r="F880" s="258"/>
      <c r="G880" s="259"/>
      <c r="H880" s="260"/>
      <c r="I880" s="254"/>
      <c r="J880" s="261"/>
      <c r="K880" s="254"/>
      <c r="M880" s="255" t="s">
        <v>1141</v>
      </c>
      <c r="O880" s="243"/>
    </row>
    <row r="881" spans="1:80" ht="22.5">
      <c r="A881" s="244">
        <v>389</v>
      </c>
      <c r="B881" s="245" t="s">
        <v>1095</v>
      </c>
      <c r="C881" s="246" t="s">
        <v>1096</v>
      </c>
      <c r="D881" s="247" t="s">
        <v>149</v>
      </c>
      <c r="E881" s="248">
        <v>207.1294</v>
      </c>
      <c r="F881" s="248">
        <v>0</v>
      </c>
      <c r="G881" s="249">
        <f>E881*F881</f>
        <v>0</v>
      </c>
      <c r="H881" s="250">
        <v>2.6200000000000001E-2</v>
      </c>
      <c r="I881" s="251">
        <f>E881*H881</f>
        <v>5.4267902800000005</v>
      </c>
      <c r="J881" s="250">
        <v>0</v>
      </c>
      <c r="K881" s="251">
        <f>E881*J881</f>
        <v>0</v>
      </c>
      <c r="O881" s="243">
        <v>2</v>
      </c>
      <c r="AA881" s="216">
        <v>1</v>
      </c>
      <c r="AB881" s="216">
        <v>7</v>
      </c>
      <c r="AC881" s="216">
        <v>7</v>
      </c>
      <c r="AZ881" s="216">
        <v>2</v>
      </c>
      <c r="BA881" s="216">
        <f>IF(AZ881=1,G881,0)</f>
        <v>0</v>
      </c>
      <c r="BB881" s="216">
        <f>IF(AZ881=2,G881,0)</f>
        <v>0</v>
      </c>
      <c r="BC881" s="216">
        <f>IF(AZ881=3,G881,0)</f>
        <v>0</v>
      </c>
      <c r="BD881" s="216">
        <f>IF(AZ881=4,G881,0)</f>
        <v>0</v>
      </c>
      <c r="BE881" s="216">
        <f>IF(AZ881=5,G881,0)</f>
        <v>0</v>
      </c>
      <c r="CA881" s="243">
        <v>1</v>
      </c>
      <c r="CB881" s="243">
        <v>7</v>
      </c>
    </row>
    <row r="882" spans="1:80" ht="45">
      <c r="A882" s="252"/>
      <c r="B882" s="253"/>
      <c r="C882" s="368" t="s">
        <v>1097</v>
      </c>
      <c r="D882" s="369"/>
      <c r="E882" s="369"/>
      <c r="F882" s="369"/>
      <c r="G882" s="370"/>
      <c r="I882" s="254"/>
      <c r="K882" s="254"/>
      <c r="L882" s="255" t="s">
        <v>1097</v>
      </c>
      <c r="O882" s="243">
        <v>3</v>
      </c>
    </row>
    <row r="883" spans="1:80">
      <c r="A883" s="252"/>
      <c r="B883" s="256"/>
      <c r="C883" s="366" t="s">
        <v>1141</v>
      </c>
      <c r="D883" s="367"/>
      <c r="E883" s="257">
        <v>207.1294</v>
      </c>
      <c r="F883" s="258"/>
      <c r="G883" s="259"/>
      <c r="H883" s="260"/>
      <c r="I883" s="254"/>
      <c r="J883" s="261"/>
      <c r="K883" s="254"/>
      <c r="M883" s="255" t="s">
        <v>1141</v>
      </c>
      <c r="O883" s="243"/>
    </row>
    <row r="884" spans="1:80">
      <c r="A884" s="244">
        <v>390</v>
      </c>
      <c r="B884" s="245" t="s">
        <v>1142</v>
      </c>
      <c r="C884" s="246" t="s">
        <v>1143</v>
      </c>
      <c r="D884" s="247" t="s">
        <v>149</v>
      </c>
      <c r="E884" s="248">
        <v>103.5647</v>
      </c>
      <c r="F884" s="248">
        <v>0</v>
      </c>
      <c r="G884" s="249">
        <f>E884*F884</f>
        <v>0</v>
      </c>
      <c r="H884" s="250">
        <v>1.256E-2</v>
      </c>
      <c r="I884" s="251">
        <f>E884*H884</f>
        <v>1.3007726319999999</v>
      </c>
      <c r="J884" s="250">
        <v>0</v>
      </c>
      <c r="K884" s="251">
        <f>E884*J884</f>
        <v>0</v>
      </c>
      <c r="O884" s="243">
        <v>2</v>
      </c>
      <c r="AA884" s="216">
        <v>1</v>
      </c>
      <c r="AB884" s="216">
        <v>7</v>
      </c>
      <c r="AC884" s="216">
        <v>7</v>
      </c>
      <c r="AZ884" s="216">
        <v>2</v>
      </c>
      <c r="BA884" s="216">
        <f>IF(AZ884=1,G884,0)</f>
        <v>0</v>
      </c>
      <c r="BB884" s="216">
        <f>IF(AZ884=2,G884,0)</f>
        <v>0</v>
      </c>
      <c r="BC884" s="216">
        <f>IF(AZ884=3,G884,0)</f>
        <v>0</v>
      </c>
      <c r="BD884" s="216">
        <f>IF(AZ884=4,G884,0)</f>
        <v>0</v>
      </c>
      <c r="BE884" s="216">
        <f>IF(AZ884=5,G884,0)</f>
        <v>0</v>
      </c>
      <c r="CA884" s="243">
        <v>1</v>
      </c>
      <c r="CB884" s="243">
        <v>7</v>
      </c>
    </row>
    <row r="885" spans="1:80" ht="22.5">
      <c r="A885" s="244">
        <v>391</v>
      </c>
      <c r="B885" s="245" t="s">
        <v>1105</v>
      </c>
      <c r="C885" s="246" t="s">
        <v>1106</v>
      </c>
      <c r="D885" s="247" t="s">
        <v>149</v>
      </c>
      <c r="E885" s="248">
        <v>103.5647</v>
      </c>
      <c r="F885" s="248">
        <v>0</v>
      </c>
      <c r="G885" s="249">
        <f>E885*F885</f>
        <v>0</v>
      </c>
      <c r="H885" s="250">
        <v>2.3000000000000001E-4</v>
      </c>
      <c r="I885" s="251">
        <f>E885*H885</f>
        <v>2.3819881000000001E-2</v>
      </c>
      <c r="J885" s="250">
        <v>0</v>
      </c>
      <c r="K885" s="251">
        <f>E885*J885</f>
        <v>0</v>
      </c>
      <c r="O885" s="243">
        <v>2</v>
      </c>
      <c r="AA885" s="216">
        <v>1</v>
      </c>
      <c r="AB885" s="216">
        <v>7</v>
      </c>
      <c r="AC885" s="216">
        <v>7</v>
      </c>
      <c r="AZ885" s="216">
        <v>2</v>
      </c>
      <c r="BA885" s="216">
        <f>IF(AZ885=1,G885,0)</f>
        <v>0</v>
      </c>
      <c r="BB885" s="216">
        <f>IF(AZ885=2,G885,0)</f>
        <v>0</v>
      </c>
      <c r="BC885" s="216">
        <f>IF(AZ885=3,G885,0)</f>
        <v>0</v>
      </c>
      <c r="BD885" s="216">
        <f>IF(AZ885=4,G885,0)</f>
        <v>0</v>
      </c>
      <c r="BE885" s="216">
        <f>IF(AZ885=5,G885,0)</f>
        <v>0</v>
      </c>
      <c r="CA885" s="243">
        <v>1</v>
      </c>
      <c r="CB885" s="243">
        <v>7</v>
      </c>
    </row>
    <row r="886" spans="1:80">
      <c r="A886" s="252"/>
      <c r="B886" s="256"/>
      <c r="C886" s="366" t="s">
        <v>1144</v>
      </c>
      <c r="D886" s="367"/>
      <c r="E886" s="257">
        <v>123.95</v>
      </c>
      <c r="F886" s="258"/>
      <c r="G886" s="259"/>
      <c r="H886" s="260"/>
      <c r="I886" s="254"/>
      <c r="J886" s="261"/>
      <c r="K886" s="254"/>
      <c r="M886" s="255" t="s">
        <v>1144</v>
      </c>
      <c r="O886" s="243"/>
    </row>
    <row r="887" spans="1:80">
      <c r="A887" s="252"/>
      <c r="B887" s="256"/>
      <c r="C887" s="371" t="s">
        <v>111</v>
      </c>
      <c r="D887" s="367"/>
      <c r="E887" s="282">
        <v>0</v>
      </c>
      <c r="F887" s="258"/>
      <c r="G887" s="259"/>
      <c r="H887" s="260"/>
      <c r="I887" s="254"/>
      <c r="J887" s="261"/>
      <c r="K887" s="254"/>
      <c r="M887" s="255" t="s">
        <v>111</v>
      </c>
      <c r="O887" s="243"/>
    </row>
    <row r="888" spans="1:80">
      <c r="A888" s="252"/>
      <c r="B888" s="256"/>
      <c r="C888" s="371" t="s">
        <v>1136</v>
      </c>
      <c r="D888" s="367"/>
      <c r="E888" s="282">
        <v>17.600000000000001</v>
      </c>
      <c r="F888" s="258"/>
      <c r="G888" s="259"/>
      <c r="H888" s="260"/>
      <c r="I888" s="254"/>
      <c r="J888" s="261"/>
      <c r="K888" s="254"/>
      <c r="M888" s="255" t="s">
        <v>1136</v>
      </c>
      <c r="O888" s="243"/>
    </row>
    <row r="889" spans="1:80">
      <c r="A889" s="252"/>
      <c r="B889" s="256"/>
      <c r="C889" s="371" t="s">
        <v>1137</v>
      </c>
      <c r="D889" s="367"/>
      <c r="E889" s="282">
        <v>1.1990000000000001</v>
      </c>
      <c r="F889" s="258"/>
      <c r="G889" s="259"/>
      <c r="H889" s="260"/>
      <c r="I889" s="254"/>
      <c r="J889" s="261"/>
      <c r="K889" s="254"/>
      <c r="M889" s="255" t="s">
        <v>1137</v>
      </c>
      <c r="O889" s="243"/>
    </row>
    <row r="890" spans="1:80">
      <c r="A890" s="252"/>
      <c r="B890" s="256"/>
      <c r="C890" s="371" t="s">
        <v>1138</v>
      </c>
      <c r="D890" s="367"/>
      <c r="E890" s="282">
        <v>1.5863</v>
      </c>
      <c r="F890" s="258"/>
      <c r="G890" s="259"/>
      <c r="H890" s="260"/>
      <c r="I890" s="254"/>
      <c r="J890" s="261"/>
      <c r="K890" s="254"/>
      <c r="M890" s="255" t="s">
        <v>1138</v>
      </c>
      <c r="O890" s="243"/>
    </row>
    <row r="891" spans="1:80">
      <c r="A891" s="252"/>
      <c r="B891" s="256"/>
      <c r="C891" s="371" t="s">
        <v>115</v>
      </c>
      <c r="D891" s="367"/>
      <c r="E891" s="282">
        <v>20.385300000000004</v>
      </c>
      <c r="F891" s="258"/>
      <c r="G891" s="259"/>
      <c r="H891" s="260"/>
      <c r="I891" s="254"/>
      <c r="J891" s="261"/>
      <c r="K891" s="254"/>
      <c r="M891" s="255" t="s">
        <v>115</v>
      </c>
      <c r="O891" s="243"/>
    </row>
    <row r="892" spans="1:80">
      <c r="A892" s="252"/>
      <c r="B892" s="256"/>
      <c r="C892" s="366" t="s">
        <v>1145</v>
      </c>
      <c r="D892" s="367"/>
      <c r="E892" s="257">
        <v>-20.385300000000001</v>
      </c>
      <c r="F892" s="258"/>
      <c r="G892" s="259"/>
      <c r="H892" s="260"/>
      <c r="I892" s="254"/>
      <c r="J892" s="261"/>
      <c r="K892" s="254"/>
      <c r="M892" s="283">
        <v>-203853</v>
      </c>
      <c r="O892" s="243"/>
    </row>
    <row r="893" spans="1:80">
      <c r="A893" s="262"/>
      <c r="B893" s="263" t="s">
        <v>93</v>
      </c>
      <c r="C893" s="264" t="s">
        <v>1134</v>
      </c>
      <c r="D893" s="265"/>
      <c r="E893" s="266"/>
      <c r="F893" s="267"/>
      <c r="G893" s="268">
        <f>SUM(G866:G892)</f>
        <v>0</v>
      </c>
      <c r="H893" s="269"/>
      <c r="I893" s="270">
        <f>SUM(I866:I892)</f>
        <v>6.8963733730000003</v>
      </c>
      <c r="J893" s="269"/>
      <c r="K893" s="270">
        <f>SUM(K866:K892)</f>
        <v>0</v>
      </c>
      <c r="O893" s="243">
        <v>4</v>
      </c>
      <c r="BA893" s="271">
        <f>SUM(BA866:BA892)</f>
        <v>0</v>
      </c>
      <c r="BB893" s="271">
        <f>SUM(BB866:BB892)</f>
        <v>0</v>
      </c>
      <c r="BC893" s="271">
        <f>SUM(BC866:BC892)</f>
        <v>0</v>
      </c>
      <c r="BD893" s="271">
        <f>SUM(BD866:BD892)</f>
        <v>0</v>
      </c>
      <c r="BE893" s="271">
        <f>SUM(BE866:BE892)</f>
        <v>0</v>
      </c>
    </row>
    <row r="894" spans="1:80">
      <c r="A894" s="233" t="s">
        <v>89</v>
      </c>
      <c r="B894" s="234" t="s">
        <v>1146</v>
      </c>
      <c r="C894" s="235" t="s">
        <v>1147</v>
      </c>
      <c r="D894" s="236"/>
      <c r="E894" s="237"/>
      <c r="F894" s="237"/>
      <c r="G894" s="238"/>
      <c r="H894" s="239"/>
      <c r="I894" s="240"/>
      <c r="J894" s="241"/>
      <c r="K894" s="242"/>
      <c r="O894" s="243">
        <v>1</v>
      </c>
    </row>
    <row r="895" spans="1:80" ht="22.5">
      <c r="A895" s="244">
        <v>392</v>
      </c>
      <c r="B895" s="245" t="s">
        <v>1069</v>
      </c>
      <c r="C895" s="246" t="s">
        <v>1070</v>
      </c>
      <c r="D895" s="247" t="s">
        <v>149</v>
      </c>
      <c r="E895" s="248">
        <v>216.7</v>
      </c>
      <c r="F895" s="248">
        <v>0</v>
      </c>
      <c r="G895" s="249">
        <f>E895*F895</f>
        <v>0</v>
      </c>
      <c r="H895" s="250">
        <v>4.6999999999999999E-4</v>
      </c>
      <c r="I895" s="251">
        <f>E895*H895</f>
        <v>0.101849</v>
      </c>
      <c r="J895" s="250">
        <v>0</v>
      </c>
      <c r="K895" s="251">
        <f>E895*J895</f>
        <v>0</v>
      </c>
      <c r="O895" s="243">
        <v>2</v>
      </c>
      <c r="AA895" s="216">
        <v>1</v>
      </c>
      <c r="AB895" s="216">
        <v>7</v>
      </c>
      <c r="AC895" s="216">
        <v>7</v>
      </c>
      <c r="AZ895" s="216">
        <v>2</v>
      </c>
      <c r="BA895" s="216">
        <f>IF(AZ895=1,G895,0)</f>
        <v>0</v>
      </c>
      <c r="BB895" s="216">
        <f>IF(AZ895=2,G895,0)</f>
        <v>0</v>
      </c>
      <c r="BC895" s="216">
        <f>IF(AZ895=3,G895,0)</f>
        <v>0</v>
      </c>
      <c r="BD895" s="216">
        <f>IF(AZ895=4,G895,0)</f>
        <v>0</v>
      </c>
      <c r="BE895" s="216">
        <f>IF(AZ895=5,G895,0)</f>
        <v>0</v>
      </c>
      <c r="CA895" s="243">
        <v>1</v>
      </c>
      <c r="CB895" s="243">
        <v>7</v>
      </c>
    </row>
    <row r="896" spans="1:80" ht="22.5">
      <c r="A896" s="252"/>
      <c r="B896" s="253"/>
      <c r="C896" s="368" t="s">
        <v>1071</v>
      </c>
      <c r="D896" s="369"/>
      <c r="E896" s="369"/>
      <c r="F896" s="369"/>
      <c r="G896" s="370"/>
      <c r="I896" s="254"/>
      <c r="K896" s="254"/>
      <c r="L896" s="255" t="s">
        <v>1071</v>
      </c>
      <c r="O896" s="243">
        <v>3</v>
      </c>
    </row>
    <row r="897" spans="1:80">
      <c r="A897" s="252"/>
      <c r="B897" s="256"/>
      <c r="C897" s="371" t="s">
        <v>111</v>
      </c>
      <c r="D897" s="367"/>
      <c r="E897" s="282">
        <v>0</v>
      </c>
      <c r="F897" s="258"/>
      <c r="G897" s="259"/>
      <c r="H897" s="260"/>
      <c r="I897" s="254"/>
      <c r="J897" s="261"/>
      <c r="K897" s="254"/>
      <c r="M897" s="255" t="s">
        <v>111</v>
      </c>
      <c r="O897" s="243"/>
    </row>
    <row r="898" spans="1:80">
      <c r="A898" s="252"/>
      <c r="B898" s="256"/>
      <c r="C898" s="371" t="s">
        <v>1149</v>
      </c>
      <c r="D898" s="367"/>
      <c r="E898" s="282">
        <v>14.4</v>
      </c>
      <c r="F898" s="258"/>
      <c r="G898" s="259"/>
      <c r="H898" s="260"/>
      <c r="I898" s="254"/>
      <c r="J898" s="261"/>
      <c r="K898" s="254"/>
      <c r="M898" s="255" t="s">
        <v>1149</v>
      </c>
      <c r="O898" s="243"/>
    </row>
    <row r="899" spans="1:80">
      <c r="A899" s="252"/>
      <c r="B899" s="256"/>
      <c r="C899" s="371" t="s">
        <v>1150</v>
      </c>
      <c r="D899" s="367"/>
      <c r="E899" s="282">
        <v>9.15</v>
      </c>
      <c r="F899" s="258"/>
      <c r="G899" s="259"/>
      <c r="H899" s="260"/>
      <c r="I899" s="254"/>
      <c r="J899" s="261"/>
      <c r="K899" s="254"/>
      <c r="M899" s="255" t="s">
        <v>1150</v>
      </c>
      <c r="O899" s="243"/>
    </row>
    <row r="900" spans="1:80">
      <c r="A900" s="252"/>
      <c r="B900" s="256"/>
      <c r="C900" s="371" t="s">
        <v>115</v>
      </c>
      <c r="D900" s="367"/>
      <c r="E900" s="282">
        <v>23.55</v>
      </c>
      <c r="F900" s="258"/>
      <c r="G900" s="259"/>
      <c r="H900" s="260"/>
      <c r="I900" s="254"/>
      <c r="J900" s="261"/>
      <c r="K900" s="254"/>
      <c r="M900" s="255" t="s">
        <v>115</v>
      </c>
      <c r="O900" s="243"/>
    </row>
    <row r="901" spans="1:80">
      <c r="A901" s="252"/>
      <c r="B901" s="256"/>
      <c r="C901" s="366" t="s">
        <v>1151</v>
      </c>
      <c r="D901" s="367"/>
      <c r="E901" s="257">
        <v>103.4</v>
      </c>
      <c r="F901" s="258"/>
      <c r="G901" s="259"/>
      <c r="H901" s="260"/>
      <c r="I901" s="254"/>
      <c r="J901" s="261"/>
      <c r="K901" s="254"/>
      <c r="M901" s="255" t="s">
        <v>1151</v>
      </c>
      <c r="O901" s="243"/>
    </row>
    <row r="902" spans="1:80">
      <c r="A902" s="252"/>
      <c r="B902" s="256"/>
      <c r="C902" s="371" t="s">
        <v>111</v>
      </c>
      <c r="D902" s="367"/>
      <c r="E902" s="282">
        <v>0</v>
      </c>
      <c r="F902" s="258"/>
      <c r="G902" s="259"/>
      <c r="H902" s="260"/>
      <c r="I902" s="254"/>
      <c r="J902" s="261"/>
      <c r="K902" s="254"/>
      <c r="M902" s="255" t="s">
        <v>111</v>
      </c>
      <c r="O902" s="243"/>
    </row>
    <row r="903" spans="1:80">
      <c r="A903" s="252"/>
      <c r="B903" s="256"/>
      <c r="C903" s="371" t="s">
        <v>1152</v>
      </c>
      <c r="D903" s="367"/>
      <c r="E903" s="282">
        <v>12.65</v>
      </c>
      <c r="F903" s="258"/>
      <c r="G903" s="259"/>
      <c r="H903" s="260"/>
      <c r="I903" s="254"/>
      <c r="J903" s="261"/>
      <c r="K903" s="254"/>
      <c r="M903" s="255" t="s">
        <v>1152</v>
      </c>
      <c r="O903" s="243"/>
    </row>
    <row r="904" spans="1:80">
      <c r="A904" s="252"/>
      <c r="B904" s="256"/>
      <c r="C904" s="371" t="s">
        <v>1153</v>
      </c>
      <c r="D904" s="367"/>
      <c r="E904" s="282">
        <v>11.3</v>
      </c>
      <c r="F904" s="258"/>
      <c r="G904" s="259"/>
      <c r="H904" s="260"/>
      <c r="I904" s="254"/>
      <c r="J904" s="261"/>
      <c r="K904" s="254"/>
      <c r="M904" s="255" t="s">
        <v>1153</v>
      </c>
      <c r="O904" s="243"/>
    </row>
    <row r="905" spans="1:80">
      <c r="A905" s="252"/>
      <c r="B905" s="256"/>
      <c r="C905" s="371" t="s">
        <v>115</v>
      </c>
      <c r="D905" s="367"/>
      <c r="E905" s="282">
        <v>23.950000000000003</v>
      </c>
      <c r="F905" s="258"/>
      <c r="G905" s="259"/>
      <c r="H905" s="260"/>
      <c r="I905" s="254"/>
      <c r="J905" s="261"/>
      <c r="K905" s="254"/>
      <c r="M905" s="255" t="s">
        <v>115</v>
      </c>
      <c r="O905" s="243"/>
    </row>
    <row r="906" spans="1:80">
      <c r="A906" s="252"/>
      <c r="B906" s="256"/>
      <c r="C906" s="366" t="s">
        <v>1154</v>
      </c>
      <c r="D906" s="367"/>
      <c r="E906" s="257">
        <v>105.38</v>
      </c>
      <c r="F906" s="258"/>
      <c r="G906" s="259"/>
      <c r="H906" s="260"/>
      <c r="I906" s="254"/>
      <c r="J906" s="261"/>
      <c r="K906" s="254"/>
      <c r="M906" s="255" t="s">
        <v>1154</v>
      </c>
      <c r="O906" s="243"/>
    </row>
    <row r="907" spans="1:80">
      <c r="A907" s="252"/>
      <c r="B907" s="256"/>
      <c r="C907" s="366" t="s">
        <v>1155</v>
      </c>
      <c r="D907" s="367"/>
      <c r="E907" s="257">
        <v>6.48</v>
      </c>
      <c r="F907" s="258"/>
      <c r="G907" s="259"/>
      <c r="H907" s="260"/>
      <c r="I907" s="254"/>
      <c r="J907" s="261"/>
      <c r="K907" s="254"/>
      <c r="M907" s="255" t="s">
        <v>1155</v>
      </c>
      <c r="O907" s="243"/>
    </row>
    <row r="908" spans="1:80">
      <c r="A908" s="252"/>
      <c r="B908" s="256"/>
      <c r="C908" s="366" t="s">
        <v>1156</v>
      </c>
      <c r="D908" s="367"/>
      <c r="E908" s="257">
        <v>5.4</v>
      </c>
      <c r="F908" s="258"/>
      <c r="G908" s="259"/>
      <c r="H908" s="260"/>
      <c r="I908" s="254"/>
      <c r="J908" s="261"/>
      <c r="K908" s="254"/>
      <c r="M908" s="255" t="s">
        <v>1156</v>
      </c>
      <c r="O908" s="243"/>
    </row>
    <row r="909" spans="1:80">
      <c r="A909" s="252"/>
      <c r="B909" s="256"/>
      <c r="C909" s="366" t="s">
        <v>1157</v>
      </c>
      <c r="D909" s="367"/>
      <c r="E909" s="257">
        <v>-3.96</v>
      </c>
      <c r="F909" s="258"/>
      <c r="G909" s="259"/>
      <c r="H909" s="260"/>
      <c r="I909" s="254"/>
      <c r="J909" s="261"/>
      <c r="K909" s="254"/>
      <c r="M909" s="255" t="s">
        <v>1157</v>
      </c>
      <c r="O909" s="243"/>
    </row>
    <row r="910" spans="1:80">
      <c r="A910" s="244">
        <v>393</v>
      </c>
      <c r="B910" s="245" t="s">
        <v>1091</v>
      </c>
      <c r="C910" s="246" t="s">
        <v>1092</v>
      </c>
      <c r="D910" s="247" t="s">
        <v>149</v>
      </c>
      <c r="E910" s="248">
        <v>182.422</v>
      </c>
      <c r="F910" s="248">
        <v>0</v>
      </c>
      <c r="G910" s="249">
        <f>E910*F910</f>
        <v>0</v>
      </c>
      <c r="H910" s="250">
        <v>4.6999999999999999E-4</v>
      </c>
      <c r="I910" s="251">
        <f>E910*H910</f>
        <v>8.5738339999999996E-2</v>
      </c>
      <c r="J910" s="250">
        <v>0</v>
      </c>
      <c r="K910" s="251">
        <f>E910*J910</f>
        <v>0</v>
      </c>
      <c r="O910" s="243">
        <v>2</v>
      </c>
      <c r="AA910" s="216">
        <v>1</v>
      </c>
      <c r="AB910" s="216">
        <v>7</v>
      </c>
      <c r="AC910" s="216">
        <v>7</v>
      </c>
      <c r="AZ910" s="216">
        <v>2</v>
      </c>
      <c r="BA910" s="216">
        <f>IF(AZ910=1,G910,0)</f>
        <v>0</v>
      </c>
      <c r="BB910" s="216">
        <f>IF(AZ910=2,G910,0)</f>
        <v>0</v>
      </c>
      <c r="BC910" s="216">
        <f>IF(AZ910=3,G910,0)</f>
        <v>0</v>
      </c>
      <c r="BD910" s="216">
        <f>IF(AZ910=4,G910,0)</f>
        <v>0</v>
      </c>
      <c r="BE910" s="216">
        <f>IF(AZ910=5,G910,0)</f>
        <v>0</v>
      </c>
      <c r="CA910" s="243">
        <v>1</v>
      </c>
      <c r="CB910" s="243">
        <v>7</v>
      </c>
    </row>
    <row r="911" spans="1:80" ht="22.5">
      <c r="A911" s="252"/>
      <c r="B911" s="253"/>
      <c r="C911" s="368" t="s">
        <v>1071</v>
      </c>
      <c r="D911" s="369"/>
      <c r="E911" s="369"/>
      <c r="F911" s="369"/>
      <c r="G911" s="370"/>
      <c r="I911" s="254"/>
      <c r="K911" s="254"/>
      <c r="L911" s="255" t="s">
        <v>1071</v>
      </c>
      <c r="O911" s="243">
        <v>3</v>
      </c>
    </row>
    <row r="912" spans="1:80">
      <c r="A912" s="252"/>
      <c r="B912" s="256"/>
      <c r="C912" s="371" t="s">
        <v>111</v>
      </c>
      <c r="D912" s="367"/>
      <c r="E912" s="282">
        <v>0</v>
      </c>
      <c r="F912" s="258"/>
      <c r="G912" s="259"/>
      <c r="H912" s="260"/>
      <c r="I912" s="254"/>
      <c r="J912" s="261"/>
      <c r="K912" s="254"/>
      <c r="M912" s="255" t="s">
        <v>111</v>
      </c>
      <c r="O912" s="243"/>
    </row>
    <row r="913" spans="1:80">
      <c r="A913" s="252"/>
      <c r="B913" s="256"/>
      <c r="C913" s="371" t="s">
        <v>1149</v>
      </c>
      <c r="D913" s="367"/>
      <c r="E913" s="282">
        <v>14.4</v>
      </c>
      <c r="F913" s="258"/>
      <c r="G913" s="259"/>
      <c r="H913" s="260"/>
      <c r="I913" s="254"/>
      <c r="J913" s="261"/>
      <c r="K913" s="254"/>
      <c r="M913" s="255" t="s">
        <v>1149</v>
      </c>
      <c r="O913" s="243"/>
    </row>
    <row r="914" spans="1:80">
      <c r="A914" s="252"/>
      <c r="B914" s="256"/>
      <c r="C914" s="371" t="s">
        <v>1150</v>
      </c>
      <c r="D914" s="367"/>
      <c r="E914" s="282">
        <v>9.15</v>
      </c>
      <c r="F914" s="258"/>
      <c r="G914" s="259"/>
      <c r="H914" s="260"/>
      <c r="I914" s="254"/>
      <c r="J914" s="261"/>
      <c r="K914" s="254"/>
      <c r="M914" s="255" t="s">
        <v>1150</v>
      </c>
      <c r="O914" s="243"/>
    </row>
    <row r="915" spans="1:80">
      <c r="A915" s="252"/>
      <c r="B915" s="256"/>
      <c r="C915" s="371" t="s">
        <v>115</v>
      </c>
      <c r="D915" s="367"/>
      <c r="E915" s="282">
        <v>23.55</v>
      </c>
      <c r="F915" s="258"/>
      <c r="G915" s="259"/>
      <c r="H915" s="260"/>
      <c r="I915" s="254"/>
      <c r="J915" s="261"/>
      <c r="K915" s="254"/>
      <c r="M915" s="255" t="s">
        <v>115</v>
      </c>
      <c r="O915" s="243"/>
    </row>
    <row r="916" spans="1:80">
      <c r="A916" s="252"/>
      <c r="B916" s="256"/>
      <c r="C916" s="366" t="s">
        <v>1158</v>
      </c>
      <c r="D916" s="367"/>
      <c r="E916" s="257">
        <v>54.05</v>
      </c>
      <c r="F916" s="258"/>
      <c r="G916" s="259"/>
      <c r="H916" s="260"/>
      <c r="I916" s="254"/>
      <c r="J916" s="261"/>
      <c r="K916" s="254"/>
      <c r="M916" s="255" t="s">
        <v>1158</v>
      </c>
      <c r="O916" s="243"/>
    </row>
    <row r="917" spans="1:80">
      <c r="A917" s="252"/>
      <c r="B917" s="256"/>
      <c r="C917" s="371" t="s">
        <v>111</v>
      </c>
      <c r="D917" s="367"/>
      <c r="E917" s="282">
        <v>0</v>
      </c>
      <c r="F917" s="258"/>
      <c r="G917" s="259"/>
      <c r="H917" s="260"/>
      <c r="I917" s="254"/>
      <c r="J917" s="261"/>
      <c r="K917" s="254"/>
      <c r="M917" s="255" t="s">
        <v>111</v>
      </c>
      <c r="O917" s="243"/>
    </row>
    <row r="918" spans="1:80">
      <c r="A918" s="252"/>
      <c r="B918" s="256"/>
      <c r="C918" s="371" t="s">
        <v>1152</v>
      </c>
      <c r="D918" s="367"/>
      <c r="E918" s="282">
        <v>12.65</v>
      </c>
      <c r="F918" s="258"/>
      <c r="G918" s="259"/>
      <c r="H918" s="260"/>
      <c r="I918" s="254"/>
      <c r="J918" s="261"/>
      <c r="K918" s="254"/>
      <c r="M918" s="255" t="s">
        <v>1152</v>
      </c>
      <c r="O918" s="243"/>
    </row>
    <row r="919" spans="1:80">
      <c r="A919" s="252"/>
      <c r="B919" s="256"/>
      <c r="C919" s="371" t="s">
        <v>1153</v>
      </c>
      <c r="D919" s="367"/>
      <c r="E919" s="282">
        <v>11.3</v>
      </c>
      <c r="F919" s="258"/>
      <c r="G919" s="259"/>
      <c r="H919" s="260"/>
      <c r="I919" s="254"/>
      <c r="J919" s="261"/>
      <c r="K919" s="254"/>
      <c r="M919" s="255" t="s">
        <v>1153</v>
      </c>
      <c r="O919" s="243"/>
    </row>
    <row r="920" spans="1:80">
      <c r="A920" s="252"/>
      <c r="B920" s="256"/>
      <c r="C920" s="371" t="s">
        <v>115</v>
      </c>
      <c r="D920" s="367"/>
      <c r="E920" s="282">
        <v>23.950000000000003</v>
      </c>
      <c r="F920" s="258"/>
      <c r="G920" s="259"/>
      <c r="H920" s="260"/>
      <c r="I920" s="254"/>
      <c r="J920" s="261"/>
      <c r="K920" s="254"/>
      <c r="M920" s="255" t="s">
        <v>115</v>
      </c>
      <c r="O920" s="243"/>
    </row>
    <row r="921" spans="1:80">
      <c r="A921" s="252"/>
      <c r="B921" s="256"/>
      <c r="C921" s="366" t="s">
        <v>1159</v>
      </c>
      <c r="D921" s="367"/>
      <c r="E921" s="257">
        <v>128.37200000000001</v>
      </c>
      <c r="F921" s="258"/>
      <c r="G921" s="259"/>
      <c r="H921" s="260"/>
      <c r="I921" s="254"/>
      <c r="J921" s="261"/>
      <c r="K921" s="254"/>
      <c r="M921" s="255" t="s">
        <v>1159</v>
      </c>
      <c r="O921" s="243"/>
    </row>
    <row r="922" spans="1:80" ht="22.5">
      <c r="A922" s="244">
        <v>394</v>
      </c>
      <c r="B922" s="245" t="s">
        <v>1095</v>
      </c>
      <c r="C922" s="246" t="s">
        <v>1096</v>
      </c>
      <c r="D922" s="247" t="s">
        <v>149</v>
      </c>
      <c r="E922" s="248">
        <v>399.12200000000001</v>
      </c>
      <c r="F922" s="248">
        <v>0</v>
      </c>
      <c r="G922" s="249">
        <f>E922*F922</f>
        <v>0</v>
      </c>
      <c r="H922" s="250">
        <v>2.6200000000000001E-2</v>
      </c>
      <c r="I922" s="251">
        <f>E922*H922</f>
        <v>10.456996400000001</v>
      </c>
      <c r="J922" s="250">
        <v>0</v>
      </c>
      <c r="K922" s="251">
        <f>E922*J922</f>
        <v>0</v>
      </c>
      <c r="O922" s="243">
        <v>2</v>
      </c>
      <c r="AA922" s="216">
        <v>1</v>
      </c>
      <c r="AB922" s="216">
        <v>7</v>
      </c>
      <c r="AC922" s="216">
        <v>7</v>
      </c>
      <c r="AZ922" s="216">
        <v>2</v>
      </c>
      <c r="BA922" s="216">
        <f>IF(AZ922=1,G922,0)</f>
        <v>0</v>
      </c>
      <c r="BB922" s="216">
        <f>IF(AZ922=2,G922,0)</f>
        <v>0</v>
      </c>
      <c r="BC922" s="216">
        <f>IF(AZ922=3,G922,0)</f>
        <v>0</v>
      </c>
      <c r="BD922" s="216">
        <f>IF(AZ922=4,G922,0)</f>
        <v>0</v>
      </c>
      <c r="BE922" s="216">
        <f>IF(AZ922=5,G922,0)</f>
        <v>0</v>
      </c>
      <c r="CA922" s="243">
        <v>1</v>
      </c>
      <c r="CB922" s="243">
        <v>7</v>
      </c>
    </row>
    <row r="923" spans="1:80" ht="45">
      <c r="A923" s="252"/>
      <c r="B923" s="253"/>
      <c r="C923" s="368" t="s">
        <v>1097</v>
      </c>
      <c r="D923" s="369"/>
      <c r="E923" s="369"/>
      <c r="F923" s="369"/>
      <c r="G923" s="370"/>
      <c r="I923" s="254"/>
      <c r="K923" s="254"/>
      <c r="L923" s="255" t="s">
        <v>1097</v>
      </c>
      <c r="O923" s="243">
        <v>3</v>
      </c>
    </row>
    <row r="924" spans="1:80">
      <c r="A924" s="252"/>
      <c r="B924" s="256"/>
      <c r="C924" s="366" t="s">
        <v>1160</v>
      </c>
      <c r="D924" s="367"/>
      <c r="E924" s="257">
        <v>399.12200000000001</v>
      </c>
      <c r="F924" s="258"/>
      <c r="G924" s="259"/>
      <c r="H924" s="260"/>
      <c r="I924" s="254"/>
      <c r="J924" s="261"/>
      <c r="K924" s="254"/>
      <c r="M924" s="255" t="s">
        <v>1160</v>
      </c>
      <c r="O924" s="243"/>
    </row>
    <row r="925" spans="1:80" ht="22.5">
      <c r="A925" s="244">
        <v>395</v>
      </c>
      <c r="B925" s="245" t="s">
        <v>1107</v>
      </c>
      <c r="C925" s="246" t="s">
        <v>1108</v>
      </c>
      <c r="D925" s="247" t="s">
        <v>149</v>
      </c>
      <c r="E925" s="248">
        <v>399.12200000000001</v>
      </c>
      <c r="F925" s="248">
        <v>0</v>
      </c>
      <c r="G925" s="249">
        <f>E925*F925</f>
        <v>0</v>
      </c>
      <c r="H925" s="250">
        <v>2.3000000000000001E-4</v>
      </c>
      <c r="I925" s="251">
        <f>E925*H925</f>
        <v>9.1798060000000001E-2</v>
      </c>
      <c r="J925" s="250">
        <v>0</v>
      </c>
      <c r="K925" s="251">
        <f>E925*J925</f>
        <v>0</v>
      </c>
      <c r="O925" s="243">
        <v>2</v>
      </c>
      <c r="AA925" s="216">
        <v>1</v>
      </c>
      <c r="AB925" s="216">
        <v>7</v>
      </c>
      <c r="AC925" s="216">
        <v>7</v>
      </c>
      <c r="AZ925" s="216">
        <v>2</v>
      </c>
      <c r="BA925" s="216">
        <f>IF(AZ925=1,G925,0)</f>
        <v>0</v>
      </c>
      <c r="BB925" s="216">
        <f>IF(AZ925=2,G925,0)</f>
        <v>0</v>
      </c>
      <c r="BC925" s="216">
        <f>IF(AZ925=3,G925,0)</f>
        <v>0</v>
      </c>
      <c r="BD925" s="216">
        <f>IF(AZ925=4,G925,0)</f>
        <v>0</v>
      </c>
      <c r="BE925" s="216">
        <f>IF(AZ925=5,G925,0)</f>
        <v>0</v>
      </c>
      <c r="CA925" s="243">
        <v>1</v>
      </c>
      <c r="CB925" s="243">
        <v>7</v>
      </c>
    </row>
    <row r="926" spans="1:80">
      <c r="A926" s="252"/>
      <c r="B926" s="256"/>
      <c r="C926" s="366" t="s">
        <v>1160</v>
      </c>
      <c r="D926" s="367"/>
      <c r="E926" s="257">
        <v>399.12200000000001</v>
      </c>
      <c r="F926" s="258"/>
      <c r="G926" s="259"/>
      <c r="H926" s="260"/>
      <c r="I926" s="254"/>
      <c r="J926" s="261"/>
      <c r="K926" s="254"/>
      <c r="M926" s="255" t="s">
        <v>1160</v>
      </c>
      <c r="O926" s="243"/>
    </row>
    <row r="927" spans="1:80" ht="22.5">
      <c r="A927" s="244">
        <v>396</v>
      </c>
      <c r="B927" s="245" t="s">
        <v>1161</v>
      </c>
      <c r="C927" s="246" t="s">
        <v>1162</v>
      </c>
      <c r="D927" s="247" t="s">
        <v>149</v>
      </c>
      <c r="E927" s="248">
        <v>199.56100000000001</v>
      </c>
      <c r="F927" s="248">
        <v>0</v>
      </c>
      <c r="G927" s="249">
        <f>E927*F927</f>
        <v>0</v>
      </c>
      <c r="H927" s="250">
        <v>1.256E-2</v>
      </c>
      <c r="I927" s="251">
        <f>E927*H927</f>
        <v>2.5064861600000001</v>
      </c>
      <c r="J927" s="250">
        <v>0</v>
      </c>
      <c r="K927" s="251">
        <f>E927*J927</f>
        <v>0</v>
      </c>
      <c r="O927" s="243">
        <v>2</v>
      </c>
      <c r="AA927" s="216">
        <v>1</v>
      </c>
      <c r="AB927" s="216">
        <v>7</v>
      </c>
      <c r="AC927" s="216">
        <v>7</v>
      </c>
      <c r="AZ927" s="216">
        <v>2</v>
      </c>
      <c r="BA927" s="216">
        <f>IF(AZ927=1,G927,0)</f>
        <v>0</v>
      </c>
      <c r="BB927" s="216">
        <f>IF(AZ927=2,G927,0)</f>
        <v>0</v>
      </c>
      <c r="BC927" s="216">
        <f>IF(AZ927=3,G927,0)</f>
        <v>0</v>
      </c>
      <c r="BD927" s="216">
        <f>IF(AZ927=4,G927,0)</f>
        <v>0</v>
      </c>
      <c r="BE927" s="216">
        <f>IF(AZ927=5,G927,0)</f>
        <v>0</v>
      </c>
      <c r="CA927" s="243">
        <v>1</v>
      </c>
      <c r="CB927" s="243">
        <v>7</v>
      </c>
    </row>
    <row r="928" spans="1:80">
      <c r="A928" s="252"/>
      <c r="B928" s="256"/>
      <c r="C928" s="371" t="s">
        <v>111</v>
      </c>
      <c r="D928" s="367"/>
      <c r="E928" s="282">
        <v>0</v>
      </c>
      <c r="F928" s="258"/>
      <c r="G928" s="259"/>
      <c r="H928" s="260"/>
      <c r="I928" s="254"/>
      <c r="J928" s="261"/>
      <c r="K928" s="254"/>
      <c r="M928" s="255" t="s">
        <v>111</v>
      </c>
      <c r="O928" s="243"/>
    </row>
    <row r="929" spans="1:80">
      <c r="A929" s="252"/>
      <c r="B929" s="256"/>
      <c r="C929" s="371" t="s">
        <v>1149</v>
      </c>
      <c r="D929" s="367"/>
      <c r="E929" s="282">
        <v>14.4</v>
      </c>
      <c r="F929" s="258"/>
      <c r="G929" s="259"/>
      <c r="H929" s="260"/>
      <c r="I929" s="254"/>
      <c r="J929" s="261"/>
      <c r="K929" s="254"/>
      <c r="M929" s="255" t="s">
        <v>1149</v>
      </c>
      <c r="O929" s="243"/>
    </row>
    <row r="930" spans="1:80">
      <c r="A930" s="252"/>
      <c r="B930" s="256"/>
      <c r="C930" s="371" t="s">
        <v>1150</v>
      </c>
      <c r="D930" s="367"/>
      <c r="E930" s="282">
        <v>9.15</v>
      </c>
      <c r="F930" s="258"/>
      <c r="G930" s="259"/>
      <c r="H930" s="260"/>
      <c r="I930" s="254"/>
      <c r="J930" s="261"/>
      <c r="K930" s="254"/>
      <c r="M930" s="255" t="s">
        <v>1150</v>
      </c>
      <c r="O930" s="243"/>
    </row>
    <row r="931" spans="1:80">
      <c r="A931" s="252"/>
      <c r="B931" s="256"/>
      <c r="C931" s="371" t="s">
        <v>115</v>
      </c>
      <c r="D931" s="367"/>
      <c r="E931" s="282">
        <v>23.55</v>
      </c>
      <c r="F931" s="258"/>
      <c r="G931" s="259"/>
      <c r="H931" s="260"/>
      <c r="I931" s="254"/>
      <c r="J931" s="261"/>
      <c r="K931" s="254"/>
      <c r="M931" s="255" t="s">
        <v>115</v>
      </c>
      <c r="O931" s="243"/>
    </row>
    <row r="932" spans="1:80">
      <c r="A932" s="252"/>
      <c r="B932" s="256"/>
      <c r="C932" s="366" t="s">
        <v>1163</v>
      </c>
      <c r="D932" s="367"/>
      <c r="E932" s="257">
        <v>78.724999999999994</v>
      </c>
      <c r="F932" s="258"/>
      <c r="G932" s="259"/>
      <c r="H932" s="260"/>
      <c r="I932" s="254"/>
      <c r="J932" s="261"/>
      <c r="K932" s="254"/>
      <c r="M932" s="255" t="s">
        <v>1163</v>
      </c>
      <c r="O932" s="243"/>
    </row>
    <row r="933" spans="1:80">
      <c r="A933" s="252"/>
      <c r="B933" s="256"/>
      <c r="C933" s="371" t="s">
        <v>111</v>
      </c>
      <c r="D933" s="367"/>
      <c r="E933" s="282">
        <v>0</v>
      </c>
      <c r="F933" s="258"/>
      <c r="G933" s="259"/>
      <c r="H933" s="260"/>
      <c r="I933" s="254"/>
      <c r="J933" s="261"/>
      <c r="K933" s="254"/>
      <c r="M933" s="255" t="s">
        <v>111</v>
      </c>
      <c r="O933" s="243"/>
    </row>
    <row r="934" spans="1:80">
      <c r="A934" s="252"/>
      <c r="B934" s="256"/>
      <c r="C934" s="371" t="s">
        <v>1152</v>
      </c>
      <c r="D934" s="367"/>
      <c r="E934" s="282">
        <v>12.65</v>
      </c>
      <c r="F934" s="258"/>
      <c r="G934" s="259"/>
      <c r="H934" s="260"/>
      <c r="I934" s="254"/>
      <c r="J934" s="261"/>
      <c r="K934" s="254"/>
      <c r="M934" s="255" t="s">
        <v>1152</v>
      </c>
      <c r="O934" s="243"/>
    </row>
    <row r="935" spans="1:80">
      <c r="A935" s="252"/>
      <c r="B935" s="256"/>
      <c r="C935" s="371" t="s">
        <v>1153</v>
      </c>
      <c r="D935" s="367"/>
      <c r="E935" s="282">
        <v>11.3</v>
      </c>
      <c r="F935" s="258"/>
      <c r="G935" s="259"/>
      <c r="H935" s="260"/>
      <c r="I935" s="254"/>
      <c r="J935" s="261"/>
      <c r="K935" s="254"/>
      <c r="M935" s="255" t="s">
        <v>1153</v>
      </c>
      <c r="O935" s="243"/>
    </row>
    <row r="936" spans="1:80">
      <c r="A936" s="252"/>
      <c r="B936" s="256"/>
      <c r="C936" s="371" t="s">
        <v>115</v>
      </c>
      <c r="D936" s="367"/>
      <c r="E936" s="282">
        <v>23.950000000000003</v>
      </c>
      <c r="F936" s="258"/>
      <c r="G936" s="259"/>
      <c r="H936" s="260"/>
      <c r="I936" s="254"/>
      <c r="J936" s="261"/>
      <c r="K936" s="254"/>
      <c r="M936" s="255" t="s">
        <v>115</v>
      </c>
      <c r="O936" s="243"/>
    </row>
    <row r="937" spans="1:80">
      <c r="A937" s="252"/>
      <c r="B937" s="256"/>
      <c r="C937" s="366" t="s">
        <v>1164</v>
      </c>
      <c r="D937" s="367"/>
      <c r="E937" s="257">
        <v>116.876</v>
      </c>
      <c r="F937" s="258"/>
      <c r="G937" s="259"/>
      <c r="H937" s="260"/>
      <c r="I937" s="254"/>
      <c r="J937" s="261"/>
      <c r="K937" s="254"/>
      <c r="M937" s="255" t="s">
        <v>1164</v>
      </c>
      <c r="O937" s="243"/>
    </row>
    <row r="938" spans="1:80">
      <c r="A938" s="252"/>
      <c r="B938" s="256"/>
      <c r="C938" s="366" t="s">
        <v>1165</v>
      </c>
      <c r="D938" s="367"/>
      <c r="E938" s="257">
        <v>3.24</v>
      </c>
      <c r="F938" s="258"/>
      <c r="G938" s="259"/>
      <c r="H938" s="260"/>
      <c r="I938" s="254"/>
      <c r="J938" s="261"/>
      <c r="K938" s="254"/>
      <c r="M938" s="255" t="s">
        <v>1165</v>
      </c>
      <c r="O938" s="243"/>
    </row>
    <row r="939" spans="1:80">
      <c r="A939" s="252"/>
      <c r="B939" s="256"/>
      <c r="C939" s="366" t="s">
        <v>1166</v>
      </c>
      <c r="D939" s="367"/>
      <c r="E939" s="257">
        <v>2.7</v>
      </c>
      <c r="F939" s="258"/>
      <c r="G939" s="259"/>
      <c r="H939" s="260"/>
      <c r="I939" s="254"/>
      <c r="J939" s="261"/>
      <c r="K939" s="254"/>
      <c r="M939" s="255" t="s">
        <v>1166</v>
      </c>
      <c r="O939" s="243"/>
    </row>
    <row r="940" spans="1:80">
      <c r="A940" s="252"/>
      <c r="B940" s="256"/>
      <c r="C940" s="366" t="s">
        <v>1167</v>
      </c>
      <c r="D940" s="367"/>
      <c r="E940" s="257">
        <v>-1.98</v>
      </c>
      <c r="F940" s="258"/>
      <c r="G940" s="259"/>
      <c r="H940" s="260"/>
      <c r="I940" s="254"/>
      <c r="J940" s="261"/>
      <c r="K940" s="254"/>
      <c r="M940" s="255" t="s">
        <v>1167</v>
      </c>
      <c r="O940" s="243"/>
    </row>
    <row r="941" spans="1:80" ht="22.5">
      <c r="A941" s="244">
        <v>397</v>
      </c>
      <c r="B941" s="245" t="s">
        <v>1168</v>
      </c>
      <c r="C941" s="246" t="s">
        <v>1169</v>
      </c>
      <c r="D941" s="247" t="s">
        <v>149</v>
      </c>
      <c r="E941" s="248">
        <v>199.56100000000001</v>
      </c>
      <c r="F941" s="248">
        <v>0</v>
      </c>
      <c r="G941" s="249">
        <f>E941*F941</f>
        <v>0</v>
      </c>
      <c r="H941" s="250">
        <v>2.3000000000000001E-4</v>
      </c>
      <c r="I941" s="251">
        <f>E941*H941</f>
        <v>4.589903E-2</v>
      </c>
      <c r="J941" s="250">
        <v>0</v>
      </c>
      <c r="K941" s="251">
        <f>E941*J941</f>
        <v>0</v>
      </c>
      <c r="O941" s="243">
        <v>2</v>
      </c>
      <c r="AA941" s="216">
        <v>1</v>
      </c>
      <c r="AB941" s="216">
        <v>7</v>
      </c>
      <c r="AC941" s="216">
        <v>7</v>
      </c>
      <c r="AZ941" s="216">
        <v>2</v>
      </c>
      <c r="BA941" s="216">
        <f>IF(AZ941=1,G941,0)</f>
        <v>0</v>
      </c>
      <c r="BB941" s="216">
        <f>IF(AZ941=2,G941,0)</f>
        <v>0</v>
      </c>
      <c r="BC941" s="216">
        <f>IF(AZ941=3,G941,0)</f>
        <v>0</v>
      </c>
      <c r="BD941" s="216">
        <f>IF(AZ941=4,G941,0)</f>
        <v>0</v>
      </c>
      <c r="BE941" s="216">
        <f>IF(AZ941=5,G941,0)</f>
        <v>0</v>
      </c>
      <c r="CA941" s="243">
        <v>1</v>
      </c>
      <c r="CB941" s="243">
        <v>7</v>
      </c>
    </row>
    <row r="942" spans="1:80">
      <c r="A942" s="262"/>
      <c r="B942" s="263" t="s">
        <v>93</v>
      </c>
      <c r="C942" s="264" t="s">
        <v>1148</v>
      </c>
      <c r="D942" s="265"/>
      <c r="E942" s="266"/>
      <c r="F942" s="267"/>
      <c r="G942" s="268">
        <f>SUM(G894:G941)</f>
        <v>0</v>
      </c>
      <c r="H942" s="269"/>
      <c r="I942" s="270">
        <f>SUM(I894:I941)</f>
        <v>13.288766990000001</v>
      </c>
      <c r="J942" s="269"/>
      <c r="K942" s="270">
        <f>SUM(K894:K941)</f>
        <v>0</v>
      </c>
      <c r="O942" s="243">
        <v>4</v>
      </c>
      <c r="BA942" s="271">
        <f>SUM(BA894:BA941)</f>
        <v>0</v>
      </c>
      <c r="BB942" s="271">
        <f>SUM(BB894:BB941)</f>
        <v>0</v>
      </c>
      <c r="BC942" s="271">
        <f>SUM(BC894:BC941)</f>
        <v>0</v>
      </c>
      <c r="BD942" s="271">
        <f>SUM(BD894:BD941)</f>
        <v>0</v>
      </c>
      <c r="BE942" s="271">
        <f>SUM(BE894:BE941)</f>
        <v>0</v>
      </c>
    </row>
    <row r="943" spans="1:80">
      <c r="A943" s="233" t="s">
        <v>89</v>
      </c>
      <c r="B943" s="234" t="s">
        <v>1170</v>
      </c>
      <c r="C943" s="235" t="s">
        <v>1171</v>
      </c>
      <c r="D943" s="236"/>
      <c r="E943" s="237"/>
      <c r="F943" s="237"/>
      <c r="G943" s="238"/>
      <c r="H943" s="239"/>
      <c r="I943" s="240"/>
      <c r="J943" s="241"/>
      <c r="K943" s="242"/>
      <c r="O943" s="243">
        <v>1</v>
      </c>
    </row>
    <row r="944" spans="1:80" ht="22.5">
      <c r="A944" s="244">
        <v>398</v>
      </c>
      <c r="B944" s="245" t="s">
        <v>1173</v>
      </c>
      <c r="C944" s="246" t="s">
        <v>1174</v>
      </c>
      <c r="D944" s="247" t="s">
        <v>149</v>
      </c>
      <c r="E944" s="248">
        <v>994.99</v>
      </c>
      <c r="F944" s="248">
        <v>0</v>
      </c>
      <c r="G944" s="249">
        <f>E944*F944</f>
        <v>0</v>
      </c>
      <c r="H944" s="250">
        <v>0</v>
      </c>
      <c r="I944" s="251">
        <f>E944*H944</f>
        <v>0</v>
      </c>
      <c r="J944" s="250">
        <v>0</v>
      </c>
      <c r="K944" s="251">
        <f>E944*J944</f>
        <v>0</v>
      </c>
      <c r="O944" s="243">
        <v>2</v>
      </c>
      <c r="AA944" s="216">
        <v>1</v>
      </c>
      <c r="AB944" s="216">
        <v>1</v>
      </c>
      <c r="AC944" s="216">
        <v>1</v>
      </c>
      <c r="AZ944" s="216">
        <v>2</v>
      </c>
      <c r="BA944" s="216">
        <f>IF(AZ944=1,G944,0)</f>
        <v>0</v>
      </c>
      <c r="BB944" s="216">
        <f>IF(AZ944=2,G944,0)</f>
        <v>0</v>
      </c>
      <c r="BC944" s="216">
        <f>IF(AZ944=3,G944,0)</f>
        <v>0</v>
      </c>
      <c r="BD944" s="216">
        <f>IF(AZ944=4,G944,0)</f>
        <v>0</v>
      </c>
      <c r="BE944" s="216">
        <f>IF(AZ944=5,G944,0)</f>
        <v>0</v>
      </c>
      <c r="CA944" s="243">
        <v>1</v>
      </c>
      <c r="CB944" s="243">
        <v>1</v>
      </c>
    </row>
    <row r="945" spans="1:80">
      <c r="A945" s="252"/>
      <c r="B945" s="256"/>
      <c r="C945" s="366" t="s">
        <v>264</v>
      </c>
      <c r="D945" s="367"/>
      <c r="E945" s="257">
        <v>0</v>
      </c>
      <c r="F945" s="258"/>
      <c r="G945" s="259"/>
      <c r="H945" s="260"/>
      <c r="I945" s="254"/>
      <c r="J945" s="261"/>
      <c r="K945" s="254"/>
      <c r="M945" s="255" t="s">
        <v>264</v>
      </c>
      <c r="O945" s="243"/>
    </row>
    <row r="946" spans="1:80">
      <c r="A946" s="252"/>
      <c r="B946" s="256"/>
      <c r="C946" s="366" t="s">
        <v>964</v>
      </c>
      <c r="D946" s="367"/>
      <c r="E946" s="257">
        <v>125.81</v>
      </c>
      <c r="F946" s="258"/>
      <c r="G946" s="259"/>
      <c r="H946" s="260"/>
      <c r="I946" s="254"/>
      <c r="J946" s="261"/>
      <c r="K946" s="254"/>
      <c r="M946" s="255" t="s">
        <v>964</v>
      </c>
      <c r="O946" s="243"/>
    </row>
    <row r="947" spans="1:80">
      <c r="A947" s="252"/>
      <c r="B947" s="256"/>
      <c r="C947" s="366" t="s">
        <v>948</v>
      </c>
      <c r="D947" s="367"/>
      <c r="E947" s="257">
        <v>483.3</v>
      </c>
      <c r="F947" s="258"/>
      <c r="G947" s="259"/>
      <c r="H947" s="260"/>
      <c r="I947" s="254"/>
      <c r="J947" s="261"/>
      <c r="K947" s="254"/>
      <c r="M947" s="255" t="s">
        <v>948</v>
      </c>
      <c r="O947" s="243"/>
    </row>
    <row r="948" spans="1:80">
      <c r="A948" s="252"/>
      <c r="B948" s="256"/>
      <c r="C948" s="366" t="s">
        <v>968</v>
      </c>
      <c r="D948" s="367"/>
      <c r="E948" s="257">
        <v>36.61</v>
      </c>
      <c r="F948" s="258"/>
      <c r="G948" s="259"/>
      <c r="H948" s="260"/>
      <c r="I948" s="254"/>
      <c r="J948" s="261"/>
      <c r="K948" s="254"/>
      <c r="M948" s="255" t="s">
        <v>968</v>
      </c>
      <c r="O948" s="243"/>
    </row>
    <row r="949" spans="1:80">
      <c r="A949" s="252"/>
      <c r="B949" s="256"/>
      <c r="C949" s="366" t="s">
        <v>969</v>
      </c>
      <c r="D949" s="367"/>
      <c r="E949" s="257">
        <v>45.08</v>
      </c>
      <c r="F949" s="258"/>
      <c r="G949" s="259"/>
      <c r="H949" s="260"/>
      <c r="I949" s="254"/>
      <c r="J949" s="261"/>
      <c r="K949" s="254"/>
      <c r="M949" s="255" t="s">
        <v>969</v>
      </c>
      <c r="O949" s="243"/>
    </row>
    <row r="950" spans="1:80">
      <c r="A950" s="252"/>
      <c r="B950" s="256"/>
      <c r="C950" s="366" t="s">
        <v>1175</v>
      </c>
      <c r="D950" s="367"/>
      <c r="E950" s="257">
        <v>36.61</v>
      </c>
      <c r="F950" s="258"/>
      <c r="G950" s="259"/>
      <c r="H950" s="260"/>
      <c r="I950" s="254"/>
      <c r="J950" s="261"/>
      <c r="K950" s="254"/>
      <c r="M950" s="255" t="s">
        <v>1175</v>
      </c>
      <c r="O950" s="243"/>
    </row>
    <row r="951" spans="1:80">
      <c r="A951" s="252"/>
      <c r="B951" s="256"/>
      <c r="C951" s="366" t="s">
        <v>270</v>
      </c>
      <c r="D951" s="367"/>
      <c r="E951" s="257">
        <v>0</v>
      </c>
      <c r="F951" s="258"/>
      <c r="G951" s="259"/>
      <c r="H951" s="260"/>
      <c r="I951" s="254"/>
      <c r="J951" s="261"/>
      <c r="K951" s="254"/>
      <c r="M951" s="255" t="s">
        <v>270</v>
      </c>
      <c r="O951" s="243"/>
    </row>
    <row r="952" spans="1:80">
      <c r="A952" s="252"/>
      <c r="B952" s="256"/>
      <c r="C952" s="366" t="s">
        <v>1176</v>
      </c>
      <c r="D952" s="367"/>
      <c r="E952" s="257">
        <v>80</v>
      </c>
      <c r="F952" s="258"/>
      <c r="G952" s="259"/>
      <c r="H952" s="260"/>
      <c r="I952" s="254"/>
      <c r="J952" s="261"/>
      <c r="K952" s="254"/>
      <c r="M952" s="255" t="s">
        <v>1176</v>
      </c>
      <c r="O952" s="243"/>
    </row>
    <row r="953" spans="1:80">
      <c r="A953" s="252"/>
      <c r="B953" s="256"/>
      <c r="C953" s="366" t="s">
        <v>1177</v>
      </c>
      <c r="D953" s="367"/>
      <c r="E953" s="257">
        <v>61.76</v>
      </c>
      <c r="F953" s="258"/>
      <c r="G953" s="259"/>
      <c r="H953" s="260"/>
      <c r="I953" s="254"/>
      <c r="J953" s="261"/>
      <c r="K953" s="254"/>
      <c r="M953" s="255" t="s">
        <v>1177</v>
      </c>
      <c r="O953" s="243"/>
    </row>
    <row r="954" spans="1:80">
      <c r="A954" s="252"/>
      <c r="B954" s="256"/>
      <c r="C954" s="366" t="s">
        <v>1017</v>
      </c>
      <c r="D954" s="367"/>
      <c r="E954" s="257">
        <v>125.82</v>
      </c>
      <c r="F954" s="258"/>
      <c r="G954" s="259"/>
      <c r="H954" s="260"/>
      <c r="I954" s="254"/>
      <c r="J954" s="261"/>
      <c r="K954" s="254"/>
      <c r="M954" s="255" t="s">
        <v>1017</v>
      </c>
      <c r="O954" s="243"/>
    </row>
    <row r="955" spans="1:80" ht="22.5">
      <c r="A955" s="244">
        <v>399</v>
      </c>
      <c r="B955" s="245" t="s">
        <v>1105</v>
      </c>
      <c r="C955" s="246" t="s">
        <v>1106</v>
      </c>
      <c r="D955" s="247" t="s">
        <v>149</v>
      </c>
      <c r="E955" s="248">
        <v>994.99</v>
      </c>
      <c r="F955" s="248">
        <v>0</v>
      </c>
      <c r="G955" s="249">
        <f>E955*F955</f>
        <v>0</v>
      </c>
      <c r="H955" s="250">
        <v>2.3000000000000001E-4</v>
      </c>
      <c r="I955" s="251">
        <f>E955*H955</f>
        <v>0.22884770000000001</v>
      </c>
      <c r="J955" s="250">
        <v>0</v>
      </c>
      <c r="K955" s="251">
        <f>E955*J955</f>
        <v>0</v>
      </c>
      <c r="O955" s="243">
        <v>2</v>
      </c>
      <c r="AA955" s="216">
        <v>1</v>
      </c>
      <c r="AB955" s="216">
        <v>7</v>
      </c>
      <c r="AC955" s="216">
        <v>7</v>
      </c>
      <c r="AZ955" s="216">
        <v>2</v>
      </c>
      <c r="BA955" s="216">
        <f>IF(AZ955=1,G955,0)</f>
        <v>0</v>
      </c>
      <c r="BB955" s="216">
        <f>IF(AZ955=2,G955,0)</f>
        <v>0</v>
      </c>
      <c r="BC955" s="216">
        <f>IF(AZ955=3,G955,0)</f>
        <v>0</v>
      </c>
      <c r="BD955" s="216">
        <f>IF(AZ955=4,G955,0)</f>
        <v>0</v>
      </c>
      <c r="BE955" s="216">
        <f>IF(AZ955=5,G955,0)</f>
        <v>0</v>
      </c>
      <c r="CA955" s="243">
        <v>1</v>
      </c>
      <c r="CB955" s="243">
        <v>7</v>
      </c>
    </row>
    <row r="956" spans="1:80">
      <c r="A956" s="244">
        <v>400</v>
      </c>
      <c r="B956" s="245" t="s">
        <v>1178</v>
      </c>
      <c r="C956" s="246" t="s">
        <v>1179</v>
      </c>
      <c r="D956" s="247" t="s">
        <v>149</v>
      </c>
      <c r="E956" s="248">
        <v>994.99</v>
      </c>
      <c r="F956" s="248">
        <v>0</v>
      </c>
      <c r="G956" s="249">
        <f>E956*F956</f>
        <v>0</v>
      </c>
      <c r="H956" s="250">
        <v>0</v>
      </c>
      <c r="I956" s="251">
        <f>E956*H956</f>
        <v>0</v>
      </c>
      <c r="J956" s="250">
        <v>0</v>
      </c>
      <c r="K956" s="251">
        <f>E956*J956</f>
        <v>0</v>
      </c>
      <c r="O956" s="243">
        <v>2</v>
      </c>
      <c r="AA956" s="216">
        <v>1</v>
      </c>
      <c r="AB956" s="216">
        <v>7</v>
      </c>
      <c r="AC956" s="216">
        <v>7</v>
      </c>
      <c r="AZ956" s="216">
        <v>2</v>
      </c>
      <c r="BA956" s="216">
        <f>IF(AZ956=1,G956,0)</f>
        <v>0</v>
      </c>
      <c r="BB956" s="216">
        <f>IF(AZ956=2,G956,0)</f>
        <v>0</v>
      </c>
      <c r="BC956" s="216">
        <f>IF(AZ956=3,G956,0)</f>
        <v>0</v>
      </c>
      <c r="BD956" s="216">
        <f>IF(AZ956=4,G956,0)</f>
        <v>0</v>
      </c>
      <c r="BE956" s="216">
        <f>IF(AZ956=5,G956,0)</f>
        <v>0</v>
      </c>
      <c r="CA956" s="243">
        <v>1</v>
      </c>
      <c r="CB956" s="243">
        <v>7</v>
      </c>
    </row>
    <row r="957" spans="1:80">
      <c r="A957" s="252"/>
      <c r="B957" s="253"/>
      <c r="C957" s="368" t="s">
        <v>1180</v>
      </c>
      <c r="D957" s="369"/>
      <c r="E957" s="369"/>
      <c r="F957" s="369"/>
      <c r="G957" s="370"/>
      <c r="I957" s="254"/>
      <c r="K957" s="254"/>
      <c r="L957" s="255" t="s">
        <v>1180</v>
      </c>
      <c r="O957" s="243">
        <v>3</v>
      </c>
    </row>
    <row r="958" spans="1:80">
      <c r="A958" s="244">
        <v>401</v>
      </c>
      <c r="B958" s="245" t="s">
        <v>1181</v>
      </c>
      <c r="C958" s="246" t="s">
        <v>1182</v>
      </c>
      <c r="D958" s="247" t="s">
        <v>149</v>
      </c>
      <c r="E958" s="248">
        <v>994.99</v>
      </c>
      <c r="F958" s="248">
        <v>0</v>
      </c>
      <c r="G958" s="249">
        <f>E958*F958</f>
        <v>0</v>
      </c>
      <c r="H958" s="250">
        <v>0</v>
      </c>
      <c r="I958" s="251">
        <f>E958*H958</f>
        <v>0</v>
      </c>
      <c r="J958" s="250">
        <v>-2.8E-3</v>
      </c>
      <c r="K958" s="251">
        <f>E958*J958</f>
        <v>-2.7859720000000001</v>
      </c>
      <c r="O958" s="243">
        <v>2</v>
      </c>
      <c r="AA958" s="216">
        <v>1</v>
      </c>
      <c r="AB958" s="216">
        <v>7</v>
      </c>
      <c r="AC958" s="216">
        <v>7</v>
      </c>
      <c r="AZ958" s="216">
        <v>2</v>
      </c>
      <c r="BA958" s="216">
        <f>IF(AZ958=1,G958,0)</f>
        <v>0</v>
      </c>
      <c r="BB958" s="216">
        <f>IF(AZ958=2,G958,0)</f>
        <v>0</v>
      </c>
      <c r="BC958" s="216">
        <f>IF(AZ958=3,G958,0)</f>
        <v>0</v>
      </c>
      <c r="BD958" s="216">
        <f>IF(AZ958=4,G958,0)</f>
        <v>0</v>
      </c>
      <c r="BE958" s="216">
        <f>IF(AZ958=5,G958,0)</f>
        <v>0</v>
      </c>
      <c r="CA958" s="243">
        <v>1</v>
      </c>
      <c r="CB958" s="243">
        <v>7</v>
      </c>
    </row>
    <row r="959" spans="1:80">
      <c r="A959" s="252"/>
      <c r="B959" s="253"/>
      <c r="C959" s="368" t="s">
        <v>1183</v>
      </c>
      <c r="D959" s="369"/>
      <c r="E959" s="369"/>
      <c r="F959" s="369"/>
      <c r="G959" s="370"/>
      <c r="I959" s="254"/>
      <c r="K959" s="254"/>
      <c r="L959" s="255" t="s">
        <v>1183</v>
      </c>
      <c r="O959" s="243">
        <v>3</v>
      </c>
    </row>
    <row r="960" spans="1:80" ht="22.5">
      <c r="A960" s="244">
        <v>402</v>
      </c>
      <c r="B960" s="245" t="s">
        <v>1184</v>
      </c>
      <c r="C960" s="246" t="s">
        <v>1185</v>
      </c>
      <c r="D960" s="247" t="s">
        <v>149</v>
      </c>
      <c r="E960" s="248">
        <v>994.99</v>
      </c>
      <c r="F960" s="248">
        <v>0</v>
      </c>
      <c r="G960" s="249">
        <f>E960*F960</f>
        <v>0</v>
      </c>
      <c r="H960" s="250">
        <v>0</v>
      </c>
      <c r="I960" s="251">
        <f>E960*H960</f>
        <v>0</v>
      </c>
      <c r="J960" s="250">
        <v>0</v>
      </c>
      <c r="K960" s="251">
        <f>E960*J960</f>
        <v>0</v>
      </c>
      <c r="O960" s="243">
        <v>2</v>
      </c>
      <c r="AA960" s="216">
        <v>1</v>
      </c>
      <c r="AB960" s="216">
        <v>7</v>
      </c>
      <c r="AC960" s="216">
        <v>7</v>
      </c>
      <c r="AZ960" s="216">
        <v>2</v>
      </c>
      <c r="BA960" s="216">
        <f>IF(AZ960=1,G960,0)</f>
        <v>0</v>
      </c>
      <c r="BB960" s="216">
        <f>IF(AZ960=2,G960,0)</f>
        <v>0</v>
      </c>
      <c r="BC960" s="216">
        <f>IF(AZ960=3,G960,0)</f>
        <v>0</v>
      </c>
      <c r="BD960" s="216">
        <f>IF(AZ960=4,G960,0)</f>
        <v>0</v>
      </c>
      <c r="BE960" s="216">
        <f>IF(AZ960=5,G960,0)</f>
        <v>0</v>
      </c>
      <c r="CA960" s="243">
        <v>1</v>
      </c>
      <c r="CB960" s="243">
        <v>7</v>
      </c>
    </row>
    <row r="961" spans="1:80">
      <c r="A961" s="252"/>
      <c r="B961" s="253"/>
      <c r="C961" s="368" t="s">
        <v>1186</v>
      </c>
      <c r="D961" s="369"/>
      <c r="E961" s="369"/>
      <c r="F961" s="369"/>
      <c r="G961" s="370"/>
      <c r="I961" s="254"/>
      <c r="K961" s="254"/>
      <c r="L961" s="255" t="s">
        <v>1186</v>
      </c>
      <c r="O961" s="243">
        <v>3</v>
      </c>
    </row>
    <row r="962" spans="1:80">
      <c r="A962" s="252"/>
      <c r="B962" s="253"/>
      <c r="C962" s="368" t="s">
        <v>1187</v>
      </c>
      <c r="D962" s="369"/>
      <c r="E962" s="369"/>
      <c r="F962" s="369"/>
      <c r="G962" s="370"/>
      <c r="I962" s="254"/>
      <c r="K962" s="254"/>
      <c r="L962" s="255" t="s">
        <v>1187</v>
      </c>
      <c r="O962" s="243">
        <v>3</v>
      </c>
    </row>
    <row r="963" spans="1:80">
      <c r="A963" s="252"/>
      <c r="B963" s="253"/>
      <c r="C963" s="368" t="s">
        <v>1188</v>
      </c>
      <c r="D963" s="369"/>
      <c r="E963" s="369"/>
      <c r="F963" s="369"/>
      <c r="G963" s="370"/>
      <c r="I963" s="254"/>
      <c r="K963" s="254"/>
      <c r="L963" s="255" t="s">
        <v>1188</v>
      </c>
      <c r="O963" s="243">
        <v>3</v>
      </c>
    </row>
    <row r="964" spans="1:80">
      <c r="A964" s="244">
        <v>403</v>
      </c>
      <c r="B964" s="245" t="s">
        <v>1189</v>
      </c>
      <c r="C964" s="246" t="s">
        <v>1190</v>
      </c>
      <c r="D964" s="247" t="s">
        <v>149</v>
      </c>
      <c r="E964" s="248">
        <v>994.99</v>
      </c>
      <c r="F964" s="248">
        <v>0</v>
      </c>
      <c r="G964" s="249">
        <f>E964*F964</f>
        <v>0</v>
      </c>
      <c r="H964" s="250">
        <v>4.6999999999999999E-4</v>
      </c>
      <c r="I964" s="251">
        <f>E964*H964</f>
        <v>0.46764529999999999</v>
      </c>
      <c r="J964" s="250">
        <v>0</v>
      </c>
      <c r="K964" s="251">
        <f>E964*J964</f>
        <v>0</v>
      </c>
      <c r="O964" s="243">
        <v>2</v>
      </c>
      <c r="AA964" s="216">
        <v>1</v>
      </c>
      <c r="AB964" s="216">
        <v>7</v>
      </c>
      <c r="AC964" s="216">
        <v>7</v>
      </c>
      <c r="AZ964" s="216">
        <v>2</v>
      </c>
      <c r="BA964" s="216">
        <f>IF(AZ964=1,G964,0)</f>
        <v>0</v>
      </c>
      <c r="BB964" s="216">
        <f>IF(AZ964=2,G964,0)</f>
        <v>0</v>
      </c>
      <c r="BC964" s="216">
        <f>IF(AZ964=3,G964,0)</f>
        <v>0</v>
      </c>
      <c r="BD964" s="216">
        <f>IF(AZ964=4,G964,0)</f>
        <v>0</v>
      </c>
      <c r="BE964" s="216">
        <f>IF(AZ964=5,G964,0)</f>
        <v>0</v>
      </c>
      <c r="CA964" s="243">
        <v>1</v>
      </c>
      <c r="CB964" s="243">
        <v>7</v>
      </c>
    </row>
    <row r="965" spans="1:80" ht="22.5">
      <c r="A965" s="252"/>
      <c r="B965" s="253"/>
      <c r="C965" s="368" t="s">
        <v>1191</v>
      </c>
      <c r="D965" s="369"/>
      <c r="E965" s="369"/>
      <c r="F965" s="369"/>
      <c r="G965" s="370"/>
      <c r="I965" s="254"/>
      <c r="K965" s="254"/>
      <c r="L965" s="255" t="s">
        <v>1191</v>
      </c>
      <c r="O965" s="243">
        <v>3</v>
      </c>
    </row>
    <row r="966" spans="1:80">
      <c r="A966" s="262"/>
      <c r="B966" s="263" t="s">
        <v>93</v>
      </c>
      <c r="C966" s="264" t="s">
        <v>1172</v>
      </c>
      <c r="D966" s="265"/>
      <c r="E966" s="266"/>
      <c r="F966" s="267"/>
      <c r="G966" s="268">
        <f>SUM(G943:G965)</f>
        <v>0</v>
      </c>
      <c r="H966" s="269"/>
      <c r="I966" s="270">
        <f>SUM(I943:I965)</f>
        <v>0.69649300000000003</v>
      </c>
      <c r="J966" s="269"/>
      <c r="K966" s="270">
        <f>SUM(K943:K965)</f>
        <v>-2.7859720000000001</v>
      </c>
      <c r="O966" s="243">
        <v>4</v>
      </c>
      <c r="BA966" s="271">
        <f>SUM(BA943:BA965)</f>
        <v>0</v>
      </c>
      <c r="BB966" s="271">
        <f>SUM(BB943:BB965)</f>
        <v>0</v>
      </c>
      <c r="BC966" s="271">
        <f>SUM(BC943:BC965)</f>
        <v>0</v>
      </c>
      <c r="BD966" s="271">
        <f>SUM(BD943:BD965)</f>
        <v>0</v>
      </c>
      <c r="BE966" s="271">
        <f>SUM(BE943:BE965)</f>
        <v>0</v>
      </c>
    </row>
    <row r="967" spans="1:80">
      <c r="A967" s="233" t="s">
        <v>89</v>
      </c>
      <c r="B967" s="234" t="s">
        <v>1192</v>
      </c>
      <c r="C967" s="235" t="s">
        <v>1193</v>
      </c>
      <c r="D967" s="236"/>
      <c r="E967" s="237"/>
      <c r="F967" s="237"/>
      <c r="G967" s="238"/>
      <c r="H967" s="239"/>
      <c r="I967" s="240"/>
      <c r="J967" s="241"/>
      <c r="K967" s="242"/>
      <c r="O967" s="243">
        <v>1</v>
      </c>
    </row>
    <row r="968" spans="1:80">
      <c r="A968" s="244">
        <v>404</v>
      </c>
      <c r="B968" s="245" t="s">
        <v>1195</v>
      </c>
      <c r="C968" s="246" t="s">
        <v>1196</v>
      </c>
      <c r="D968" s="247" t="s">
        <v>149</v>
      </c>
      <c r="E968" s="248">
        <v>199.2</v>
      </c>
      <c r="F968" s="248">
        <v>0</v>
      </c>
      <c r="G968" s="249">
        <f>E968*F968</f>
        <v>0</v>
      </c>
      <c r="H968" s="250">
        <v>0</v>
      </c>
      <c r="I968" s="251">
        <f>E968*H968</f>
        <v>0</v>
      </c>
      <c r="J968" s="250">
        <v>0</v>
      </c>
      <c r="K968" s="251">
        <f>E968*J968</f>
        <v>0</v>
      </c>
      <c r="O968" s="243">
        <v>2</v>
      </c>
      <c r="AA968" s="216">
        <v>1</v>
      </c>
      <c r="AB968" s="216">
        <v>1</v>
      </c>
      <c r="AC968" s="216">
        <v>1</v>
      </c>
      <c r="AZ968" s="216">
        <v>2</v>
      </c>
      <c r="BA968" s="216">
        <f>IF(AZ968=1,G968,0)</f>
        <v>0</v>
      </c>
      <c r="BB968" s="216">
        <f>IF(AZ968=2,G968,0)</f>
        <v>0</v>
      </c>
      <c r="BC968" s="216">
        <f>IF(AZ968=3,G968,0)</f>
        <v>0</v>
      </c>
      <c r="BD968" s="216">
        <f>IF(AZ968=4,G968,0)</f>
        <v>0</v>
      </c>
      <c r="BE968" s="216">
        <f>IF(AZ968=5,G968,0)</f>
        <v>0</v>
      </c>
      <c r="CA968" s="243">
        <v>1</v>
      </c>
      <c r="CB968" s="243">
        <v>1</v>
      </c>
    </row>
    <row r="969" spans="1:80">
      <c r="A969" s="252"/>
      <c r="B969" s="256"/>
      <c r="C969" s="366" t="s">
        <v>264</v>
      </c>
      <c r="D969" s="367"/>
      <c r="E969" s="257">
        <v>0</v>
      </c>
      <c r="F969" s="258"/>
      <c r="G969" s="259"/>
      <c r="H969" s="260"/>
      <c r="I969" s="254"/>
      <c r="J969" s="261"/>
      <c r="K969" s="254"/>
      <c r="M969" s="255" t="s">
        <v>264</v>
      </c>
      <c r="O969" s="243"/>
    </row>
    <row r="970" spans="1:80">
      <c r="A970" s="252"/>
      <c r="B970" s="256"/>
      <c r="C970" s="366" t="s">
        <v>1197</v>
      </c>
      <c r="D970" s="367"/>
      <c r="E970" s="257">
        <v>0</v>
      </c>
      <c r="F970" s="258"/>
      <c r="G970" s="259"/>
      <c r="H970" s="260"/>
      <c r="I970" s="254"/>
      <c r="J970" s="261"/>
      <c r="K970" s="254"/>
      <c r="M970" s="255" t="s">
        <v>1197</v>
      </c>
      <c r="O970" s="243"/>
    </row>
    <row r="971" spans="1:80">
      <c r="A971" s="252"/>
      <c r="B971" s="256"/>
      <c r="C971" s="366" t="s">
        <v>1198</v>
      </c>
      <c r="D971" s="367"/>
      <c r="E971" s="257">
        <v>66.8</v>
      </c>
      <c r="F971" s="258"/>
      <c r="G971" s="259"/>
      <c r="H971" s="260"/>
      <c r="I971" s="254"/>
      <c r="J971" s="261"/>
      <c r="K971" s="254"/>
      <c r="M971" s="255" t="s">
        <v>1198</v>
      </c>
      <c r="O971" s="243"/>
    </row>
    <row r="972" spans="1:80">
      <c r="A972" s="252"/>
      <c r="B972" s="256"/>
      <c r="C972" s="366" t="s">
        <v>1199</v>
      </c>
      <c r="D972" s="367"/>
      <c r="E972" s="257">
        <v>98.8</v>
      </c>
      <c r="F972" s="258"/>
      <c r="G972" s="259"/>
      <c r="H972" s="260"/>
      <c r="I972" s="254"/>
      <c r="J972" s="261"/>
      <c r="K972" s="254"/>
      <c r="M972" s="255" t="s">
        <v>1199</v>
      </c>
      <c r="O972" s="243"/>
    </row>
    <row r="973" spans="1:80">
      <c r="A973" s="252"/>
      <c r="B973" s="256"/>
      <c r="C973" s="366" t="s">
        <v>270</v>
      </c>
      <c r="D973" s="367"/>
      <c r="E973" s="257">
        <v>0</v>
      </c>
      <c r="F973" s="258"/>
      <c r="G973" s="259"/>
      <c r="H973" s="260"/>
      <c r="I973" s="254"/>
      <c r="J973" s="261"/>
      <c r="K973" s="254"/>
      <c r="M973" s="255" t="s">
        <v>270</v>
      </c>
      <c r="O973" s="243"/>
    </row>
    <row r="974" spans="1:80">
      <c r="A974" s="252"/>
      <c r="B974" s="256"/>
      <c r="C974" s="366" t="s">
        <v>1200</v>
      </c>
      <c r="D974" s="367"/>
      <c r="E974" s="257">
        <v>0</v>
      </c>
      <c r="F974" s="258"/>
      <c r="G974" s="259"/>
      <c r="H974" s="260"/>
      <c r="I974" s="254"/>
      <c r="J974" s="261"/>
      <c r="K974" s="254"/>
      <c r="M974" s="255" t="s">
        <v>1200</v>
      </c>
      <c r="O974" s="243"/>
    </row>
    <row r="975" spans="1:80">
      <c r="A975" s="252"/>
      <c r="B975" s="256"/>
      <c r="C975" s="366" t="s">
        <v>1201</v>
      </c>
      <c r="D975" s="367"/>
      <c r="E975" s="257">
        <v>25.6</v>
      </c>
      <c r="F975" s="258"/>
      <c r="G975" s="259"/>
      <c r="H975" s="260"/>
      <c r="I975" s="254"/>
      <c r="J975" s="261"/>
      <c r="K975" s="254"/>
      <c r="M975" s="255" t="s">
        <v>1201</v>
      </c>
      <c r="O975" s="243"/>
    </row>
    <row r="976" spans="1:80">
      <c r="A976" s="252"/>
      <c r="B976" s="256"/>
      <c r="C976" s="366" t="s">
        <v>1202</v>
      </c>
      <c r="D976" s="367"/>
      <c r="E976" s="257">
        <v>0</v>
      </c>
      <c r="F976" s="258"/>
      <c r="G976" s="259"/>
      <c r="H976" s="260"/>
      <c r="I976" s="254"/>
      <c r="J976" s="261"/>
      <c r="K976" s="254"/>
      <c r="M976" s="255" t="s">
        <v>1202</v>
      </c>
      <c r="O976" s="243"/>
    </row>
    <row r="977" spans="1:80">
      <c r="A977" s="252"/>
      <c r="B977" s="256"/>
      <c r="C977" s="366" t="s">
        <v>1203</v>
      </c>
      <c r="D977" s="367"/>
      <c r="E977" s="257">
        <v>8</v>
      </c>
      <c r="F977" s="258"/>
      <c r="G977" s="259"/>
      <c r="H977" s="260"/>
      <c r="I977" s="254"/>
      <c r="J977" s="261"/>
      <c r="K977" s="254"/>
      <c r="M977" s="255" t="s">
        <v>1203</v>
      </c>
      <c r="O977" s="243"/>
    </row>
    <row r="978" spans="1:80" ht="22.5">
      <c r="A978" s="244">
        <v>405</v>
      </c>
      <c r="B978" s="245" t="s">
        <v>1105</v>
      </c>
      <c r="C978" s="246" t="s">
        <v>1106</v>
      </c>
      <c r="D978" s="247" t="s">
        <v>149</v>
      </c>
      <c r="E978" s="248">
        <v>199.2</v>
      </c>
      <c r="F978" s="248">
        <v>0</v>
      </c>
      <c r="G978" s="249">
        <f>E978*F978</f>
        <v>0</v>
      </c>
      <c r="H978" s="250">
        <v>2.3000000000000001E-4</v>
      </c>
      <c r="I978" s="251">
        <f>E978*H978</f>
        <v>4.5815999999999996E-2</v>
      </c>
      <c r="J978" s="250">
        <v>0</v>
      </c>
      <c r="K978" s="251">
        <f>E978*J978</f>
        <v>0</v>
      </c>
      <c r="O978" s="243">
        <v>2</v>
      </c>
      <c r="AA978" s="216">
        <v>1</v>
      </c>
      <c r="AB978" s="216">
        <v>7</v>
      </c>
      <c r="AC978" s="216">
        <v>7</v>
      </c>
      <c r="AZ978" s="216">
        <v>2</v>
      </c>
      <c r="BA978" s="216">
        <f>IF(AZ978=1,G978,0)</f>
        <v>0</v>
      </c>
      <c r="BB978" s="216">
        <f>IF(AZ978=2,G978,0)</f>
        <v>0</v>
      </c>
      <c r="BC978" s="216">
        <f>IF(AZ978=3,G978,0)</f>
        <v>0</v>
      </c>
      <c r="BD978" s="216">
        <f>IF(AZ978=4,G978,0)</f>
        <v>0</v>
      </c>
      <c r="BE978" s="216">
        <f>IF(AZ978=5,G978,0)</f>
        <v>0</v>
      </c>
      <c r="CA978" s="243">
        <v>1</v>
      </c>
      <c r="CB978" s="243">
        <v>7</v>
      </c>
    </row>
    <row r="979" spans="1:80">
      <c r="A979" s="244">
        <v>406</v>
      </c>
      <c r="B979" s="245" t="s">
        <v>1181</v>
      </c>
      <c r="C979" s="246" t="s">
        <v>1182</v>
      </c>
      <c r="D979" s="247" t="s">
        <v>149</v>
      </c>
      <c r="E979" s="248">
        <v>199.2</v>
      </c>
      <c r="F979" s="248">
        <v>0</v>
      </c>
      <c r="G979" s="249">
        <f>E979*F979</f>
        <v>0</v>
      </c>
      <c r="H979" s="250">
        <v>0</v>
      </c>
      <c r="I979" s="251">
        <f>E979*H979</f>
        <v>0</v>
      </c>
      <c r="J979" s="250">
        <v>-2.8E-3</v>
      </c>
      <c r="K979" s="251">
        <f>E979*J979</f>
        <v>-0.55775999999999992</v>
      </c>
      <c r="O979" s="243">
        <v>2</v>
      </c>
      <c r="AA979" s="216">
        <v>1</v>
      </c>
      <c r="AB979" s="216">
        <v>7</v>
      </c>
      <c r="AC979" s="216">
        <v>7</v>
      </c>
      <c r="AZ979" s="216">
        <v>2</v>
      </c>
      <c r="BA979" s="216">
        <f>IF(AZ979=1,G979,0)</f>
        <v>0</v>
      </c>
      <c r="BB979" s="216">
        <f>IF(AZ979=2,G979,0)</f>
        <v>0</v>
      </c>
      <c r="BC979" s="216">
        <f>IF(AZ979=3,G979,0)</f>
        <v>0</v>
      </c>
      <c r="BD979" s="216">
        <f>IF(AZ979=4,G979,0)</f>
        <v>0</v>
      </c>
      <c r="BE979" s="216">
        <f>IF(AZ979=5,G979,0)</f>
        <v>0</v>
      </c>
      <c r="CA979" s="243">
        <v>1</v>
      </c>
      <c r="CB979" s="243">
        <v>7</v>
      </c>
    </row>
    <row r="980" spans="1:80">
      <c r="A980" s="252"/>
      <c r="B980" s="253"/>
      <c r="C980" s="368" t="s">
        <v>1183</v>
      </c>
      <c r="D980" s="369"/>
      <c r="E980" s="369"/>
      <c r="F980" s="369"/>
      <c r="G980" s="370"/>
      <c r="I980" s="254"/>
      <c r="K980" s="254"/>
      <c r="L980" s="255" t="s">
        <v>1183</v>
      </c>
      <c r="O980" s="243">
        <v>3</v>
      </c>
    </row>
    <row r="981" spans="1:80" ht="22.5">
      <c r="A981" s="244">
        <v>407</v>
      </c>
      <c r="B981" s="245" t="s">
        <v>1184</v>
      </c>
      <c r="C981" s="246" t="s">
        <v>1185</v>
      </c>
      <c r="D981" s="247" t="s">
        <v>149</v>
      </c>
      <c r="E981" s="248">
        <v>199.2</v>
      </c>
      <c r="F981" s="248">
        <v>0</v>
      </c>
      <c r="G981" s="249">
        <f>E981*F981</f>
        <v>0</v>
      </c>
      <c r="H981" s="250">
        <v>0</v>
      </c>
      <c r="I981" s="251">
        <f>E981*H981</f>
        <v>0</v>
      </c>
      <c r="J981" s="250">
        <v>0</v>
      </c>
      <c r="K981" s="251">
        <f>E981*J981</f>
        <v>0</v>
      </c>
      <c r="O981" s="243">
        <v>2</v>
      </c>
      <c r="AA981" s="216">
        <v>1</v>
      </c>
      <c r="AB981" s="216">
        <v>7</v>
      </c>
      <c r="AC981" s="216">
        <v>7</v>
      </c>
      <c r="AZ981" s="216">
        <v>2</v>
      </c>
      <c r="BA981" s="216">
        <f>IF(AZ981=1,G981,0)</f>
        <v>0</v>
      </c>
      <c r="BB981" s="216">
        <f>IF(AZ981=2,G981,0)</f>
        <v>0</v>
      </c>
      <c r="BC981" s="216">
        <f>IF(AZ981=3,G981,0)</f>
        <v>0</v>
      </c>
      <c r="BD981" s="216">
        <f>IF(AZ981=4,G981,0)</f>
        <v>0</v>
      </c>
      <c r="BE981" s="216">
        <f>IF(AZ981=5,G981,0)</f>
        <v>0</v>
      </c>
      <c r="CA981" s="243">
        <v>1</v>
      </c>
      <c r="CB981" s="243">
        <v>7</v>
      </c>
    </row>
    <row r="982" spans="1:80">
      <c r="A982" s="252"/>
      <c r="B982" s="253"/>
      <c r="C982" s="368" t="s">
        <v>1186</v>
      </c>
      <c r="D982" s="369"/>
      <c r="E982" s="369"/>
      <c r="F982" s="369"/>
      <c r="G982" s="370"/>
      <c r="I982" s="254"/>
      <c r="K982" s="254"/>
      <c r="L982" s="255" t="s">
        <v>1186</v>
      </c>
      <c r="O982" s="243">
        <v>3</v>
      </c>
    </row>
    <row r="983" spans="1:80" ht="14.25" customHeight="1">
      <c r="A983" s="252"/>
      <c r="B983" s="253"/>
      <c r="C983" s="368" t="s">
        <v>1187</v>
      </c>
      <c r="D983" s="369"/>
      <c r="E983" s="369"/>
      <c r="F983" s="369"/>
      <c r="G983" s="370"/>
      <c r="I983" s="254"/>
      <c r="K983" s="254"/>
      <c r="L983" s="255" t="s">
        <v>1187</v>
      </c>
      <c r="O983" s="243">
        <v>3</v>
      </c>
    </row>
    <row r="984" spans="1:80">
      <c r="A984" s="252"/>
      <c r="B984" s="253"/>
      <c r="C984" s="368" t="s">
        <v>1188</v>
      </c>
      <c r="D984" s="369"/>
      <c r="E984" s="369"/>
      <c r="F984" s="369"/>
      <c r="G984" s="370"/>
      <c r="I984" s="254"/>
      <c r="K984" s="254"/>
      <c r="L984" s="255" t="s">
        <v>1188</v>
      </c>
      <c r="O984" s="243">
        <v>3</v>
      </c>
    </row>
    <row r="985" spans="1:80">
      <c r="A985" s="244">
        <v>408</v>
      </c>
      <c r="B985" s="245" t="s">
        <v>1189</v>
      </c>
      <c r="C985" s="246" t="s">
        <v>1190</v>
      </c>
      <c r="D985" s="247" t="s">
        <v>149</v>
      </c>
      <c r="E985" s="248">
        <v>199.2</v>
      </c>
      <c r="F985" s="248">
        <v>0</v>
      </c>
      <c r="G985" s="249">
        <f>E985*F985</f>
        <v>0</v>
      </c>
      <c r="H985" s="250">
        <v>4.6999999999999999E-4</v>
      </c>
      <c r="I985" s="251">
        <f>E985*H985</f>
        <v>9.3623999999999985E-2</v>
      </c>
      <c r="J985" s="250">
        <v>0</v>
      </c>
      <c r="K985" s="251">
        <f>E985*J985</f>
        <v>0</v>
      </c>
      <c r="O985" s="243">
        <v>2</v>
      </c>
      <c r="AA985" s="216">
        <v>1</v>
      </c>
      <c r="AB985" s="216">
        <v>7</v>
      </c>
      <c r="AC985" s="216">
        <v>7</v>
      </c>
      <c r="AZ985" s="216">
        <v>2</v>
      </c>
      <c r="BA985" s="216">
        <f>IF(AZ985=1,G985,0)</f>
        <v>0</v>
      </c>
      <c r="BB985" s="216">
        <f>IF(AZ985=2,G985,0)</f>
        <v>0</v>
      </c>
      <c r="BC985" s="216">
        <f>IF(AZ985=3,G985,0)</f>
        <v>0</v>
      </c>
      <c r="BD985" s="216">
        <f>IF(AZ985=4,G985,0)</f>
        <v>0</v>
      </c>
      <c r="BE985" s="216">
        <f>IF(AZ985=5,G985,0)</f>
        <v>0</v>
      </c>
      <c r="CA985" s="243">
        <v>1</v>
      </c>
      <c r="CB985" s="243">
        <v>7</v>
      </c>
    </row>
    <row r="986" spans="1:80" ht="22.5">
      <c r="A986" s="252"/>
      <c r="B986" s="253"/>
      <c r="C986" s="368" t="s">
        <v>1191</v>
      </c>
      <c r="D986" s="369"/>
      <c r="E986" s="369"/>
      <c r="F986" s="369"/>
      <c r="G986" s="370"/>
      <c r="I986" s="254"/>
      <c r="K986" s="254"/>
      <c r="L986" s="255" t="s">
        <v>1191</v>
      </c>
      <c r="O986" s="243">
        <v>3</v>
      </c>
    </row>
    <row r="987" spans="1:80">
      <c r="A987" s="262"/>
      <c r="B987" s="263" t="s">
        <v>93</v>
      </c>
      <c r="C987" s="264" t="s">
        <v>1194</v>
      </c>
      <c r="D987" s="265"/>
      <c r="E987" s="266"/>
      <c r="F987" s="267"/>
      <c r="G987" s="268">
        <f>SUM(G967:G986)</f>
        <v>0</v>
      </c>
      <c r="H987" s="269"/>
      <c r="I987" s="270">
        <f>SUM(I967:I986)</f>
        <v>0.13943999999999998</v>
      </c>
      <c r="J987" s="269"/>
      <c r="K987" s="270">
        <f>SUM(K967:K986)</f>
        <v>-0.55775999999999992</v>
      </c>
      <c r="O987" s="243">
        <v>4</v>
      </c>
      <c r="BA987" s="271">
        <f>SUM(BA967:BA986)</f>
        <v>0</v>
      </c>
      <c r="BB987" s="271">
        <f>SUM(BB967:BB986)</f>
        <v>0</v>
      </c>
      <c r="BC987" s="271">
        <f>SUM(BC967:BC986)</f>
        <v>0</v>
      </c>
      <c r="BD987" s="271">
        <f>SUM(BD967:BD986)</f>
        <v>0</v>
      </c>
      <c r="BE987" s="271">
        <f>SUM(BE967:BE986)</f>
        <v>0</v>
      </c>
    </row>
    <row r="988" spans="1:80">
      <c r="A988" s="233" t="s">
        <v>89</v>
      </c>
      <c r="B988" s="234" t="s">
        <v>1204</v>
      </c>
      <c r="C988" s="235" t="s">
        <v>1205</v>
      </c>
      <c r="D988" s="236"/>
      <c r="E988" s="237"/>
      <c r="F988" s="237"/>
      <c r="G988" s="238"/>
      <c r="H988" s="239"/>
      <c r="I988" s="240"/>
      <c r="J988" s="241"/>
      <c r="K988" s="242"/>
      <c r="O988" s="243">
        <v>1</v>
      </c>
    </row>
    <row r="989" spans="1:80">
      <c r="A989" s="244">
        <v>409</v>
      </c>
      <c r="B989" s="245" t="s">
        <v>1195</v>
      </c>
      <c r="C989" s="246" t="s">
        <v>1196</v>
      </c>
      <c r="D989" s="247" t="s">
        <v>149</v>
      </c>
      <c r="E989" s="248">
        <v>50.4</v>
      </c>
      <c r="F989" s="248">
        <v>0</v>
      </c>
      <c r="G989" s="249">
        <f>E989*F989</f>
        <v>0</v>
      </c>
      <c r="H989" s="250">
        <v>0</v>
      </c>
      <c r="I989" s="251">
        <f>E989*H989</f>
        <v>0</v>
      </c>
      <c r="J989" s="250">
        <v>0</v>
      </c>
      <c r="K989" s="251">
        <f>E989*J989</f>
        <v>0</v>
      </c>
      <c r="O989" s="243">
        <v>2</v>
      </c>
      <c r="AA989" s="216">
        <v>1</v>
      </c>
      <c r="AB989" s="216">
        <v>1</v>
      </c>
      <c r="AC989" s="216">
        <v>1</v>
      </c>
      <c r="AZ989" s="216">
        <v>2</v>
      </c>
      <c r="BA989" s="216">
        <f>IF(AZ989=1,G989,0)</f>
        <v>0</v>
      </c>
      <c r="BB989" s="216">
        <f>IF(AZ989=2,G989,0)</f>
        <v>0</v>
      </c>
      <c r="BC989" s="216">
        <f>IF(AZ989=3,G989,0)</f>
        <v>0</v>
      </c>
      <c r="BD989" s="216">
        <f>IF(AZ989=4,G989,0)</f>
        <v>0</v>
      </c>
      <c r="BE989" s="216">
        <f>IF(AZ989=5,G989,0)</f>
        <v>0</v>
      </c>
      <c r="CA989" s="243">
        <v>1</v>
      </c>
      <c r="CB989" s="243">
        <v>1</v>
      </c>
    </row>
    <row r="990" spans="1:80">
      <c r="A990" s="252"/>
      <c r="B990" s="256"/>
      <c r="C990" s="366" t="s">
        <v>270</v>
      </c>
      <c r="D990" s="367"/>
      <c r="E990" s="257">
        <v>0</v>
      </c>
      <c r="F990" s="258"/>
      <c r="G990" s="259"/>
      <c r="H990" s="260"/>
      <c r="I990" s="254"/>
      <c r="J990" s="261"/>
      <c r="K990" s="254"/>
      <c r="M990" s="255" t="s">
        <v>270</v>
      </c>
      <c r="O990" s="243"/>
    </row>
    <row r="991" spans="1:80">
      <c r="A991" s="252"/>
      <c r="B991" s="256"/>
      <c r="C991" s="366" t="s">
        <v>1200</v>
      </c>
      <c r="D991" s="367"/>
      <c r="E991" s="257">
        <v>0</v>
      </c>
      <c r="F991" s="258"/>
      <c r="G991" s="259"/>
      <c r="H991" s="260"/>
      <c r="I991" s="254"/>
      <c r="J991" s="261"/>
      <c r="K991" s="254"/>
      <c r="M991" s="255" t="s">
        <v>1200</v>
      </c>
      <c r="O991" s="243"/>
    </row>
    <row r="992" spans="1:80">
      <c r="A992" s="252"/>
      <c r="B992" s="256"/>
      <c r="C992" s="366" t="s">
        <v>1207</v>
      </c>
      <c r="D992" s="367"/>
      <c r="E992" s="257">
        <v>38.4</v>
      </c>
      <c r="F992" s="258"/>
      <c r="G992" s="259"/>
      <c r="H992" s="260"/>
      <c r="I992" s="254"/>
      <c r="J992" s="261"/>
      <c r="K992" s="254"/>
      <c r="M992" s="255" t="s">
        <v>1207</v>
      </c>
      <c r="O992" s="243"/>
    </row>
    <row r="993" spans="1:80">
      <c r="A993" s="252"/>
      <c r="B993" s="256"/>
      <c r="C993" s="366" t="s">
        <v>1202</v>
      </c>
      <c r="D993" s="367"/>
      <c r="E993" s="257">
        <v>0</v>
      </c>
      <c r="F993" s="258"/>
      <c r="G993" s="259"/>
      <c r="H993" s="260"/>
      <c r="I993" s="254"/>
      <c r="J993" s="261"/>
      <c r="K993" s="254"/>
      <c r="M993" s="255" t="s">
        <v>1202</v>
      </c>
      <c r="O993" s="243"/>
    </row>
    <row r="994" spans="1:80">
      <c r="A994" s="252"/>
      <c r="B994" s="256"/>
      <c r="C994" s="366" t="s">
        <v>1208</v>
      </c>
      <c r="D994" s="367"/>
      <c r="E994" s="257">
        <v>12</v>
      </c>
      <c r="F994" s="258"/>
      <c r="G994" s="259"/>
      <c r="H994" s="260"/>
      <c r="I994" s="254"/>
      <c r="J994" s="261"/>
      <c r="K994" s="254"/>
      <c r="M994" s="255" t="s">
        <v>1208</v>
      </c>
      <c r="O994" s="243"/>
    </row>
    <row r="995" spans="1:80" ht="22.5">
      <c r="A995" s="244">
        <v>410</v>
      </c>
      <c r="B995" s="245" t="s">
        <v>1105</v>
      </c>
      <c r="C995" s="246" t="s">
        <v>1106</v>
      </c>
      <c r="D995" s="247" t="s">
        <v>149</v>
      </c>
      <c r="E995" s="248">
        <v>50.4</v>
      </c>
      <c r="F995" s="248">
        <v>0</v>
      </c>
      <c r="G995" s="249">
        <f>E995*F995</f>
        <v>0</v>
      </c>
      <c r="H995" s="250">
        <v>2.3000000000000001E-4</v>
      </c>
      <c r="I995" s="251">
        <f>E995*H995</f>
        <v>1.1592E-2</v>
      </c>
      <c r="J995" s="250">
        <v>0</v>
      </c>
      <c r="K995" s="251">
        <f>E995*J995</f>
        <v>0</v>
      </c>
      <c r="O995" s="243">
        <v>2</v>
      </c>
      <c r="AA995" s="216">
        <v>1</v>
      </c>
      <c r="AB995" s="216">
        <v>7</v>
      </c>
      <c r="AC995" s="216">
        <v>7</v>
      </c>
      <c r="AZ995" s="216">
        <v>2</v>
      </c>
      <c r="BA995" s="216">
        <f>IF(AZ995=1,G995,0)</f>
        <v>0</v>
      </c>
      <c r="BB995" s="216">
        <f>IF(AZ995=2,G995,0)</f>
        <v>0</v>
      </c>
      <c r="BC995" s="216">
        <f>IF(AZ995=3,G995,0)</f>
        <v>0</v>
      </c>
      <c r="BD995" s="216">
        <f>IF(AZ995=4,G995,0)</f>
        <v>0</v>
      </c>
      <c r="BE995" s="216">
        <f>IF(AZ995=5,G995,0)</f>
        <v>0</v>
      </c>
      <c r="CA995" s="243">
        <v>1</v>
      </c>
      <c r="CB995" s="243">
        <v>7</v>
      </c>
    </row>
    <row r="996" spans="1:80">
      <c r="A996" s="244">
        <v>411</v>
      </c>
      <c r="B996" s="245" t="s">
        <v>1178</v>
      </c>
      <c r="C996" s="246" t="s">
        <v>1179</v>
      </c>
      <c r="D996" s="247" t="s">
        <v>149</v>
      </c>
      <c r="E996" s="248">
        <v>50.4</v>
      </c>
      <c r="F996" s="248">
        <v>0</v>
      </c>
      <c r="G996" s="249">
        <f>E996*F996</f>
        <v>0</v>
      </c>
      <c r="H996" s="250">
        <v>0</v>
      </c>
      <c r="I996" s="251">
        <f>E996*H996</f>
        <v>0</v>
      </c>
      <c r="J996" s="250">
        <v>0</v>
      </c>
      <c r="K996" s="251">
        <f>E996*J996</f>
        <v>0</v>
      </c>
      <c r="O996" s="243">
        <v>2</v>
      </c>
      <c r="AA996" s="216">
        <v>1</v>
      </c>
      <c r="AB996" s="216">
        <v>7</v>
      </c>
      <c r="AC996" s="216">
        <v>7</v>
      </c>
      <c r="AZ996" s="216">
        <v>2</v>
      </c>
      <c r="BA996" s="216">
        <f>IF(AZ996=1,G996,0)</f>
        <v>0</v>
      </c>
      <c r="BB996" s="216">
        <f>IF(AZ996=2,G996,0)</f>
        <v>0</v>
      </c>
      <c r="BC996" s="216">
        <f>IF(AZ996=3,G996,0)</f>
        <v>0</v>
      </c>
      <c r="BD996" s="216">
        <f>IF(AZ996=4,G996,0)</f>
        <v>0</v>
      </c>
      <c r="BE996" s="216">
        <f>IF(AZ996=5,G996,0)</f>
        <v>0</v>
      </c>
      <c r="CA996" s="243">
        <v>1</v>
      </c>
      <c r="CB996" s="243">
        <v>7</v>
      </c>
    </row>
    <row r="997" spans="1:80">
      <c r="A997" s="244">
        <v>412</v>
      </c>
      <c r="B997" s="245" t="s">
        <v>1181</v>
      </c>
      <c r="C997" s="246" t="s">
        <v>1182</v>
      </c>
      <c r="D997" s="247" t="s">
        <v>149</v>
      </c>
      <c r="E997" s="248">
        <v>50.4</v>
      </c>
      <c r="F997" s="248">
        <v>0</v>
      </c>
      <c r="G997" s="249">
        <f>E997*F997</f>
        <v>0</v>
      </c>
      <c r="H997" s="250">
        <v>0</v>
      </c>
      <c r="I997" s="251">
        <f>E997*H997</f>
        <v>0</v>
      </c>
      <c r="J997" s="250">
        <v>-2.8E-3</v>
      </c>
      <c r="K997" s="251">
        <f>E997*J997</f>
        <v>-0.14112</v>
      </c>
      <c r="O997" s="243">
        <v>2</v>
      </c>
      <c r="AA997" s="216">
        <v>1</v>
      </c>
      <c r="AB997" s="216">
        <v>7</v>
      </c>
      <c r="AC997" s="216">
        <v>7</v>
      </c>
      <c r="AZ997" s="216">
        <v>2</v>
      </c>
      <c r="BA997" s="216">
        <f>IF(AZ997=1,G997,0)</f>
        <v>0</v>
      </c>
      <c r="BB997" s="216">
        <f>IF(AZ997=2,G997,0)</f>
        <v>0</v>
      </c>
      <c r="BC997" s="216">
        <f>IF(AZ997=3,G997,0)</f>
        <v>0</v>
      </c>
      <c r="BD997" s="216">
        <f>IF(AZ997=4,G997,0)</f>
        <v>0</v>
      </c>
      <c r="BE997" s="216">
        <f>IF(AZ997=5,G997,0)</f>
        <v>0</v>
      </c>
      <c r="CA997" s="243">
        <v>1</v>
      </c>
      <c r="CB997" s="243">
        <v>7</v>
      </c>
    </row>
    <row r="998" spans="1:80">
      <c r="A998" s="252"/>
      <c r="B998" s="253"/>
      <c r="C998" s="368" t="s">
        <v>1183</v>
      </c>
      <c r="D998" s="369"/>
      <c r="E998" s="369"/>
      <c r="F998" s="369"/>
      <c r="G998" s="370"/>
      <c r="I998" s="254"/>
      <c r="K998" s="254"/>
      <c r="L998" s="255" t="s">
        <v>1183</v>
      </c>
      <c r="O998" s="243">
        <v>3</v>
      </c>
    </row>
    <row r="999" spans="1:80" ht="22.5">
      <c r="A999" s="244">
        <v>413</v>
      </c>
      <c r="B999" s="245" t="s">
        <v>1184</v>
      </c>
      <c r="C999" s="246" t="s">
        <v>1185</v>
      </c>
      <c r="D999" s="247" t="s">
        <v>149</v>
      </c>
      <c r="E999" s="248">
        <v>50.4</v>
      </c>
      <c r="F999" s="248">
        <v>0</v>
      </c>
      <c r="G999" s="249">
        <f>E999*F999</f>
        <v>0</v>
      </c>
      <c r="H999" s="250">
        <v>0</v>
      </c>
      <c r="I999" s="251">
        <f>E999*H999</f>
        <v>0</v>
      </c>
      <c r="J999" s="250">
        <v>0</v>
      </c>
      <c r="K999" s="251">
        <f>E999*J999</f>
        <v>0</v>
      </c>
      <c r="O999" s="243">
        <v>2</v>
      </c>
      <c r="AA999" s="216">
        <v>1</v>
      </c>
      <c r="AB999" s="216">
        <v>7</v>
      </c>
      <c r="AC999" s="216">
        <v>7</v>
      </c>
      <c r="AZ999" s="216">
        <v>2</v>
      </c>
      <c r="BA999" s="216">
        <f>IF(AZ999=1,G999,0)</f>
        <v>0</v>
      </c>
      <c r="BB999" s="216">
        <f>IF(AZ999=2,G999,0)</f>
        <v>0</v>
      </c>
      <c r="BC999" s="216">
        <f>IF(AZ999=3,G999,0)</f>
        <v>0</v>
      </c>
      <c r="BD999" s="216">
        <f>IF(AZ999=4,G999,0)</f>
        <v>0</v>
      </c>
      <c r="BE999" s="216">
        <f>IF(AZ999=5,G999,0)</f>
        <v>0</v>
      </c>
      <c r="CA999" s="243">
        <v>1</v>
      </c>
      <c r="CB999" s="243">
        <v>7</v>
      </c>
    </row>
    <row r="1000" spans="1:80">
      <c r="A1000" s="252"/>
      <c r="B1000" s="253"/>
      <c r="C1000" s="368" t="s">
        <v>1186</v>
      </c>
      <c r="D1000" s="369"/>
      <c r="E1000" s="369"/>
      <c r="F1000" s="369"/>
      <c r="G1000" s="370"/>
      <c r="I1000" s="254"/>
      <c r="K1000" s="254"/>
      <c r="L1000" s="255" t="s">
        <v>1186</v>
      </c>
      <c r="O1000" s="243">
        <v>3</v>
      </c>
    </row>
    <row r="1001" spans="1:80" ht="15" customHeight="1">
      <c r="A1001" s="252"/>
      <c r="B1001" s="253"/>
      <c r="C1001" s="368" t="s">
        <v>1187</v>
      </c>
      <c r="D1001" s="369"/>
      <c r="E1001" s="369"/>
      <c r="F1001" s="369"/>
      <c r="G1001" s="370"/>
      <c r="I1001" s="254"/>
      <c r="K1001" s="254"/>
      <c r="L1001" s="255" t="s">
        <v>1187</v>
      </c>
      <c r="O1001" s="243">
        <v>3</v>
      </c>
    </row>
    <row r="1002" spans="1:80">
      <c r="A1002" s="252"/>
      <c r="B1002" s="253"/>
      <c r="C1002" s="368" t="s">
        <v>1188</v>
      </c>
      <c r="D1002" s="369"/>
      <c r="E1002" s="369"/>
      <c r="F1002" s="369"/>
      <c r="G1002" s="370"/>
      <c r="I1002" s="254"/>
      <c r="K1002" s="254"/>
      <c r="L1002" s="255" t="s">
        <v>1188</v>
      </c>
      <c r="O1002" s="243">
        <v>3</v>
      </c>
    </row>
    <row r="1003" spans="1:80">
      <c r="A1003" s="244">
        <v>414</v>
      </c>
      <c r="B1003" s="245" t="s">
        <v>1189</v>
      </c>
      <c r="C1003" s="246" t="s">
        <v>1190</v>
      </c>
      <c r="D1003" s="247" t="s">
        <v>149</v>
      </c>
      <c r="E1003" s="248">
        <v>50.4</v>
      </c>
      <c r="F1003" s="248">
        <v>0</v>
      </c>
      <c r="G1003" s="249">
        <f>E1003*F1003</f>
        <v>0</v>
      </c>
      <c r="H1003" s="250">
        <v>4.6999999999999999E-4</v>
      </c>
      <c r="I1003" s="251">
        <f>E1003*H1003</f>
        <v>2.3687999999999997E-2</v>
      </c>
      <c r="J1003" s="250">
        <v>0</v>
      </c>
      <c r="K1003" s="251">
        <f>E1003*J1003</f>
        <v>0</v>
      </c>
      <c r="O1003" s="243">
        <v>2</v>
      </c>
      <c r="AA1003" s="216">
        <v>1</v>
      </c>
      <c r="AB1003" s="216">
        <v>7</v>
      </c>
      <c r="AC1003" s="216">
        <v>7</v>
      </c>
      <c r="AZ1003" s="216">
        <v>2</v>
      </c>
      <c r="BA1003" s="216">
        <f>IF(AZ1003=1,G1003,0)</f>
        <v>0</v>
      </c>
      <c r="BB1003" s="216">
        <f>IF(AZ1003=2,G1003,0)</f>
        <v>0</v>
      </c>
      <c r="BC1003" s="216">
        <f>IF(AZ1003=3,G1003,0)</f>
        <v>0</v>
      </c>
      <c r="BD1003" s="216">
        <f>IF(AZ1003=4,G1003,0)</f>
        <v>0</v>
      </c>
      <c r="BE1003" s="216">
        <f>IF(AZ1003=5,G1003,0)</f>
        <v>0</v>
      </c>
      <c r="CA1003" s="243">
        <v>1</v>
      </c>
      <c r="CB1003" s="243">
        <v>7</v>
      </c>
    </row>
    <row r="1004" spans="1:80" ht="22.5">
      <c r="A1004" s="252"/>
      <c r="B1004" s="253"/>
      <c r="C1004" s="368" t="s">
        <v>1191</v>
      </c>
      <c r="D1004" s="369"/>
      <c r="E1004" s="369"/>
      <c r="F1004" s="369"/>
      <c r="G1004" s="370"/>
      <c r="I1004" s="254"/>
      <c r="K1004" s="254"/>
      <c r="L1004" s="255" t="s">
        <v>1191</v>
      </c>
      <c r="O1004" s="243">
        <v>3</v>
      </c>
    </row>
    <row r="1005" spans="1:80">
      <c r="A1005" s="262"/>
      <c r="B1005" s="263" t="s">
        <v>93</v>
      </c>
      <c r="C1005" s="264" t="s">
        <v>1206</v>
      </c>
      <c r="D1005" s="265"/>
      <c r="E1005" s="266"/>
      <c r="F1005" s="267"/>
      <c r="G1005" s="268">
        <f>SUM(G988:G1004)</f>
        <v>0</v>
      </c>
      <c r="H1005" s="269"/>
      <c r="I1005" s="270">
        <f>SUM(I988:I1004)</f>
        <v>3.5279999999999999E-2</v>
      </c>
      <c r="J1005" s="269"/>
      <c r="K1005" s="270">
        <f>SUM(K988:K1004)</f>
        <v>-0.14112</v>
      </c>
      <c r="O1005" s="243">
        <v>4</v>
      </c>
      <c r="BA1005" s="271">
        <f>SUM(BA988:BA1004)</f>
        <v>0</v>
      </c>
      <c r="BB1005" s="271">
        <f>SUM(BB988:BB1004)</f>
        <v>0</v>
      </c>
      <c r="BC1005" s="271">
        <f>SUM(BC988:BC1004)</f>
        <v>0</v>
      </c>
      <c r="BD1005" s="271">
        <f>SUM(BD988:BD1004)</f>
        <v>0</v>
      </c>
      <c r="BE1005" s="271">
        <f>SUM(BE988:BE1004)</f>
        <v>0</v>
      </c>
    </row>
    <row r="1006" spans="1:80">
      <c r="A1006" s="233" t="s">
        <v>89</v>
      </c>
      <c r="B1006" s="234" t="s">
        <v>1209</v>
      </c>
      <c r="C1006" s="235" t="s">
        <v>1210</v>
      </c>
      <c r="D1006" s="236"/>
      <c r="E1006" s="237"/>
      <c r="F1006" s="237"/>
      <c r="G1006" s="238"/>
      <c r="H1006" s="239"/>
      <c r="I1006" s="240"/>
      <c r="J1006" s="241"/>
      <c r="K1006" s="242"/>
      <c r="O1006" s="243">
        <v>1</v>
      </c>
    </row>
    <row r="1007" spans="1:80">
      <c r="A1007" s="244">
        <v>415</v>
      </c>
      <c r="B1007" s="245" t="s">
        <v>1195</v>
      </c>
      <c r="C1007" s="246" t="s">
        <v>1196</v>
      </c>
      <c r="D1007" s="247" t="s">
        <v>149</v>
      </c>
      <c r="E1007" s="248">
        <v>368</v>
      </c>
      <c r="F1007" s="248">
        <v>0</v>
      </c>
      <c r="G1007" s="249">
        <f>E1007*F1007</f>
        <v>0</v>
      </c>
      <c r="H1007" s="250">
        <v>0</v>
      </c>
      <c r="I1007" s="251">
        <f>E1007*H1007</f>
        <v>0</v>
      </c>
      <c r="J1007" s="250">
        <v>0</v>
      </c>
      <c r="K1007" s="251">
        <f>E1007*J1007</f>
        <v>0</v>
      </c>
      <c r="O1007" s="243">
        <v>2</v>
      </c>
      <c r="AA1007" s="216">
        <v>1</v>
      </c>
      <c r="AB1007" s="216">
        <v>1</v>
      </c>
      <c r="AC1007" s="216">
        <v>1</v>
      </c>
      <c r="AZ1007" s="216">
        <v>2</v>
      </c>
      <c r="BA1007" s="216">
        <f>IF(AZ1007=1,G1007,0)</f>
        <v>0</v>
      </c>
      <c r="BB1007" s="216">
        <f>IF(AZ1007=2,G1007,0)</f>
        <v>0</v>
      </c>
      <c r="BC1007" s="216">
        <f>IF(AZ1007=3,G1007,0)</f>
        <v>0</v>
      </c>
      <c r="BD1007" s="216">
        <f>IF(AZ1007=4,G1007,0)</f>
        <v>0</v>
      </c>
      <c r="BE1007" s="216">
        <f>IF(AZ1007=5,G1007,0)</f>
        <v>0</v>
      </c>
      <c r="CA1007" s="243">
        <v>1</v>
      </c>
      <c r="CB1007" s="243">
        <v>1</v>
      </c>
    </row>
    <row r="1008" spans="1:80">
      <c r="A1008" s="252"/>
      <c r="B1008" s="256"/>
      <c r="C1008" s="366" t="s">
        <v>1212</v>
      </c>
      <c r="D1008" s="367"/>
      <c r="E1008" s="257">
        <v>368</v>
      </c>
      <c r="F1008" s="258"/>
      <c r="G1008" s="259"/>
      <c r="H1008" s="260"/>
      <c r="I1008" s="254"/>
      <c r="J1008" s="261"/>
      <c r="K1008" s="254"/>
      <c r="M1008" s="255" t="s">
        <v>1212</v>
      </c>
      <c r="O1008" s="243"/>
    </row>
    <row r="1009" spans="1:80" ht="22.5">
      <c r="A1009" s="244">
        <v>416</v>
      </c>
      <c r="B1009" s="245" t="s">
        <v>1105</v>
      </c>
      <c r="C1009" s="246" t="s">
        <v>1106</v>
      </c>
      <c r="D1009" s="247" t="s">
        <v>149</v>
      </c>
      <c r="E1009" s="248">
        <v>368</v>
      </c>
      <c r="F1009" s="248">
        <v>0</v>
      </c>
      <c r="G1009" s="249">
        <f>E1009*F1009</f>
        <v>0</v>
      </c>
      <c r="H1009" s="250">
        <v>2.3000000000000001E-4</v>
      </c>
      <c r="I1009" s="251">
        <f>E1009*H1009</f>
        <v>8.4640000000000007E-2</v>
      </c>
      <c r="J1009" s="250">
        <v>0</v>
      </c>
      <c r="K1009" s="251">
        <f>E1009*J1009</f>
        <v>0</v>
      </c>
      <c r="O1009" s="243">
        <v>2</v>
      </c>
      <c r="AA1009" s="216">
        <v>1</v>
      </c>
      <c r="AB1009" s="216">
        <v>7</v>
      </c>
      <c r="AC1009" s="216">
        <v>7</v>
      </c>
      <c r="AZ1009" s="216">
        <v>2</v>
      </c>
      <c r="BA1009" s="216">
        <f>IF(AZ1009=1,G1009,0)</f>
        <v>0</v>
      </c>
      <c r="BB1009" s="216">
        <f>IF(AZ1009=2,G1009,0)</f>
        <v>0</v>
      </c>
      <c r="BC1009" s="216">
        <f>IF(AZ1009=3,G1009,0)</f>
        <v>0</v>
      </c>
      <c r="BD1009" s="216">
        <f>IF(AZ1009=4,G1009,0)</f>
        <v>0</v>
      </c>
      <c r="BE1009" s="216">
        <f>IF(AZ1009=5,G1009,0)</f>
        <v>0</v>
      </c>
      <c r="CA1009" s="243">
        <v>1</v>
      </c>
      <c r="CB1009" s="243">
        <v>7</v>
      </c>
    </row>
    <row r="1010" spans="1:80">
      <c r="A1010" s="244">
        <v>417</v>
      </c>
      <c r="B1010" s="245" t="s">
        <v>1178</v>
      </c>
      <c r="C1010" s="246" t="s">
        <v>1179</v>
      </c>
      <c r="D1010" s="247" t="s">
        <v>149</v>
      </c>
      <c r="E1010" s="248">
        <v>368</v>
      </c>
      <c r="F1010" s="248">
        <v>0</v>
      </c>
      <c r="G1010" s="249">
        <f>E1010*F1010</f>
        <v>0</v>
      </c>
      <c r="H1010" s="250">
        <v>0</v>
      </c>
      <c r="I1010" s="251">
        <f>E1010*H1010</f>
        <v>0</v>
      </c>
      <c r="J1010" s="250">
        <v>0</v>
      </c>
      <c r="K1010" s="251">
        <f>E1010*J1010</f>
        <v>0</v>
      </c>
      <c r="O1010" s="243">
        <v>2</v>
      </c>
      <c r="AA1010" s="216">
        <v>1</v>
      </c>
      <c r="AB1010" s="216">
        <v>7</v>
      </c>
      <c r="AC1010" s="216">
        <v>7</v>
      </c>
      <c r="AZ1010" s="216">
        <v>2</v>
      </c>
      <c r="BA1010" s="216">
        <f>IF(AZ1010=1,G1010,0)</f>
        <v>0</v>
      </c>
      <c r="BB1010" s="216">
        <f>IF(AZ1010=2,G1010,0)</f>
        <v>0</v>
      </c>
      <c r="BC1010" s="216">
        <f>IF(AZ1010=3,G1010,0)</f>
        <v>0</v>
      </c>
      <c r="BD1010" s="216">
        <f>IF(AZ1010=4,G1010,0)</f>
        <v>0</v>
      </c>
      <c r="BE1010" s="216">
        <f>IF(AZ1010=5,G1010,0)</f>
        <v>0</v>
      </c>
      <c r="CA1010" s="243">
        <v>1</v>
      </c>
      <c r="CB1010" s="243">
        <v>7</v>
      </c>
    </row>
    <row r="1011" spans="1:80">
      <c r="A1011" s="244">
        <v>418</v>
      </c>
      <c r="B1011" s="245" t="s">
        <v>1181</v>
      </c>
      <c r="C1011" s="246" t="s">
        <v>1182</v>
      </c>
      <c r="D1011" s="247" t="s">
        <v>149</v>
      </c>
      <c r="E1011" s="248">
        <v>368</v>
      </c>
      <c r="F1011" s="248">
        <v>0</v>
      </c>
      <c r="G1011" s="249">
        <f>E1011*F1011</f>
        <v>0</v>
      </c>
      <c r="H1011" s="250">
        <v>0</v>
      </c>
      <c r="I1011" s="251">
        <f>E1011*H1011</f>
        <v>0</v>
      </c>
      <c r="J1011" s="250">
        <v>-2.8E-3</v>
      </c>
      <c r="K1011" s="251">
        <f>E1011*J1011</f>
        <v>-1.0304</v>
      </c>
      <c r="O1011" s="243">
        <v>2</v>
      </c>
      <c r="AA1011" s="216">
        <v>1</v>
      </c>
      <c r="AB1011" s="216">
        <v>7</v>
      </c>
      <c r="AC1011" s="216">
        <v>7</v>
      </c>
      <c r="AZ1011" s="216">
        <v>2</v>
      </c>
      <c r="BA1011" s="216">
        <f>IF(AZ1011=1,G1011,0)</f>
        <v>0</v>
      </c>
      <c r="BB1011" s="216">
        <f>IF(AZ1011=2,G1011,0)</f>
        <v>0</v>
      </c>
      <c r="BC1011" s="216">
        <f>IF(AZ1011=3,G1011,0)</f>
        <v>0</v>
      </c>
      <c r="BD1011" s="216">
        <f>IF(AZ1011=4,G1011,0)</f>
        <v>0</v>
      </c>
      <c r="BE1011" s="216">
        <f>IF(AZ1011=5,G1011,0)</f>
        <v>0</v>
      </c>
      <c r="CA1011" s="243">
        <v>1</v>
      </c>
      <c r="CB1011" s="243">
        <v>7</v>
      </c>
    </row>
    <row r="1012" spans="1:80">
      <c r="A1012" s="252"/>
      <c r="B1012" s="253"/>
      <c r="C1012" s="368" t="s">
        <v>1183</v>
      </c>
      <c r="D1012" s="369"/>
      <c r="E1012" s="369"/>
      <c r="F1012" s="369"/>
      <c r="G1012" s="370"/>
      <c r="I1012" s="254"/>
      <c r="K1012" s="254"/>
      <c r="L1012" s="255" t="s">
        <v>1183</v>
      </c>
      <c r="O1012" s="243">
        <v>3</v>
      </c>
    </row>
    <row r="1013" spans="1:80" ht="22.5">
      <c r="A1013" s="244">
        <v>419</v>
      </c>
      <c r="B1013" s="245" t="s">
        <v>1184</v>
      </c>
      <c r="C1013" s="246" t="s">
        <v>1185</v>
      </c>
      <c r="D1013" s="247" t="s">
        <v>149</v>
      </c>
      <c r="E1013" s="248">
        <v>368</v>
      </c>
      <c r="F1013" s="248">
        <v>0</v>
      </c>
      <c r="G1013" s="249">
        <f>E1013*F1013</f>
        <v>0</v>
      </c>
      <c r="H1013" s="250">
        <v>0</v>
      </c>
      <c r="I1013" s="251">
        <f>E1013*H1013</f>
        <v>0</v>
      </c>
      <c r="J1013" s="250">
        <v>0</v>
      </c>
      <c r="K1013" s="251">
        <f>E1013*J1013</f>
        <v>0</v>
      </c>
      <c r="O1013" s="243">
        <v>2</v>
      </c>
      <c r="AA1013" s="216">
        <v>1</v>
      </c>
      <c r="AB1013" s="216">
        <v>7</v>
      </c>
      <c r="AC1013" s="216">
        <v>7</v>
      </c>
      <c r="AZ1013" s="216">
        <v>2</v>
      </c>
      <c r="BA1013" s="216">
        <f>IF(AZ1013=1,G1013,0)</f>
        <v>0</v>
      </c>
      <c r="BB1013" s="216">
        <f>IF(AZ1013=2,G1013,0)</f>
        <v>0</v>
      </c>
      <c r="BC1013" s="216">
        <f>IF(AZ1013=3,G1013,0)</f>
        <v>0</v>
      </c>
      <c r="BD1013" s="216">
        <f>IF(AZ1013=4,G1013,0)</f>
        <v>0</v>
      </c>
      <c r="BE1013" s="216">
        <f>IF(AZ1013=5,G1013,0)</f>
        <v>0</v>
      </c>
      <c r="CA1013" s="243">
        <v>1</v>
      </c>
      <c r="CB1013" s="243">
        <v>7</v>
      </c>
    </row>
    <row r="1014" spans="1:80">
      <c r="A1014" s="252"/>
      <c r="B1014" s="253"/>
      <c r="C1014" s="368" t="s">
        <v>1186</v>
      </c>
      <c r="D1014" s="369"/>
      <c r="E1014" s="369"/>
      <c r="F1014" s="369"/>
      <c r="G1014" s="370"/>
      <c r="I1014" s="254"/>
      <c r="K1014" s="254"/>
      <c r="L1014" s="255" t="s">
        <v>1186</v>
      </c>
      <c r="O1014" s="243">
        <v>3</v>
      </c>
    </row>
    <row r="1015" spans="1:80" ht="18" customHeight="1">
      <c r="A1015" s="252"/>
      <c r="B1015" s="253"/>
      <c r="C1015" s="368" t="s">
        <v>1187</v>
      </c>
      <c r="D1015" s="369"/>
      <c r="E1015" s="369"/>
      <c r="F1015" s="369"/>
      <c r="G1015" s="370"/>
      <c r="I1015" s="254"/>
      <c r="K1015" s="254"/>
      <c r="L1015" s="255" t="s">
        <v>1187</v>
      </c>
      <c r="O1015" s="243">
        <v>3</v>
      </c>
    </row>
    <row r="1016" spans="1:80">
      <c r="A1016" s="252"/>
      <c r="B1016" s="253"/>
      <c r="C1016" s="368" t="s">
        <v>1188</v>
      </c>
      <c r="D1016" s="369"/>
      <c r="E1016" s="369"/>
      <c r="F1016" s="369"/>
      <c r="G1016" s="370"/>
      <c r="I1016" s="254"/>
      <c r="K1016" s="254"/>
      <c r="L1016" s="255" t="s">
        <v>1188</v>
      </c>
      <c r="O1016" s="243">
        <v>3</v>
      </c>
    </row>
    <row r="1017" spans="1:80">
      <c r="A1017" s="244">
        <v>420</v>
      </c>
      <c r="B1017" s="245" t="s">
        <v>1189</v>
      </c>
      <c r="C1017" s="246" t="s">
        <v>1190</v>
      </c>
      <c r="D1017" s="247" t="s">
        <v>149</v>
      </c>
      <c r="E1017" s="248">
        <v>368</v>
      </c>
      <c r="F1017" s="248">
        <v>0</v>
      </c>
      <c r="G1017" s="249">
        <f>E1017*F1017</f>
        <v>0</v>
      </c>
      <c r="H1017" s="250">
        <v>4.6999999999999999E-4</v>
      </c>
      <c r="I1017" s="251">
        <f>E1017*H1017</f>
        <v>0.17296</v>
      </c>
      <c r="J1017" s="250">
        <v>0</v>
      </c>
      <c r="K1017" s="251">
        <f>E1017*J1017</f>
        <v>0</v>
      </c>
      <c r="O1017" s="243">
        <v>2</v>
      </c>
      <c r="AA1017" s="216">
        <v>1</v>
      </c>
      <c r="AB1017" s="216">
        <v>7</v>
      </c>
      <c r="AC1017" s="216">
        <v>7</v>
      </c>
      <c r="AZ1017" s="216">
        <v>2</v>
      </c>
      <c r="BA1017" s="216">
        <f>IF(AZ1017=1,G1017,0)</f>
        <v>0</v>
      </c>
      <c r="BB1017" s="216">
        <f>IF(AZ1017=2,G1017,0)</f>
        <v>0</v>
      </c>
      <c r="BC1017" s="216">
        <f>IF(AZ1017=3,G1017,0)</f>
        <v>0</v>
      </c>
      <c r="BD1017" s="216">
        <f>IF(AZ1017=4,G1017,0)</f>
        <v>0</v>
      </c>
      <c r="BE1017" s="216">
        <f>IF(AZ1017=5,G1017,0)</f>
        <v>0</v>
      </c>
      <c r="CA1017" s="243">
        <v>1</v>
      </c>
      <c r="CB1017" s="243">
        <v>7</v>
      </c>
    </row>
    <row r="1018" spans="1:80" ht="22.5">
      <c r="A1018" s="252"/>
      <c r="B1018" s="253"/>
      <c r="C1018" s="368" t="s">
        <v>1191</v>
      </c>
      <c r="D1018" s="369"/>
      <c r="E1018" s="369"/>
      <c r="F1018" s="369"/>
      <c r="G1018" s="370"/>
      <c r="I1018" s="254"/>
      <c r="K1018" s="254"/>
      <c r="L1018" s="255" t="s">
        <v>1191</v>
      </c>
      <c r="O1018" s="243">
        <v>3</v>
      </c>
    </row>
    <row r="1019" spans="1:80">
      <c r="A1019" s="262"/>
      <c r="B1019" s="263" t="s">
        <v>93</v>
      </c>
      <c r="C1019" s="264" t="s">
        <v>1211</v>
      </c>
      <c r="D1019" s="265"/>
      <c r="E1019" s="266"/>
      <c r="F1019" s="267"/>
      <c r="G1019" s="268">
        <f>SUM(G1006:G1018)</f>
        <v>0</v>
      </c>
      <c r="H1019" s="269"/>
      <c r="I1019" s="270">
        <f>SUM(I1006:I1018)</f>
        <v>0.2576</v>
      </c>
      <c r="J1019" s="269"/>
      <c r="K1019" s="270">
        <f>SUM(K1006:K1018)</f>
        <v>-1.0304</v>
      </c>
      <c r="O1019" s="243">
        <v>4</v>
      </c>
      <c r="BA1019" s="271">
        <f>SUM(BA1006:BA1018)</f>
        <v>0</v>
      </c>
      <c r="BB1019" s="271">
        <f>SUM(BB1006:BB1018)</f>
        <v>0</v>
      </c>
      <c r="BC1019" s="271">
        <f>SUM(BC1006:BC1018)</f>
        <v>0</v>
      </c>
      <c r="BD1019" s="271">
        <f>SUM(BD1006:BD1018)</f>
        <v>0</v>
      </c>
      <c r="BE1019" s="271">
        <f>SUM(BE1006:BE1018)</f>
        <v>0</v>
      </c>
    </row>
    <row r="1020" spans="1:80">
      <c r="A1020" s="233" t="s">
        <v>89</v>
      </c>
      <c r="B1020" s="234" t="s">
        <v>1213</v>
      </c>
      <c r="C1020" s="235" t="s">
        <v>1214</v>
      </c>
      <c r="D1020" s="236"/>
      <c r="E1020" s="237"/>
      <c r="F1020" s="237"/>
      <c r="G1020" s="238"/>
      <c r="H1020" s="239"/>
      <c r="I1020" s="240"/>
      <c r="J1020" s="241"/>
      <c r="K1020" s="242"/>
      <c r="O1020" s="243">
        <v>1</v>
      </c>
    </row>
    <row r="1021" spans="1:80">
      <c r="A1021" s="244">
        <v>421</v>
      </c>
      <c r="B1021" s="245" t="s">
        <v>1216</v>
      </c>
      <c r="C1021" s="246" t="s">
        <v>1217</v>
      </c>
      <c r="D1021" s="247" t="s">
        <v>149</v>
      </c>
      <c r="E1021" s="248">
        <v>326</v>
      </c>
      <c r="F1021" s="248">
        <v>0</v>
      </c>
      <c r="G1021" s="249">
        <f>E1021*F1021</f>
        <v>0</v>
      </c>
      <c r="H1021" s="250">
        <v>0</v>
      </c>
      <c r="I1021" s="251">
        <f>E1021*H1021</f>
        <v>0</v>
      </c>
      <c r="J1021" s="250">
        <v>0</v>
      </c>
      <c r="K1021" s="251">
        <f>E1021*J1021</f>
        <v>0</v>
      </c>
      <c r="O1021" s="243">
        <v>2</v>
      </c>
      <c r="AA1021" s="216">
        <v>1</v>
      </c>
      <c r="AB1021" s="216">
        <v>1</v>
      </c>
      <c r="AC1021" s="216">
        <v>1</v>
      </c>
      <c r="AZ1021" s="216">
        <v>2</v>
      </c>
      <c r="BA1021" s="216">
        <f>IF(AZ1021=1,G1021,0)</f>
        <v>0</v>
      </c>
      <c r="BB1021" s="216">
        <f>IF(AZ1021=2,G1021,0)</f>
        <v>0</v>
      </c>
      <c r="BC1021" s="216">
        <f>IF(AZ1021=3,G1021,0)</f>
        <v>0</v>
      </c>
      <c r="BD1021" s="216">
        <f>IF(AZ1021=4,G1021,0)</f>
        <v>0</v>
      </c>
      <c r="BE1021" s="216">
        <f>IF(AZ1021=5,G1021,0)</f>
        <v>0</v>
      </c>
      <c r="CA1021" s="243">
        <v>1</v>
      </c>
      <c r="CB1021" s="243">
        <v>1</v>
      </c>
    </row>
    <row r="1022" spans="1:80">
      <c r="A1022" s="252"/>
      <c r="B1022" s="256"/>
      <c r="C1022" s="366" t="s">
        <v>1218</v>
      </c>
      <c r="D1022" s="367"/>
      <c r="E1022" s="257">
        <v>326</v>
      </c>
      <c r="F1022" s="258"/>
      <c r="G1022" s="259"/>
      <c r="H1022" s="260"/>
      <c r="I1022" s="254"/>
      <c r="J1022" s="261"/>
      <c r="K1022" s="254"/>
      <c r="M1022" s="255" t="s">
        <v>1218</v>
      </c>
      <c r="O1022" s="243"/>
    </row>
    <row r="1023" spans="1:80" ht="22.5">
      <c r="A1023" s="244">
        <v>422</v>
      </c>
      <c r="B1023" s="245" t="s">
        <v>1105</v>
      </c>
      <c r="C1023" s="246" t="s">
        <v>1106</v>
      </c>
      <c r="D1023" s="247" t="s">
        <v>149</v>
      </c>
      <c r="E1023" s="248">
        <v>326</v>
      </c>
      <c r="F1023" s="248">
        <v>0</v>
      </c>
      <c r="G1023" s="249">
        <f>E1023*F1023</f>
        <v>0</v>
      </c>
      <c r="H1023" s="250">
        <v>2.3000000000000001E-4</v>
      </c>
      <c r="I1023" s="251">
        <f>E1023*H1023</f>
        <v>7.4980000000000005E-2</v>
      </c>
      <c r="J1023" s="250">
        <v>0</v>
      </c>
      <c r="K1023" s="251">
        <f>E1023*J1023</f>
        <v>0</v>
      </c>
      <c r="O1023" s="243">
        <v>2</v>
      </c>
      <c r="AA1023" s="216">
        <v>1</v>
      </c>
      <c r="AB1023" s="216">
        <v>7</v>
      </c>
      <c r="AC1023" s="216">
        <v>7</v>
      </c>
      <c r="AZ1023" s="216">
        <v>2</v>
      </c>
      <c r="BA1023" s="216">
        <f>IF(AZ1023=1,G1023,0)</f>
        <v>0</v>
      </c>
      <c r="BB1023" s="216">
        <f>IF(AZ1023=2,G1023,0)</f>
        <v>0</v>
      </c>
      <c r="BC1023" s="216">
        <f>IF(AZ1023=3,G1023,0)</f>
        <v>0</v>
      </c>
      <c r="BD1023" s="216">
        <f>IF(AZ1023=4,G1023,0)</f>
        <v>0</v>
      </c>
      <c r="BE1023" s="216">
        <f>IF(AZ1023=5,G1023,0)</f>
        <v>0</v>
      </c>
      <c r="CA1023" s="243">
        <v>1</v>
      </c>
      <c r="CB1023" s="243">
        <v>7</v>
      </c>
    </row>
    <row r="1024" spans="1:80" ht="22.5">
      <c r="A1024" s="244">
        <v>423</v>
      </c>
      <c r="B1024" s="245" t="s">
        <v>1219</v>
      </c>
      <c r="C1024" s="246" t="s">
        <v>1220</v>
      </c>
      <c r="D1024" s="247" t="s">
        <v>149</v>
      </c>
      <c r="E1024" s="248">
        <v>326</v>
      </c>
      <c r="F1024" s="248">
        <v>0</v>
      </c>
      <c r="G1024" s="249">
        <f>E1024*F1024</f>
        <v>0</v>
      </c>
      <c r="H1024" s="250">
        <v>0</v>
      </c>
      <c r="I1024" s="251">
        <f>E1024*H1024</f>
        <v>0</v>
      </c>
      <c r="J1024" s="250">
        <v>0</v>
      </c>
      <c r="K1024" s="251">
        <f>E1024*J1024</f>
        <v>0</v>
      </c>
      <c r="O1024" s="243">
        <v>2</v>
      </c>
      <c r="AA1024" s="216">
        <v>1</v>
      </c>
      <c r="AB1024" s="216">
        <v>7</v>
      </c>
      <c r="AC1024" s="216">
        <v>7</v>
      </c>
      <c r="AZ1024" s="216">
        <v>2</v>
      </c>
      <c r="BA1024" s="216">
        <f>IF(AZ1024=1,G1024,0)</f>
        <v>0</v>
      </c>
      <c r="BB1024" s="216">
        <f>IF(AZ1024=2,G1024,0)</f>
        <v>0</v>
      </c>
      <c r="BC1024" s="216">
        <f>IF(AZ1024=3,G1024,0)</f>
        <v>0</v>
      </c>
      <c r="BD1024" s="216">
        <f>IF(AZ1024=4,G1024,0)</f>
        <v>0</v>
      </c>
      <c r="BE1024" s="216">
        <f>IF(AZ1024=5,G1024,0)</f>
        <v>0</v>
      </c>
      <c r="CA1024" s="243">
        <v>1</v>
      </c>
      <c r="CB1024" s="243">
        <v>7</v>
      </c>
    </row>
    <row r="1025" spans="1:80">
      <c r="A1025" s="244">
        <v>424</v>
      </c>
      <c r="B1025" s="245" t="s">
        <v>1181</v>
      </c>
      <c r="C1025" s="246" t="s">
        <v>1182</v>
      </c>
      <c r="D1025" s="247" t="s">
        <v>149</v>
      </c>
      <c r="E1025" s="248">
        <v>326</v>
      </c>
      <c r="F1025" s="248">
        <v>0</v>
      </c>
      <c r="G1025" s="249">
        <f>E1025*F1025</f>
        <v>0</v>
      </c>
      <c r="H1025" s="250">
        <v>0</v>
      </c>
      <c r="I1025" s="251">
        <f>E1025*H1025</f>
        <v>0</v>
      </c>
      <c r="J1025" s="250">
        <v>-2.8E-3</v>
      </c>
      <c r="K1025" s="251">
        <f>E1025*J1025</f>
        <v>-0.91279999999999994</v>
      </c>
      <c r="O1025" s="243">
        <v>2</v>
      </c>
      <c r="AA1025" s="216">
        <v>1</v>
      </c>
      <c r="AB1025" s="216">
        <v>7</v>
      </c>
      <c r="AC1025" s="216">
        <v>7</v>
      </c>
      <c r="AZ1025" s="216">
        <v>2</v>
      </c>
      <c r="BA1025" s="216">
        <f>IF(AZ1025=1,G1025,0)</f>
        <v>0</v>
      </c>
      <c r="BB1025" s="216">
        <f>IF(AZ1025=2,G1025,0)</f>
        <v>0</v>
      </c>
      <c r="BC1025" s="216">
        <f>IF(AZ1025=3,G1025,0)</f>
        <v>0</v>
      </c>
      <c r="BD1025" s="216">
        <f>IF(AZ1025=4,G1025,0)</f>
        <v>0</v>
      </c>
      <c r="BE1025" s="216">
        <f>IF(AZ1025=5,G1025,0)</f>
        <v>0</v>
      </c>
      <c r="CA1025" s="243">
        <v>1</v>
      </c>
      <c r="CB1025" s="243">
        <v>7</v>
      </c>
    </row>
    <row r="1026" spans="1:80">
      <c r="A1026" s="252"/>
      <c r="B1026" s="253"/>
      <c r="C1026" s="368" t="s">
        <v>1183</v>
      </c>
      <c r="D1026" s="369"/>
      <c r="E1026" s="369"/>
      <c r="F1026" s="369"/>
      <c r="G1026" s="370"/>
      <c r="I1026" s="254"/>
      <c r="K1026" s="254"/>
      <c r="L1026" s="255" t="s">
        <v>1183</v>
      </c>
      <c r="O1026" s="243">
        <v>3</v>
      </c>
    </row>
    <row r="1027" spans="1:80" ht="22.5">
      <c r="A1027" s="244">
        <v>425</v>
      </c>
      <c r="B1027" s="245" t="s">
        <v>1184</v>
      </c>
      <c r="C1027" s="246" t="s">
        <v>1185</v>
      </c>
      <c r="D1027" s="247" t="s">
        <v>149</v>
      </c>
      <c r="E1027" s="248">
        <v>326</v>
      </c>
      <c r="F1027" s="248">
        <v>0</v>
      </c>
      <c r="G1027" s="249">
        <f>E1027*F1027</f>
        <v>0</v>
      </c>
      <c r="H1027" s="250">
        <v>0</v>
      </c>
      <c r="I1027" s="251">
        <f>E1027*H1027</f>
        <v>0</v>
      </c>
      <c r="J1027" s="250">
        <v>0</v>
      </c>
      <c r="K1027" s="251">
        <f>E1027*J1027</f>
        <v>0</v>
      </c>
      <c r="O1027" s="243">
        <v>2</v>
      </c>
      <c r="AA1027" s="216">
        <v>1</v>
      </c>
      <c r="AB1027" s="216">
        <v>7</v>
      </c>
      <c r="AC1027" s="216">
        <v>7</v>
      </c>
      <c r="AZ1027" s="216">
        <v>2</v>
      </c>
      <c r="BA1027" s="216">
        <f>IF(AZ1027=1,G1027,0)</f>
        <v>0</v>
      </c>
      <c r="BB1027" s="216">
        <f>IF(AZ1027=2,G1027,0)</f>
        <v>0</v>
      </c>
      <c r="BC1027" s="216">
        <f>IF(AZ1027=3,G1027,0)</f>
        <v>0</v>
      </c>
      <c r="BD1027" s="216">
        <f>IF(AZ1027=4,G1027,0)</f>
        <v>0</v>
      </c>
      <c r="BE1027" s="216">
        <f>IF(AZ1027=5,G1027,0)</f>
        <v>0</v>
      </c>
      <c r="CA1027" s="243">
        <v>1</v>
      </c>
      <c r="CB1027" s="243">
        <v>7</v>
      </c>
    </row>
    <row r="1028" spans="1:80">
      <c r="A1028" s="252"/>
      <c r="B1028" s="253"/>
      <c r="C1028" s="368" t="s">
        <v>1186</v>
      </c>
      <c r="D1028" s="369"/>
      <c r="E1028" s="369"/>
      <c r="F1028" s="369"/>
      <c r="G1028" s="370"/>
      <c r="I1028" s="254"/>
      <c r="K1028" s="254"/>
      <c r="L1028" s="255" t="s">
        <v>1186</v>
      </c>
      <c r="O1028" s="243">
        <v>3</v>
      </c>
    </row>
    <row r="1029" spans="1:80" ht="20.25" customHeight="1">
      <c r="A1029" s="252"/>
      <c r="B1029" s="253"/>
      <c r="C1029" s="368" t="s">
        <v>1187</v>
      </c>
      <c r="D1029" s="369"/>
      <c r="E1029" s="369"/>
      <c r="F1029" s="369"/>
      <c r="G1029" s="370"/>
      <c r="I1029" s="254"/>
      <c r="K1029" s="254"/>
      <c r="L1029" s="255" t="s">
        <v>1187</v>
      </c>
      <c r="O1029" s="243">
        <v>3</v>
      </c>
    </row>
    <row r="1030" spans="1:80">
      <c r="A1030" s="252"/>
      <c r="B1030" s="253"/>
      <c r="C1030" s="368" t="s">
        <v>1188</v>
      </c>
      <c r="D1030" s="369"/>
      <c r="E1030" s="369"/>
      <c r="F1030" s="369"/>
      <c r="G1030" s="370"/>
      <c r="I1030" s="254"/>
      <c r="K1030" s="254"/>
      <c r="L1030" s="255" t="s">
        <v>1188</v>
      </c>
      <c r="O1030" s="243">
        <v>3</v>
      </c>
    </row>
    <row r="1031" spans="1:80">
      <c r="A1031" s="244">
        <v>426</v>
      </c>
      <c r="B1031" s="245" t="s">
        <v>1189</v>
      </c>
      <c r="C1031" s="246" t="s">
        <v>1190</v>
      </c>
      <c r="D1031" s="247" t="s">
        <v>149</v>
      </c>
      <c r="E1031" s="248">
        <v>326</v>
      </c>
      <c r="F1031" s="248">
        <v>0</v>
      </c>
      <c r="G1031" s="249">
        <f>E1031*F1031</f>
        <v>0</v>
      </c>
      <c r="H1031" s="250">
        <v>4.6999999999999999E-4</v>
      </c>
      <c r="I1031" s="251">
        <f>E1031*H1031</f>
        <v>0.15322</v>
      </c>
      <c r="J1031" s="250">
        <v>0</v>
      </c>
      <c r="K1031" s="251">
        <f>E1031*J1031</f>
        <v>0</v>
      </c>
      <c r="O1031" s="243">
        <v>2</v>
      </c>
      <c r="AA1031" s="216">
        <v>1</v>
      </c>
      <c r="AB1031" s="216">
        <v>7</v>
      </c>
      <c r="AC1031" s="216">
        <v>7</v>
      </c>
      <c r="AZ1031" s="216">
        <v>2</v>
      </c>
      <c r="BA1031" s="216">
        <f>IF(AZ1031=1,G1031,0)</f>
        <v>0</v>
      </c>
      <c r="BB1031" s="216">
        <f>IF(AZ1031=2,G1031,0)</f>
        <v>0</v>
      </c>
      <c r="BC1031" s="216">
        <f>IF(AZ1031=3,G1031,0)</f>
        <v>0</v>
      </c>
      <c r="BD1031" s="216">
        <f>IF(AZ1031=4,G1031,0)</f>
        <v>0</v>
      </c>
      <c r="BE1031" s="216">
        <f>IF(AZ1031=5,G1031,0)</f>
        <v>0</v>
      </c>
      <c r="CA1031" s="243">
        <v>1</v>
      </c>
      <c r="CB1031" s="243">
        <v>7</v>
      </c>
    </row>
    <row r="1032" spans="1:80" ht="22.5">
      <c r="A1032" s="252"/>
      <c r="B1032" s="253"/>
      <c r="C1032" s="368" t="s">
        <v>1191</v>
      </c>
      <c r="D1032" s="369"/>
      <c r="E1032" s="369"/>
      <c r="F1032" s="369"/>
      <c r="G1032" s="370"/>
      <c r="I1032" s="254"/>
      <c r="K1032" s="254"/>
      <c r="L1032" s="255" t="s">
        <v>1191</v>
      </c>
      <c r="O1032" s="243">
        <v>3</v>
      </c>
    </row>
    <row r="1033" spans="1:80">
      <c r="A1033" s="262"/>
      <c r="B1033" s="263" t="s">
        <v>93</v>
      </c>
      <c r="C1033" s="264" t="s">
        <v>1215</v>
      </c>
      <c r="D1033" s="265"/>
      <c r="E1033" s="266"/>
      <c r="F1033" s="267"/>
      <c r="G1033" s="268">
        <f>SUM(G1020:G1032)</f>
        <v>0</v>
      </c>
      <c r="H1033" s="269"/>
      <c r="I1033" s="270">
        <f>SUM(I1020:I1032)</f>
        <v>0.22820000000000001</v>
      </c>
      <c r="J1033" s="269"/>
      <c r="K1033" s="270">
        <f>SUM(K1020:K1032)</f>
        <v>-0.91279999999999994</v>
      </c>
      <c r="O1033" s="243">
        <v>4</v>
      </c>
      <c r="BA1033" s="271">
        <f>SUM(BA1020:BA1032)</f>
        <v>0</v>
      </c>
      <c r="BB1033" s="271">
        <f>SUM(BB1020:BB1032)</f>
        <v>0</v>
      </c>
      <c r="BC1033" s="271">
        <f>SUM(BC1020:BC1032)</f>
        <v>0</v>
      </c>
      <c r="BD1033" s="271">
        <f>SUM(BD1020:BD1032)</f>
        <v>0</v>
      </c>
      <c r="BE1033" s="271">
        <f>SUM(BE1020:BE1032)</f>
        <v>0</v>
      </c>
    </row>
    <row r="1034" spans="1:80">
      <c r="A1034" s="233" t="s">
        <v>89</v>
      </c>
      <c r="B1034" s="234" t="s">
        <v>1221</v>
      </c>
      <c r="C1034" s="235" t="s">
        <v>1222</v>
      </c>
      <c r="D1034" s="236"/>
      <c r="E1034" s="237"/>
      <c r="F1034" s="237"/>
      <c r="G1034" s="238"/>
      <c r="H1034" s="239"/>
      <c r="I1034" s="240"/>
      <c r="J1034" s="241"/>
      <c r="K1034" s="242"/>
      <c r="O1034" s="243">
        <v>1</v>
      </c>
    </row>
    <row r="1035" spans="1:80">
      <c r="A1035" s="244">
        <v>427</v>
      </c>
      <c r="B1035" s="245" t="s">
        <v>1224</v>
      </c>
      <c r="C1035" s="246" t="s">
        <v>1225</v>
      </c>
      <c r="D1035" s="247" t="s">
        <v>149</v>
      </c>
      <c r="E1035" s="248">
        <v>176.23249999999999</v>
      </c>
      <c r="F1035" s="248">
        <v>0</v>
      </c>
      <c r="G1035" s="249">
        <f>E1035*F1035</f>
        <v>0</v>
      </c>
      <c r="H1035" s="250">
        <v>0</v>
      </c>
      <c r="I1035" s="251">
        <f>E1035*H1035</f>
        <v>0</v>
      </c>
      <c r="J1035" s="250">
        <v>0</v>
      </c>
      <c r="K1035" s="251">
        <f>E1035*J1035</f>
        <v>0</v>
      </c>
      <c r="O1035" s="243">
        <v>2</v>
      </c>
      <c r="AA1035" s="216">
        <v>1</v>
      </c>
      <c r="AB1035" s="216">
        <v>1</v>
      </c>
      <c r="AC1035" s="216">
        <v>1</v>
      </c>
      <c r="AZ1035" s="216">
        <v>2</v>
      </c>
      <c r="BA1035" s="216">
        <f>IF(AZ1035=1,G1035,0)</f>
        <v>0</v>
      </c>
      <c r="BB1035" s="216">
        <f>IF(AZ1035=2,G1035,0)</f>
        <v>0</v>
      </c>
      <c r="BC1035" s="216">
        <f>IF(AZ1035=3,G1035,0)</f>
        <v>0</v>
      </c>
      <c r="BD1035" s="216">
        <f>IF(AZ1035=4,G1035,0)</f>
        <v>0</v>
      </c>
      <c r="BE1035" s="216">
        <f>IF(AZ1035=5,G1035,0)</f>
        <v>0</v>
      </c>
      <c r="CA1035" s="243">
        <v>1</v>
      </c>
      <c r="CB1035" s="243">
        <v>1</v>
      </c>
    </row>
    <row r="1036" spans="1:80">
      <c r="A1036" s="252"/>
      <c r="B1036" s="256"/>
      <c r="C1036" s="366" t="s">
        <v>1226</v>
      </c>
      <c r="D1036" s="367"/>
      <c r="E1036" s="257">
        <v>193.6</v>
      </c>
      <c r="F1036" s="258"/>
      <c r="G1036" s="259"/>
      <c r="H1036" s="260"/>
      <c r="I1036" s="254"/>
      <c r="J1036" s="261"/>
      <c r="K1036" s="254"/>
      <c r="M1036" s="255" t="s">
        <v>1226</v>
      </c>
      <c r="O1036" s="243"/>
    </row>
    <row r="1037" spans="1:80">
      <c r="A1037" s="252"/>
      <c r="B1037" s="256"/>
      <c r="C1037" s="371" t="s">
        <v>111</v>
      </c>
      <c r="D1037" s="367"/>
      <c r="E1037" s="282">
        <v>0</v>
      </c>
      <c r="F1037" s="258"/>
      <c r="G1037" s="259"/>
      <c r="H1037" s="260"/>
      <c r="I1037" s="254"/>
      <c r="J1037" s="261"/>
      <c r="K1037" s="254"/>
      <c r="M1037" s="255" t="s">
        <v>111</v>
      </c>
      <c r="O1037" s="243"/>
    </row>
    <row r="1038" spans="1:80">
      <c r="A1038" s="252"/>
      <c r="B1038" s="256"/>
      <c r="C1038" s="371" t="s">
        <v>1227</v>
      </c>
      <c r="D1038" s="367"/>
      <c r="E1038" s="282">
        <v>15.84</v>
      </c>
      <c r="F1038" s="258"/>
      <c r="G1038" s="259"/>
      <c r="H1038" s="260"/>
      <c r="I1038" s="254"/>
      <c r="J1038" s="261"/>
      <c r="K1038" s="254"/>
      <c r="M1038" s="255" t="s">
        <v>1227</v>
      </c>
      <c r="O1038" s="243"/>
    </row>
    <row r="1039" spans="1:80">
      <c r="A1039" s="252"/>
      <c r="B1039" s="256"/>
      <c r="C1039" s="371" t="s">
        <v>1228</v>
      </c>
      <c r="D1039" s="367"/>
      <c r="E1039" s="282">
        <v>1.5275000000000001</v>
      </c>
      <c r="F1039" s="258"/>
      <c r="G1039" s="259"/>
      <c r="H1039" s="260"/>
      <c r="I1039" s="254"/>
      <c r="J1039" s="261"/>
      <c r="K1039" s="254"/>
      <c r="M1039" s="255" t="s">
        <v>1228</v>
      </c>
      <c r="O1039" s="243"/>
    </row>
    <row r="1040" spans="1:80">
      <c r="A1040" s="252"/>
      <c r="B1040" s="256"/>
      <c r="C1040" s="371" t="s">
        <v>115</v>
      </c>
      <c r="D1040" s="367"/>
      <c r="E1040" s="282">
        <v>17.3675</v>
      </c>
      <c r="F1040" s="258"/>
      <c r="G1040" s="259"/>
      <c r="H1040" s="260"/>
      <c r="I1040" s="254"/>
      <c r="J1040" s="261"/>
      <c r="K1040" s="254"/>
      <c r="M1040" s="255" t="s">
        <v>115</v>
      </c>
      <c r="O1040" s="243"/>
    </row>
    <row r="1041" spans="1:80">
      <c r="A1041" s="252"/>
      <c r="B1041" s="256"/>
      <c r="C1041" s="366" t="s">
        <v>1229</v>
      </c>
      <c r="D1041" s="367"/>
      <c r="E1041" s="257">
        <v>-17.3675</v>
      </c>
      <c r="F1041" s="258"/>
      <c r="G1041" s="259"/>
      <c r="H1041" s="260"/>
      <c r="I1041" s="254"/>
      <c r="J1041" s="261"/>
      <c r="K1041" s="254"/>
      <c r="M1041" s="283">
        <v>-173675</v>
      </c>
      <c r="O1041" s="243"/>
    </row>
    <row r="1042" spans="1:80" ht="22.5">
      <c r="A1042" s="244">
        <v>428</v>
      </c>
      <c r="B1042" s="245" t="s">
        <v>1105</v>
      </c>
      <c r="C1042" s="246" t="s">
        <v>1106</v>
      </c>
      <c r="D1042" s="247" t="s">
        <v>149</v>
      </c>
      <c r="E1042" s="248">
        <v>176.23249999999999</v>
      </c>
      <c r="F1042" s="248">
        <v>0</v>
      </c>
      <c r="G1042" s="249">
        <f>E1042*F1042</f>
        <v>0</v>
      </c>
      <c r="H1042" s="250">
        <v>2.3000000000000001E-4</v>
      </c>
      <c r="I1042" s="251">
        <f>E1042*H1042</f>
        <v>4.0533474999999999E-2</v>
      </c>
      <c r="J1042" s="250">
        <v>0</v>
      </c>
      <c r="K1042" s="251">
        <f>E1042*J1042</f>
        <v>0</v>
      </c>
      <c r="O1042" s="243">
        <v>2</v>
      </c>
      <c r="AA1042" s="216">
        <v>1</v>
      </c>
      <c r="AB1042" s="216">
        <v>7</v>
      </c>
      <c r="AC1042" s="216">
        <v>7</v>
      </c>
      <c r="AZ1042" s="216">
        <v>2</v>
      </c>
      <c r="BA1042" s="216">
        <f>IF(AZ1042=1,G1042,0)</f>
        <v>0</v>
      </c>
      <c r="BB1042" s="216">
        <f>IF(AZ1042=2,G1042,0)</f>
        <v>0</v>
      </c>
      <c r="BC1042" s="216">
        <f>IF(AZ1042=3,G1042,0)</f>
        <v>0</v>
      </c>
      <c r="BD1042" s="216">
        <f>IF(AZ1042=4,G1042,0)</f>
        <v>0</v>
      </c>
      <c r="BE1042" s="216">
        <f>IF(AZ1042=5,G1042,0)</f>
        <v>0</v>
      </c>
      <c r="CA1042" s="243">
        <v>1</v>
      </c>
      <c r="CB1042" s="243">
        <v>7</v>
      </c>
    </row>
    <row r="1043" spans="1:80" ht="22.5">
      <c r="A1043" s="244">
        <v>429</v>
      </c>
      <c r="B1043" s="245" t="s">
        <v>1230</v>
      </c>
      <c r="C1043" s="246" t="s">
        <v>1231</v>
      </c>
      <c r="D1043" s="247" t="s">
        <v>149</v>
      </c>
      <c r="E1043" s="248">
        <v>176.23249999999999</v>
      </c>
      <c r="F1043" s="248">
        <v>0</v>
      </c>
      <c r="G1043" s="249">
        <f>E1043*F1043</f>
        <v>0</v>
      </c>
      <c r="H1043" s="250">
        <v>1.3429999999999999E-2</v>
      </c>
      <c r="I1043" s="251">
        <f>E1043*H1043</f>
        <v>2.3668024749999996</v>
      </c>
      <c r="J1043" s="250">
        <v>0</v>
      </c>
      <c r="K1043" s="251">
        <f>E1043*J1043</f>
        <v>0</v>
      </c>
      <c r="O1043" s="243">
        <v>2</v>
      </c>
      <c r="AA1043" s="216">
        <v>1</v>
      </c>
      <c r="AB1043" s="216">
        <v>7</v>
      </c>
      <c r="AC1043" s="216">
        <v>7</v>
      </c>
      <c r="AZ1043" s="216">
        <v>2</v>
      </c>
      <c r="BA1043" s="216">
        <f>IF(AZ1043=1,G1043,0)</f>
        <v>0</v>
      </c>
      <c r="BB1043" s="216">
        <f>IF(AZ1043=2,G1043,0)</f>
        <v>0</v>
      </c>
      <c r="BC1043" s="216">
        <f>IF(AZ1043=3,G1043,0)</f>
        <v>0</v>
      </c>
      <c r="BD1043" s="216">
        <f>IF(AZ1043=4,G1043,0)</f>
        <v>0</v>
      </c>
      <c r="BE1043" s="216">
        <f>IF(AZ1043=5,G1043,0)</f>
        <v>0</v>
      </c>
      <c r="CA1043" s="243">
        <v>1</v>
      </c>
      <c r="CB1043" s="243">
        <v>7</v>
      </c>
    </row>
    <row r="1044" spans="1:80" ht="22.5">
      <c r="A1044" s="252"/>
      <c r="B1044" s="253"/>
      <c r="C1044" s="368" t="s">
        <v>1232</v>
      </c>
      <c r="D1044" s="369"/>
      <c r="E1044" s="369"/>
      <c r="F1044" s="369"/>
      <c r="G1044" s="370"/>
      <c r="I1044" s="254"/>
      <c r="K1044" s="254"/>
      <c r="L1044" s="255" t="s">
        <v>1232</v>
      </c>
      <c r="O1044" s="243">
        <v>3</v>
      </c>
    </row>
    <row r="1045" spans="1:80">
      <c r="A1045" s="244">
        <v>430</v>
      </c>
      <c r="B1045" s="245" t="s">
        <v>1233</v>
      </c>
      <c r="C1045" s="246" t="s">
        <v>1190</v>
      </c>
      <c r="D1045" s="247" t="s">
        <v>149</v>
      </c>
      <c r="E1045" s="248">
        <v>176.23249999999999</v>
      </c>
      <c r="F1045" s="248">
        <v>0</v>
      </c>
      <c r="G1045" s="249">
        <f>E1045*F1045</f>
        <v>0</v>
      </c>
      <c r="H1045" s="250">
        <v>2.5000000000000001E-4</v>
      </c>
      <c r="I1045" s="251">
        <f>E1045*H1045</f>
        <v>4.4058124999999997E-2</v>
      </c>
      <c r="J1045" s="250">
        <v>0</v>
      </c>
      <c r="K1045" s="251">
        <f>E1045*J1045</f>
        <v>0</v>
      </c>
      <c r="O1045" s="243">
        <v>2</v>
      </c>
      <c r="AA1045" s="216">
        <v>1</v>
      </c>
      <c r="AB1045" s="216">
        <v>7</v>
      </c>
      <c r="AC1045" s="216">
        <v>7</v>
      </c>
      <c r="AZ1045" s="216">
        <v>2</v>
      </c>
      <c r="BA1045" s="216">
        <f>IF(AZ1045=1,G1045,0)</f>
        <v>0</v>
      </c>
      <c r="BB1045" s="216">
        <f>IF(AZ1045=2,G1045,0)</f>
        <v>0</v>
      </c>
      <c r="BC1045" s="216">
        <f>IF(AZ1045=3,G1045,0)</f>
        <v>0</v>
      </c>
      <c r="BD1045" s="216">
        <f>IF(AZ1045=4,G1045,0)</f>
        <v>0</v>
      </c>
      <c r="BE1045" s="216">
        <f>IF(AZ1045=5,G1045,0)</f>
        <v>0</v>
      </c>
      <c r="CA1045" s="243">
        <v>1</v>
      </c>
      <c r="CB1045" s="243">
        <v>7</v>
      </c>
    </row>
    <row r="1046" spans="1:80" ht="22.5">
      <c r="A1046" s="252"/>
      <c r="B1046" s="253"/>
      <c r="C1046" s="368" t="s">
        <v>1234</v>
      </c>
      <c r="D1046" s="369"/>
      <c r="E1046" s="369"/>
      <c r="F1046" s="369"/>
      <c r="G1046" s="370"/>
      <c r="I1046" s="254"/>
      <c r="K1046" s="254"/>
      <c r="L1046" s="255" t="s">
        <v>1234</v>
      </c>
      <c r="O1046" s="243">
        <v>3</v>
      </c>
    </row>
    <row r="1047" spans="1:80">
      <c r="A1047" s="262"/>
      <c r="B1047" s="263" t="s">
        <v>93</v>
      </c>
      <c r="C1047" s="264" t="s">
        <v>1223</v>
      </c>
      <c r="D1047" s="265"/>
      <c r="E1047" s="266"/>
      <c r="F1047" s="267"/>
      <c r="G1047" s="268">
        <f>SUM(G1034:G1046)</f>
        <v>0</v>
      </c>
      <c r="H1047" s="269"/>
      <c r="I1047" s="270">
        <f>SUM(I1034:I1046)</f>
        <v>2.4513940749999996</v>
      </c>
      <c r="J1047" s="269"/>
      <c r="K1047" s="270">
        <f>SUM(K1034:K1046)</f>
        <v>0</v>
      </c>
      <c r="O1047" s="243">
        <v>4</v>
      </c>
      <c r="BA1047" s="271">
        <f>SUM(BA1034:BA1046)</f>
        <v>0</v>
      </c>
      <c r="BB1047" s="271">
        <f>SUM(BB1034:BB1046)</f>
        <v>0</v>
      </c>
      <c r="BC1047" s="271">
        <f>SUM(BC1034:BC1046)</f>
        <v>0</v>
      </c>
      <c r="BD1047" s="271">
        <f>SUM(BD1034:BD1046)</f>
        <v>0</v>
      </c>
      <c r="BE1047" s="271">
        <f>SUM(BE1034:BE1046)</f>
        <v>0</v>
      </c>
    </row>
    <row r="1048" spans="1:80">
      <c r="A1048" s="233" t="s">
        <v>89</v>
      </c>
      <c r="B1048" s="234" t="s">
        <v>1235</v>
      </c>
      <c r="C1048" s="235" t="s">
        <v>1236</v>
      </c>
      <c r="D1048" s="236"/>
      <c r="E1048" s="237"/>
      <c r="F1048" s="237"/>
      <c r="G1048" s="238"/>
      <c r="H1048" s="239"/>
      <c r="I1048" s="240"/>
      <c r="J1048" s="241"/>
      <c r="K1048" s="242"/>
      <c r="O1048" s="243">
        <v>1</v>
      </c>
    </row>
    <row r="1049" spans="1:80" ht="22.5">
      <c r="A1049" s="244">
        <v>431</v>
      </c>
      <c r="B1049" s="245" t="s">
        <v>1238</v>
      </c>
      <c r="C1049" s="246" t="s">
        <v>1239</v>
      </c>
      <c r="D1049" s="247" t="s">
        <v>149</v>
      </c>
      <c r="E1049" s="248">
        <v>413</v>
      </c>
      <c r="F1049" s="248">
        <v>0</v>
      </c>
      <c r="G1049" s="249">
        <f>E1049*F1049</f>
        <v>0</v>
      </c>
      <c r="H1049" s="250">
        <v>5.3E-3</v>
      </c>
      <c r="I1049" s="251">
        <f>E1049*H1049</f>
        <v>2.1888999999999998</v>
      </c>
      <c r="J1049" s="250">
        <v>0</v>
      </c>
      <c r="K1049" s="251">
        <f>E1049*J1049</f>
        <v>0</v>
      </c>
      <c r="O1049" s="243">
        <v>2</v>
      </c>
      <c r="AA1049" s="216">
        <v>1</v>
      </c>
      <c r="AB1049" s="216">
        <v>7</v>
      </c>
      <c r="AC1049" s="216">
        <v>7</v>
      </c>
      <c r="AZ1049" s="216">
        <v>2</v>
      </c>
      <c r="BA1049" s="216">
        <f>IF(AZ1049=1,G1049,0)</f>
        <v>0</v>
      </c>
      <c r="BB1049" s="216">
        <f>IF(AZ1049=2,G1049,0)</f>
        <v>0</v>
      </c>
      <c r="BC1049" s="216">
        <f>IF(AZ1049=3,G1049,0)</f>
        <v>0</v>
      </c>
      <c r="BD1049" s="216">
        <f>IF(AZ1049=4,G1049,0)</f>
        <v>0</v>
      </c>
      <c r="BE1049" s="216">
        <f>IF(AZ1049=5,G1049,0)</f>
        <v>0</v>
      </c>
      <c r="CA1049" s="243">
        <v>1</v>
      </c>
      <c r="CB1049" s="243">
        <v>7</v>
      </c>
    </row>
    <row r="1050" spans="1:80">
      <c r="A1050" s="252"/>
      <c r="B1050" s="253"/>
      <c r="C1050" s="368" t="s">
        <v>991</v>
      </c>
      <c r="D1050" s="369"/>
      <c r="E1050" s="369"/>
      <c r="F1050" s="369"/>
      <c r="G1050" s="370"/>
      <c r="I1050" s="254"/>
      <c r="K1050" s="254"/>
      <c r="L1050" s="255" t="s">
        <v>991</v>
      </c>
      <c r="O1050" s="243">
        <v>3</v>
      </c>
    </row>
    <row r="1051" spans="1:80">
      <c r="A1051" s="252"/>
      <c r="B1051" s="253"/>
      <c r="C1051" s="368" t="s">
        <v>1240</v>
      </c>
      <c r="D1051" s="369"/>
      <c r="E1051" s="369"/>
      <c r="F1051" s="369"/>
      <c r="G1051" s="370"/>
      <c r="I1051" s="254"/>
      <c r="K1051" s="254"/>
      <c r="L1051" s="255" t="s">
        <v>1240</v>
      </c>
      <c r="O1051" s="243">
        <v>3</v>
      </c>
    </row>
    <row r="1052" spans="1:80">
      <c r="A1052" s="252"/>
      <c r="B1052" s="256"/>
      <c r="C1052" s="366" t="s">
        <v>1241</v>
      </c>
      <c r="D1052" s="367"/>
      <c r="E1052" s="257">
        <v>413</v>
      </c>
      <c r="F1052" s="258"/>
      <c r="G1052" s="259"/>
      <c r="H1052" s="260"/>
      <c r="I1052" s="254"/>
      <c r="J1052" s="261"/>
      <c r="K1052" s="254"/>
      <c r="M1052" s="255" t="s">
        <v>1241</v>
      </c>
      <c r="O1052" s="243"/>
    </row>
    <row r="1053" spans="1:80" ht="22.5">
      <c r="A1053" s="244">
        <v>432</v>
      </c>
      <c r="B1053" s="245" t="s">
        <v>1242</v>
      </c>
      <c r="C1053" s="246" t="s">
        <v>1243</v>
      </c>
      <c r="D1053" s="247" t="s">
        <v>149</v>
      </c>
      <c r="E1053" s="248">
        <v>413</v>
      </c>
      <c r="F1053" s="248">
        <v>0</v>
      </c>
      <c r="G1053" s="249">
        <f>E1053*F1053</f>
        <v>0</v>
      </c>
      <c r="H1053" s="250">
        <v>3.6700000000000001E-3</v>
      </c>
      <c r="I1053" s="251">
        <f>E1053*H1053</f>
        <v>1.5157100000000001</v>
      </c>
      <c r="J1053" s="250">
        <v>0</v>
      </c>
      <c r="K1053" s="251">
        <f>E1053*J1053</f>
        <v>0</v>
      </c>
      <c r="O1053" s="243">
        <v>2</v>
      </c>
      <c r="AA1053" s="216">
        <v>1</v>
      </c>
      <c r="AB1053" s="216">
        <v>1</v>
      </c>
      <c r="AC1053" s="216">
        <v>1</v>
      </c>
      <c r="AZ1053" s="216">
        <v>2</v>
      </c>
      <c r="BA1053" s="216">
        <f>IF(AZ1053=1,G1053,0)</f>
        <v>0</v>
      </c>
      <c r="BB1053" s="216">
        <f>IF(AZ1053=2,G1053,0)</f>
        <v>0</v>
      </c>
      <c r="BC1053" s="216">
        <f>IF(AZ1053=3,G1053,0)</f>
        <v>0</v>
      </c>
      <c r="BD1053" s="216">
        <f>IF(AZ1053=4,G1053,0)</f>
        <v>0</v>
      </c>
      <c r="BE1053" s="216">
        <f>IF(AZ1053=5,G1053,0)</f>
        <v>0</v>
      </c>
      <c r="CA1053" s="243">
        <v>1</v>
      </c>
      <c r="CB1053" s="243">
        <v>1</v>
      </c>
    </row>
    <row r="1054" spans="1:80">
      <c r="A1054" s="244">
        <v>433</v>
      </c>
      <c r="B1054" s="245" t="s">
        <v>1244</v>
      </c>
      <c r="C1054" s="246" t="s">
        <v>1002</v>
      </c>
      <c r="D1054" s="247" t="s">
        <v>149</v>
      </c>
      <c r="E1054" s="248">
        <v>413</v>
      </c>
      <c r="F1054" s="248">
        <v>0</v>
      </c>
      <c r="G1054" s="249">
        <f>E1054*F1054</f>
        <v>0</v>
      </c>
      <c r="H1054" s="250">
        <v>3.6800000000000001E-3</v>
      </c>
      <c r="I1054" s="251">
        <f>E1054*H1054</f>
        <v>1.5198400000000001</v>
      </c>
      <c r="J1054" s="250">
        <v>0</v>
      </c>
      <c r="K1054" s="251">
        <f>E1054*J1054</f>
        <v>0</v>
      </c>
      <c r="O1054" s="243">
        <v>2</v>
      </c>
      <c r="AA1054" s="216">
        <v>1</v>
      </c>
      <c r="AB1054" s="216">
        <v>7</v>
      </c>
      <c r="AC1054" s="216">
        <v>7</v>
      </c>
      <c r="AZ1054" s="216">
        <v>2</v>
      </c>
      <c r="BA1054" s="216">
        <f>IF(AZ1054=1,G1054,0)</f>
        <v>0</v>
      </c>
      <c r="BB1054" s="216">
        <f>IF(AZ1054=2,G1054,0)</f>
        <v>0</v>
      </c>
      <c r="BC1054" s="216">
        <f>IF(AZ1054=3,G1054,0)</f>
        <v>0</v>
      </c>
      <c r="BD1054" s="216">
        <f>IF(AZ1054=4,G1054,0)</f>
        <v>0</v>
      </c>
      <c r="BE1054" s="216">
        <f>IF(AZ1054=5,G1054,0)</f>
        <v>0</v>
      </c>
      <c r="CA1054" s="243">
        <v>1</v>
      </c>
      <c r="CB1054" s="243">
        <v>7</v>
      </c>
    </row>
    <row r="1055" spans="1:80">
      <c r="A1055" s="252"/>
      <c r="B1055" s="253"/>
      <c r="C1055" s="368" t="s">
        <v>1245</v>
      </c>
      <c r="D1055" s="369"/>
      <c r="E1055" s="369"/>
      <c r="F1055" s="369"/>
      <c r="G1055" s="370"/>
      <c r="I1055" s="254"/>
      <c r="K1055" s="254"/>
      <c r="L1055" s="255" t="s">
        <v>1245</v>
      </c>
      <c r="O1055" s="243">
        <v>3</v>
      </c>
    </row>
    <row r="1056" spans="1:80">
      <c r="A1056" s="252"/>
      <c r="B1056" s="253"/>
      <c r="C1056" s="368"/>
      <c r="D1056" s="369"/>
      <c r="E1056" s="369"/>
      <c r="F1056" s="369"/>
      <c r="G1056" s="370"/>
      <c r="I1056" s="254"/>
      <c r="K1056" s="254"/>
      <c r="L1056" s="255"/>
      <c r="O1056" s="243">
        <v>3</v>
      </c>
    </row>
    <row r="1057" spans="1:80">
      <c r="A1057" s="262"/>
      <c r="B1057" s="263" t="s">
        <v>93</v>
      </c>
      <c r="C1057" s="264" t="s">
        <v>1237</v>
      </c>
      <c r="D1057" s="265"/>
      <c r="E1057" s="266"/>
      <c r="F1057" s="267"/>
      <c r="G1057" s="268">
        <f>SUM(G1048:G1056)</f>
        <v>0</v>
      </c>
      <c r="H1057" s="269"/>
      <c r="I1057" s="270">
        <f>SUM(I1048:I1056)</f>
        <v>5.22445</v>
      </c>
      <c r="J1057" s="269"/>
      <c r="K1057" s="270">
        <f>SUM(K1048:K1056)</f>
        <v>0</v>
      </c>
      <c r="O1057" s="243">
        <v>4</v>
      </c>
      <c r="BA1057" s="271">
        <f>SUM(BA1048:BA1056)</f>
        <v>0</v>
      </c>
      <c r="BB1057" s="271">
        <f>SUM(BB1048:BB1056)</f>
        <v>0</v>
      </c>
      <c r="BC1057" s="271">
        <f>SUM(BC1048:BC1056)</f>
        <v>0</v>
      </c>
      <c r="BD1057" s="271">
        <f>SUM(BD1048:BD1056)</f>
        <v>0</v>
      </c>
      <c r="BE1057" s="271">
        <f>SUM(BE1048:BE1056)</f>
        <v>0</v>
      </c>
    </row>
    <row r="1058" spans="1:80">
      <c r="A1058" s="233" t="s">
        <v>89</v>
      </c>
      <c r="B1058" s="234" t="s">
        <v>1246</v>
      </c>
      <c r="C1058" s="235" t="s">
        <v>1247</v>
      </c>
      <c r="D1058" s="236"/>
      <c r="E1058" s="237"/>
      <c r="F1058" s="237"/>
      <c r="G1058" s="238"/>
      <c r="H1058" s="239"/>
      <c r="I1058" s="240"/>
      <c r="J1058" s="241"/>
      <c r="K1058" s="242"/>
      <c r="O1058" s="243">
        <v>1</v>
      </c>
    </row>
    <row r="1059" spans="1:80" ht="22.5">
      <c r="A1059" s="244">
        <v>434</v>
      </c>
      <c r="B1059" s="245" t="s">
        <v>1249</v>
      </c>
      <c r="C1059" s="246" t="s">
        <v>1250</v>
      </c>
      <c r="D1059" s="247" t="s">
        <v>149</v>
      </c>
      <c r="E1059" s="248">
        <v>407.02</v>
      </c>
      <c r="F1059" s="248">
        <v>0</v>
      </c>
      <c r="G1059" s="249">
        <f>E1059*F1059</f>
        <v>0</v>
      </c>
      <c r="H1059" s="250">
        <v>2.3879999999999998E-2</v>
      </c>
      <c r="I1059" s="251">
        <f>E1059*H1059</f>
        <v>9.7196375999999987</v>
      </c>
      <c r="J1059" s="250">
        <v>0</v>
      </c>
      <c r="K1059" s="251">
        <f>E1059*J1059</f>
        <v>0</v>
      </c>
      <c r="O1059" s="243">
        <v>2</v>
      </c>
      <c r="AA1059" s="216">
        <v>1</v>
      </c>
      <c r="AB1059" s="216">
        <v>1</v>
      </c>
      <c r="AC1059" s="216">
        <v>1</v>
      </c>
      <c r="AZ1059" s="216">
        <v>2</v>
      </c>
      <c r="BA1059" s="216">
        <f>IF(AZ1059=1,G1059,0)</f>
        <v>0</v>
      </c>
      <c r="BB1059" s="216">
        <f>IF(AZ1059=2,G1059,0)</f>
        <v>0</v>
      </c>
      <c r="BC1059" s="216">
        <f>IF(AZ1059=3,G1059,0)</f>
        <v>0</v>
      </c>
      <c r="BD1059" s="216">
        <f>IF(AZ1059=4,G1059,0)</f>
        <v>0</v>
      </c>
      <c r="BE1059" s="216">
        <f>IF(AZ1059=5,G1059,0)</f>
        <v>0</v>
      </c>
      <c r="CA1059" s="243">
        <v>1</v>
      </c>
      <c r="CB1059" s="243">
        <v>1</v>
      </c>
    </row>
    <row r="1060" spans="1:80">
      <c r="A1060" s="252"/>
      <c r="B1060" s="253"/>
      <c r="C1060" s="368" t="s">
        <v>1251</v>
      </c>
      <c r="D1060" s="369"/>
      <c r="E1060" s="369"/>
      <c r="F1060" s="369"/>
      <c r="G1060" s="370"/>
      <c r="I1060" s="254"/>
      <c r="K1060" s="254"/>
      <c r="L1060" s="255" t="s">
        <v>1251</v>
      </c>
      <c r="O1060" s="243">
        <v>3</v>
      </c>
    </row>
    <row r="1061" spans="1:80">
      <c r="A1061" s="252"/>
      <c r="B1061" s="256"/>
      <c r="C1061" s="366" t="s">
        <v>264</v>
      </c>
      <c r="D1061" s="367"/>
      <c r="E1061" s="257">
        <v>0</v>
      </c>
      <c r="F1061" s="258"/>
      <c r="G1061" s="259"/>
      <c r="H1061" s="260"/>
      <c r="I1061" s="254"/>
      <c r="J1061" s="261"/>
      <c r="K1061" s="254"/>
      <c r="M1061" s="255" t="s">
        <v>264</v>
      </c>
      <c r="O1061" s="243"/>
    </row>
    <row r="1062" spans="1:80">
      <c r="A1062" s="252"/>
      <c r="B1062" s="256"/>
      <c r="C1062" s="366" t="s">
        <v>1252</v>
      </c>
      <c r="D1062" s="367"/>
      <c r="E1062" s="257">
        <v>42.33</v>
      </c>
      <c r="F1062" s="258"/>
      <c r="G1062" s="259"/>
      <c r="H1062" s="260"/>
      <c r="I1062" s="254"/>
      <c r="J1062" s="261"/>
      <c r="K1062" s="254"/>
      <c r="M1062" s="255" t="s">
        <v>1252</v>
      </c>
      <c r="O1062" s="243"/>
    </row>
    <row r="1063" spans="1:80" ht="22.5">
      <c r="A1063" s="252"/>
      <c r="B1063" s="256"/>
      <c r="C1063" s="366" t="s">
        <v>1253</v>
      </c>
      <c r="D1063" s="367"/>
      <c r="E1063" s="257">
        <v>49.4</v>
      </c>
      <c r="F1063" s="258"/>
      <c r="G1063" s="259"/>
      <c r="H1063" s="260"/>
      <c r="I1063" s="254"/>
      <c r="J1063" s="261"/>
      <c r="K1063" s="254"/>
      <c r="M1063" s="255" t="s">
        <v>1253</v>
      </c>
      <c r="O1063" s="243"/>
    </row>
    <row r="1064" spans="1:80">
      <c r="A1064" s="252"/>
      <c r="B1064" s="256"/>
      <c r="C1064" s="366" t="s">
        <v>1254</v>
      </c>
      <c r="D1064" s="367"/>
      <c r="E1064" s="257">
        <v>63.77</v>
      </c>
      <c r="F1064" s="258"/>
      <c r="G1064" s="259"/>
      <c r="H1064" s="260"/>
      <c r="I1064" s="254"/>
      <c r="J1064" s="261"/>
      <c r="K1064" s="254"/>
      <c r="M1064" s="255" t="s">
        <v>1254</v>
      </c>
      <c r="O1064" s="243"/>
    </row>
    <row r="1065" spans="1:80">
      <c r="A1065" s="252"/>
      <c r="B1065" s="256"/>
      <c r="C1065" s="366" t="s">
        <v>1255</v>
      </c>
      <c r="D1065" s="367"/>
      <c r="E1065" s="257">
        <v>29.45</v>
      </c>
      <c r="F1065" s="258"/>
      <c r="G1065" s="259"/>
      <c r="H1065" s="260"/>
      <c r="I1065" s="254"/>
      <c r="J1065" s="261"/>
      <c r="K1065" s="254"/>
      <c r="M1065" s="255" t="s">
        <v>1255</v>
      </c>
      <c r="O1065" s="243"/>
    </row>
    <row r="1066" spans="1:80">
      <c r="A1066" s="252"/>
      <c r="B1066" s="256"/>
      <c r="C1066" s="366" t="s">
        <v>999</v>
      </c>
      <c r="D1066" s="367"/>
      <c r="E1066" s="257">
        <v>11.39</v>
      </c>
      <c r="F1066" s="258"/>
      <c r="G1066" s="259"/>
      <c r="H1066" s="260"/>
      <c r="I1066" s="254"/>
      <c r="J1066" s="261"/>
      <c r="K1066" s="254"/>
      <c r="M1066" s="255" t="s">
        <v>999</v>
      </c>
      <c r="O1066" s="243"/>
    </row>
    <row r="1067" spans="1:80">
      <c r="A1067" s="252"/>
      <c r="B1067" s="256"/>
      <c r="C1067" s="366" t="s">
        <v>1000</v>
      </c>
      <c r="D1067" s="367"/>
      <c r="E1067" s="257">
        <v>11.39</v>
      </c>
      <c r="F1067" s="258"/>
      <c r="G1067" s="259"/>
      <c r="H1067" s="260"/>
      <c r="I1067" s="254"/>
      <c r="J1067" s="261"/>
      <c r="K1067" s="254"/>
      <c r="M1067" s="255" t="s">
        <v>1000</v>
      </c>
      <c r="O1067" s="243"/>
    </row>
    <row r="1068" spans="1:80">
      <c r="A1068" s="252"/>
      <c r="B1068" s="256"/>
      <c r="C1068" s="366" t="s">
        <v>270</v>
      </c>
      <c r="D1068" s="367"/>
      <c r="E1068" s="257">
        <v>0</v>
      </c>
      <c r="F1068" s="258"/>
      <c r="G1068" s="259"/>
      <c r="H1068" s="260"/>
      <c r="I1068" s="254"/>
      <c r="J1068" s="261"/>
      <c r="K1068" s="254"/>
      <c r="M1068" s="255" t="s">
        <v>270</v>
      </c>
      <c r="O1068" s="243"/>
    </row>
    <row r="1069" spans="1:80">
      <c r="A1069" s="252"/>
      <c r="B1069" s="256"/>
      <c r="C1069" s="366" t="s">
        <v>1038</v>
      </c>
      <c r="D1069" s="367"/>
      <c r="E1069" s="257">
        <v>23.98</v>
      </c>
      <c r="F1069" s="258"/>
      <c r="G1069" s="259"/>
      <c r="H1069" s="260"/>
      <c r="I1069" s="254"/>
      <c r="J1069" s="261"/>
      <c r="K1069" s="254"/>
      <c r="M1069" s="255" t="s">
        <v>1038</v>
      </c>
      <c r="O1069" s="243"/>
    </row>
    <row r="1070" spans="1:80">
      <c r="A1070" s="252"/>
      <c r="B1070" s="256"/>
      <c r="C1070" s="366" t="s">
        <v>1256</v>
      </c>
      <c r="D1070" s="367"/>
      <c r="E1070" s="257">
        <v>141.28</v>
      </c>
      <c r="F1070" s="258"/>
      <c r="G1070" s="259"/>
      <c r="H1070" s="260"/>
      <c r="I1070" s="254"/>
      <c r="J1070" s="261"/>
      <c r="K1070" s="254"/>
      <c r="M1070" s="255" t="s">
        <v>1256</v>
      </c>
      <c r="O1070" s="243"/>
    </row>
    <row r="1071" spans="1:80">
      <c r="A1071" s="252"/>
      <c r="B1071" s="256"/>
      <c r="C1071" s="366" t="s">
        <v>1257</v>
      </c>
      <c r="D1071" s="367"/>
      <c r="E1071" s="257">
        <v>34.03</v>
      </c>
      <c r="F1071" s="258"/>
      <c r="G1071" s="259"/>
      <c r="H1071" s="260"/>
      <c r="I1071" s="254"/>
      <c r="J1071" s="261"/>
      <c r="K1071" s="254"/>
      <c r="M1071" s="255" t="s">
        <v>1257</v>
      </c>
      <c r="O1071" s="243"/>
    </row>
    <row r="1072" spans="1:80">
      <c r="A1072" s="244">
        <v>435</v>
      </c>
      <c r="B1072" s="245" t="s">
        <v>1258</v>
      </c>
      <c r="C1072" s="246" t="s">
        <v>1259</v>
      </c>
      <c r="D1072" s="247" t="s">
        <v>149</v>
      </c>
      <c r="E1072" s="248">
        <v>407.02</v>
      </c>
      <c r="F1072" s="248">
        <v>0</v>
      </c>
      <c r="G1072" s="249">
        <f>E1072*F1072</f>
        <v>0</v>
      </c>
      <c r="H1072" s="250">
        <v>1.456E-2</v>
      </c>
      <c r="I1072" s="251">
        <f>E1072*H1072</f>
        <v>5.9262112</v>
      </c>
      <c r="J1072" s="250">
        <v>0</v>
      </c>
      <c r="K1072" s="251">
        <f>E1072*J1072</f>
        <v>0</v>
      </c>
      <c r="O1072" s="243">
        <v>2</v>
      </c>
      <c r="AA1072" s="216">
        <v>1</v>
      </c>
      <c r="AB1072" s="216">
        <v>1</v>
      </c>
      <c r="AC1072" s="216">
        <v>1</v>
      </c>
      <c r="AZ1072" s="216">
        <v>2</v>
      </c>
      <c r="BA1072" s="216">
        <f>IF(AZ1072=1,G1072,0)</f>
        <v>0</v>
      </c>
      <c r="BB1072" s="216">
        <f>IF(AZ1072=2,G1072,0)</f>
        <v>0</v>
      </c>
      <c r="BC1072" s="216">
        <f>IF(AZ1072=3,G1072,0)</f>
        <v>0</v>
      </c>
      <c r="BD1072" s="216">
        <f>IF(AZ1072=4,G1072,0)</f>
        <v>0</v>
      </c>
      <c r="BE1072" s="216">
        <f>IF(AZ1072=5,G1072,0)</f>
        <v>0</v>
      </c>
      <c r="CA1072" s="243">
        <v>1</v>
      </c>
      <c r="CB1072" s="243">
        <v>1</v>
      </c>
    </row>
    <row r="1073" spans="1:80" ht="22.5">
      <c r="A1073" s="244">
        <v>436</v>
      </c>
      <c r="B1073" s="245" t="s">
        <v>1260</v>
      </c>
      <c r="C1073" s="246" t="s">
        <v>1261</v>
      </c>
      <c r="D1073" s="247" t="s">
        <v>149</v>
      </c>
      <c r="E1073" s="248">
        <v>407.02</v>
      </c>
      <c r="F1073" s="248">
        <v>0</v>
      </c>
      <c r="G1073" s="249">
        <f>E1073*F1073</f>
        <v>0</v>
      </c>
      <c r="H1073" s="250">
        <v>1.456E-2</v>
      </c>
      <c r="I1073" s="251">
        <f>E1073*H1073</f>
        <v>5.9262112</v>
      </c>
      <c r="J1073" s="250">
        <v>0</v>
      </c>
      <c r="K1073" s="251">
        <f>E1073*J1073</f>
        <v>0</v>
      </c>
      <c r="O1073" s="243">
        <v>2</v>
      </c>
      <c r="AA1073" s="216">
        <v>1</v>
      </c>
      <c r="AB1073" s="216">
        <v>1</v>
      </c>
      <c r="AC1073" s="216">
        <v>1</v>
      </c>
      <c r="AZ1073" s="216">
        <v>2</v>
      </c>
      <c r="BA1073" s="216">
        <f>IF(AZ1073=1,G1073,0)</f>
        <v>0</v>
      </c>
      <c r="BB1073" s="216">
        <f>IF(AZ1073=2,G1073,0)</f>
        <v>0</v>
      </c>
      <c r="BC1073" s="216">
        <f>IF(AZ1073=3,G1073,0)</f>
        <v>0</v>
      </c>
      <c r="BD1073" s="216">
        <f>IF(AZ1073=4,G1073,0)</f>
        <v>0</v>
      </c>
      <c r="BE1073" s="216">
        <f>IF(AZ1073=5,G1073,0)</f>
        <v>0</v>
      </c>
      <c r="CA1073" s="243">
        <v>1</v>
      </c>
      <c r="CB1073" s="243">
        <v>1</v>
      </c>
    </row>
    <row r="1074" spans="1:80" ht="15.75" customHeight="1">
      <c r="A1074" s="244">
        <v>437</v>
      </c>
      <c r="B1074" s="245" t="s">
        <v>1262</v>
      </c>
      <c r="C1074" s="246" t="s">
        <v>1263</v>
      </c>
      <c r="D1074" s="247" t="s">
        <v>149</v>
      </c>
      <c r="E1074" s="248">
        <v>407.02</v>
      </c>
      <c r="F1074" s="248">
        <v>0</v>
      </c>
      <c r="G1074" s="249">
        <f>E1074*F1074</f>
        <v>0</v>
      </c>
      <c r="H1074" s="250">
        <v>4.6999999999999999E-4</v>
      </c>
      <c r="I1074" s="251">
        <f>E1074*H1074</f>
        <v>0.19129939999999998</v>
      </c>
      <c r="J1074" s="250">
        <v>0</v>
      </c>
      <c r="K1074" s="251">
        <f>E1074*J1074</f>
        <v>0</v>
      </c>
      <c r="O1074" s="243">
        <v>2</v>
      </c>
      <c r="AA1074" s="216">
        <v>1</v>
      </c>
      <c r="AB1074" s="216">
        <v>7</v>
      </c>
      <c r="AC1074" s="216">
        <v>7</v>
      </c>
      <c r="AZ1074" s="216">
        <v>2</v>
      </c>
      <c r="BA1074" s="216">
        <f>IF(AZ1074=1,G1074,0)</f>
        <v>0</v>
      </c>
      <c r="BB1074" s="216">
        <f>IF(AZ1074=2,G1074,0)</f>
        <v>0</v>
      </c>
      <c r="BC1074" s="216">
        <f>IF(AZ1074=3,G1074,0)</f>
        <v>0</v>
      </c>
      <c r="BD1074" s="216">
        <f>IF(AZ1074=4,G1074,0)</f>
        <v>0</v>
      </c>
      <c r="BE1074" s="216">
        <f>IF(AZ1074=5,G1074,0)</f>
        <v>0</v>
      </c>
      <c r="CA1074" s="243">
        <v>1</v>
      </c>
      <c r="CB1074" s="243">
        <v>7</v>
      </c>
    </row>
    <row r="1075" spans="1:80">
      <c r="A1075" s="252"/>
      <c r="B1075" s="253"/>
      <c r="C1075" s="368" t="s">
        <v>1264</v>
      </c>
      <c r="D1075" s="369"/>
      <c r="E1075" s="369"/>
      <c r="F1075" s="369"/>
      <c r="G1075" s="370"/>
      <c r="I1075" s="254"/>
      <c r="K1075" s="254"/>
      <c r="L1075" s="255" t="s">
        <v>1264</v>
      </c>
      <c r="O1075" s="243">
        <v>3</v>
      </c>
    </row>
    <row r="1076" spans="1:80">
      <c r="A1076" s="262"/>
      <c r="B1076" s="263" t="s">
        <v>93</v>
      </c>
      <c r="C1076" s="264" t="s">
        <v>1248</v>
      </c>
      <c r="D1076" s="265"/>
      <c r="E1076" s="266"/>
      <c r="F1076" s="267"/>
      <c r="G1076" s="268">
        <f>SUM(G1058:G1075)</f>
        <v>0</v>
      </c>
      <c r="H1076" s="269"/>
      <c r="I1076" s="270">
        <f>SUM(I1058:I1075)</f>
        <v>21.763359399999999</v>
      </c>
      <c r="J1076" s="269"/>
      <c r="K1076" s="270">
        <f>SUM(K1058:K1075)</f>
        <v>0</v>
      </c>
      <c r="O1076" s="243">
        <v>4</v>
      </c>
      <c r="BA1076" s="271">
        <f>SUM(BA1058:BA1075)</f>
        <v>0</v>
      </c>
      <c r="BB1076" s="271">
        <f>SUM(BB1058:BB1075)</f>
        <v>0</v>
      </c>
      <c r="BC1076" s="271">
        <f>SUM(BC1058:BC1075)</f>
        <v>0</v>
      </c>
      <c r="BD1076" s="271">
        <f>SUM(BD1058:BD1075)</f>
        <v>0</v>
      </c>
      <c r="BE1076" s="271">
        <f>SUM(BE1058:BE1075)</f>
        <v>0</v>
      </c>
    </row>
    <row r="1077" spans="1:80">
      <c r="A1077" s="233" t="s">
        <v>89</v>
      </c>
      <c r="B1077" s="234" t="s">
        <v>1265</v>
      </c>
      <c r="C1077" s="235" t="s">
        <v>1266</v>
      </c>
      <c r="D1077" s="236"/>
      <c r="E1077" s="237"/>
      <c r="F1077" s="237"/>
      <c r="G1077" s="238"/>
      <c r="H1077" s="239"/>
      <c r="I1077" s="240"/>
      <c r="J1077" s="241"/>
      <c r="K1077" s="242"/>
      <c r="O1077" s="243">
        <v>1</v>
      </c>
    </row>
    <row r="1078" spans="1:80" ht="22.5">
      <c r="A1078" s="244">
        <v>438</v>
      </c>
      <c r="B1078" s="245" t="s">
        <v>1069</v>
      </c>
      <c r="C1078" s="246" t="s">
        <v>1070</v>
      </c>
      <c r="D1078" s="247" t="s">
        <v>149</v>
      </c>
      <c r="E1078" s="248">
        <v>84.557199999999995</v>
      </c>
      <c r="F1078" s="248">
        <v>0</v>
      </c>
      <c r="G1078" s="249">
        <f>E1078*F1078</f>
        <v>0</v>
      </c>
      <c r="H1078" s="250">
        <v>4.6999999999999999E-4</v>
      </c>
      <c r="I1078" s="251">
        <f>E1078*H1078</f>
        <v>3.9741883999999998E-2</v>
      </c>
      <c r="J1078" s="250">
        <v>0</v>
      </c>
      <c r="K1078" s="251">
        <f>E1078*J1078</f>
        <v>0</v>
      </c>
      <c r="O1078" s="243">
        <v>2</v>
      </c>
      <c r="AA1078" s="216">
        <v>1</v>
      </c>
      <c r="AB1078" s="216">
        <v>7</v>
      </c>
      <c r="AC1078" s="216">
        <v>7</v>
      </c>
      <c r="AZ1078" s="216">
        <v>2</v>
      </c>
      <c r="BA1078" s="216">
        <f>IF(AZ1078=1,G1078,0)</f>
        <v>0</v>
      </c>
      <c r="BB1078" s="216">
        <f>IF(AZ1078=2,G1078,0)</f>
        <v>0</v>
      </c>
      <c r="BC1078" s="216">
        <f>IF(AZ1078=3,G1078,0)</f>
        <v>0</v>
      </c>
      <c r="BD1078" s="216">
        <f>IF(AZ1078=4,G1078,0)</f>
        <v>0</v>
      </c>
      <c r="BE1078" s="216">
        <f>IF(AZ1078=5,G1078,0)</f>
        <v>0</v>
      </c>
      <c r="CA1078" s="243">
        <v>1</v>
      </c>
      <c r="CB1078" s="243">
        <v>7</v>
      </c>
    </row>
    <row r="1079" spans="1:80" ht="22.5">
      <c r="A1079" s="252"/>
      <c r="B1079" s="253"/>
      <c r="C1079" s="368" t="s">
        <v>1071</v>
      </c>
      <c r="D1079" s="369"/>
      <c r="E1079" s="369"/>
      <c r="F1079" s="369"/>
      <c r="G1079" s="370"/>
      <c r="I1079" s="254"/>
      <c r="K1079" s="254"/>
      <c r="L1079" s="255" t="s">
        <v>1071</v>
      </c>
      <c r="O1079" s="243">
        <v>3</v>
      </c>
    </row>
    <row r="1080" spans="1:80">
      <c r="A1080" s="252"/>
      <c r="B1080" s="256"/>
      <c r="C1080" s="366" t="s">
        <v>1268</v>
      </c>
      <c r="D1080" s="367"/>
      <c r="E1080" s="257">
        <v>84.557199999999995</v>
      </c>
      <c r="F1080" s="258"/>
      <c r="G1080" s="259"/>
      <c r="H1080" s="260"/>
      <c r="I1080" s="254"/>
      <c r="J1080" s="261"/>
      <c r="K1080" s="254"/>
      <c r="M1080" s="255" t="s">
        <v>1268</v>
      </c>
      <c r="O1080" s="243"/>
    </row>
    <row r="1081" spans="1:80">
      <c r="A1081" s="244">
        <v>439</v>
      </c>
      <c r="B1081" s="245" t="s">
        <v>902</v>
      </c>
      <c r="C1081" s="246" t="s">
        <v>903</v>
      </c>
      <c r="D1081" s="247" t="s">
        <v>149</v>
      </c>
      <c r="E1081" s="248">
        <v>84.557199999999995</v>
      </c>
      <c r="F1081" s="248">
        <v>0</v>
      </c>
      <c r="G1081" s="249">
        <f>E1081*F1081</f>
        <v>0</v>
      </c>
      <c r="H1081" s="250">
        <v>2.6200000000000001E-2</v>
      </c>
      <c r="I1081" s="251">
        <f>E1081*H1081</f>
        <v>2.2153986400000001</v>
      </c>
      <c r="J1081" s="250">
        <v>0</v>
      </c>
      <c r="K1081" s="251">
        <f>E1081*J1081</f>
        <v>0</v>
      </c>
      <c r="O1081" s="243">
        <v>2</v>
      </c>
      <c r="AA1081" s="216">
        <v>1</v>
      </c>
      <c r="AB1081" s="216">
        <v>7</v>
      </c>
      <c r="AC1081" s="216">
        <v>7</v>
      </c>
      <c r="AZ1081" s="216">
        <v>2</v>
      </c>
      <c r="BA1081" s="216">
        <f>IF(AZ1081=1,G1081,0)</f>
        <v>0</v>
      </c>
      <c r="BB1081" s="216">
        <f>IF(AZ1081=2,G1081,0)</f>
        <v>0</v>
      </c>
      <c r="BC1081" s="216">
        <f>IF(AZ1081=3,G1081,0)</f>
        <v>0</v>
      </c>
      <c r="BD1081" s="216">
        <f>IF(AZ1081=4,G1081,0)</f>
        <v>0</v>
      </c>
      <c r="BE1081" s="216">
        <f>IF(AZ1081=5,G1081,0)</f>
        <v>0</v>
      </c>
      <c r="CA1081" s="243">
        <v>1</v>
      </c>
      <c r="CB1081" s="243">
        <v>7</v>
      </c>
    </row>
    <row r="1082" spans="1:80" ht="67.5">
      <c r="A1082" s="252"/>
      <c r="B1082" s="253"/>
      <c r="C1082" s="368" t="s">
        <v>904</v>
      </c>
      <c r="D1082" s="369"/>
      <c r="E1082" s="369"/>
      <c r="F1082" s="369"/>
      <c r="G1082" s="370"/>
      <c r="I1082" s="254"/>
      <c r="K1082" s="254"/>
      <c r="L1082" s="255" t="s">
        <v>904</v>
      </c>
      <c r="O1082" s="243">
        <v>3</v>
      </c>
    </row>
    <row r="1083" spans="1:80">
      <c r="A1083" s="244">
        <v>440</v>
      </c>
      <c r="B1083" s="245" t="s">
        <v>1269</v>
      </c>
      <c r="C1083" s="246" t="s">
        <v>1270</v>
      </c>
      <c r="D1083" s="247" t="s">
        <v>149</v>
      </c>
      <c r="E1083" s="248">
        <v>84.557199999999995</v>
      </c>
      <c r="F1083" s="248">
        <v>0</v>
      </c>
      <c r="G1083" s="249">
        <f>E1083*F1083</f>
        <v>0</v>
      </c>
      <c r="H1083" s="250">
        <v>0</v>
      </c>
      <c r="I1083" s="251">
        <f>E1083*H1083</f>
        <v>0</v>
      </c>
      <c r="J1083" s="250">
        <v>0</v>
      </c>
      <c r="K1083" s="251">
        <f>E1083*J1083</f>
        <v>0</v>
      </c>
      <c r="O1083" s="243">
        <v>2</v>
      </c>
      <c r="AA1083" s="216">
        <v>1</v>
      </c>
      <c r="AB1083" s="216">
        <v>7</v>
      </c>
      <c r="AC1083" s="216">
        <v>7</v>
      </c>
      <c r="AZ1083" s="216">
        <v>2</v>
      </c>
      <c r="BA1083" s="216">
        <f>IF(AZ1083=1,G1083,0)</f>
        <v>0</v>
      </c>
      <c r="BB1083" s="216">
        <f>IF(AZ1083=2,G1083,0)</f>
        <v>0</v>
      </c>
      <c r="BC1083" s="216">
        <f>IF(AZ1083=3,G1083,0)</f>
        <v>0</v>
      </c>
      <c r="BD1083" s="216">
        <f>IF(AZ1083=4,G1083,0)</f>
        <v>0</v>
      </c>
      <c r="BE1083" s="216">
        <f>IF(AZ1083=5,G1083,0)</f>
        <v>0</v>
      </c>
      <c r="CA1083" s="243">
        <v>1</v>
      </c>
      <c r="CB1083" s="243">
        <v>7</v>
      </c>
    </row>
    <row r="1084" spans="1:80">
      <c r="A1084" s="244">
        <v>441</v>
      </c>
      <c r="B1084" s="245" t="s">
        <v>1181</v>
      </c>
      <c r="C1084" s="246" t="s">
        <v>1182</v>
      </c>
      <c r="D1084" s="247" t="s">
        <v>149</v>
      </c>
      <c r="E1084" s="248">
        <v>84.557199999999995</v>
      </c>
      <c r="F1084" s="248">
        <v>0</v>
      </c>
      <c r="G1084" s="249">
        <f>E1084*F1084</f>
        <v>0</v>
      </c>
      <c r="H1084" s="250">
        <v>0</v>
      </c>
      <c r="I1084" s="251">
        <f>E1084*H1084</f>
        <v>0</v>
      </c>
      <c r="J1084" s="250">
        <v>-2.8E-3</v>
      </c>
      <c r="K1084" s="251">
        <f>E1084*J1084</f>
        <v>-0.23676015999999997</v>
      </c>
      <c r="O1084" s="243">
        <v>2</v>
      </c>
      <c r="AA1084" s="216">
        <v>1</v>
      </c>
      <c r="AB1084" s="216">
        <v>7</v>
      </c>
      <c r="AC1084" s="216">
        <v>7</v>
      </c>
      <c r="AZ1084" s="216">
        <v>2</v>
      </c>
      <c r="BA1084" s="216">
        <f>IF(AZ1084=1,G1084,0)</f>
        <v>0</v>
      </c>
      <c r="BB1084" s="216">
        <f>IF(AZ1084=2,G1084,0)</f>
        <v>0</v>
      </c>
      <c r="BC1084" s="216">
        <f>IF(AZ1084=3,G1084,0)</f>
        <v>0</v>
      </c>
      <c r="BD1084" s="216">
        <f>IF(AZ1084=4,G1084,0)</f>
        <v>0</v>
      </c>
      <c r="BE1084" s="216">
        <f>IF(AZ1084=5,G1084,0)</f>
        <v>0</v>
      </c>
      <c r="CA1084" s="243">
        <v>1</v>
      </c>
      <c r="CB1084" s="243">
        <v>7</v>
      </c>
    </row>
    <row r="1085" spans="1:80">
      <c r="A1085" s="252"/>
      <c r="B1085" s="253"/>
      <c r="C1085" s="368" t="s">
        <v>1183</v>
      </c>
      <c r="D1085" s="369"/>
      <c r="E1085" s="369"/>
      <c r="F1085" s="369"/>
      <c r="G1085" s="370"/>
      <c r="I1085" s="254"/>
      <c r="K1085" s="254"/>
      <c r="L1085" s="255" t="s">
        <v>1183</v>
      </c>
      <c r="O1085" s="243">
        <v>3</v>
      </c>
    </row>
    <row r="1086" spans="1:80" ht="22.5">
      <c r="A1086" s="244">
        <v>442</v>
      </c>
      <c r="B1086" s="245" t="s">
        <v>1184</v>
      </c>
      <c r="C1086" s="246" t="s">
        <v>1185</v>
      </c>
      <c r="D1086" s="247" t="s">
        <v>149</v>
      </c>
      <c r="E1086" s="248">
        <v>84.557199999999995</v>
      </c>
      <c r="F1086" s="248">
        <v>0</v>
      </c>
      <c r="G1086" s="249">
        <f>E1086*F1086</f>
        <v>0</v>
      </c>
      <c r="H1086" s="250">
        <v>0</v>
      </c>
      <c r="I1086" s="251">
        <f>E1086*H1086</f>
        <v>0</v>
      </c>
      <c r="J1086" s="250">
        <v>0</v>
      </c>
      <c r="K1086" s="251">
        <f>E1086*J1086</f>
        <v>0</v>
      </c>
      <c r="O1086" s="243">
        <v>2</v>
      </c>
      <c r="AA1086" s="216">
        <v>1</v>
      </c>
      <c r="AB1086" s="216">
        <v>7</v>
      </c>
      <c r="AC1086" s="216">
        <v>7</v>
      </c>
      <c r="AZ1086" s="216">
        <v>2</v>
      </c>
      <c r="BA1086" s="216">
        <f>IF(AZ1086=1,G1086,0)</f>
        <v>0</v>
      </c>
      <c r="BB1086" s="216">
        <f>IF(AZ1086=2,G1086,0)</f>
        <v>0</v>
      </c>
      <c r="BC1086" s="216">
        <f>IF(AZ1086=3,G1086,0)</f>
        <v>0</v>
      </c>
      <c r="BD1086" s="216">
        <f>IF(AZ1086=4,G1086,0)</f>
        <v>0</v>
      </c>
      <c r="BE1086" s="216">
        <f>IF(AZ1086=5,G1086,0)</f>
        <v>0</v>
      </c>
      <c r="CA1086" s="243">
        <v>1</v>
      </c>
      <c r="CB1086" s="243">
        <v>7</v>
      </c>
    </row>
    <row r="1087" spans="1:80">
      <c r="A1087" s="252"/>
      <c r="B1087" s="253"/>
      <c r="C1087" s="368" t="s">
        <v>1186</v>
      </c>
      <c r="D1087" s="369"/>
      <c r="E1087" s="369"/>
      <c r="F1087" s="369"/>
      <c r="G1087" s="370"/>
      <c r="I1087" s="254"/>
      <c r="K1087" s="254"/>
      <c r="L1087" s="255" t="s">
        <v>1186</v>
      </c>
      <c r="O1087" s="243">
        <v>3</v>
      </c>
    </row>
    <row r="1088" spans="1:80">
      <c r="A1088" s="252"/>
      <c r="B1088" s="253"/>
      <c r="C1088" s="368" t="s">
        <v>1187</v>
      </c>
      <c r="D1088" s="369"/>
      <c r="E1088" s="369"/>
      <c r="F1088" s="369"/>
      <c r="G1088" s="370"/>
      <c r="I1088" s="254"/>
      <c r="K1088" s="254"/>
      <c r="L1088" s="255" t="s">
        <v>1187</v>
      </c>
      <c r="O1088" s="243">
        <v>3</v>
      </c>
    </row>
    <row r="1089" spans="1:80">
      <c r="A1089" s="252"/>
      <c r="B1089" s="253"/>
      <c r="C1089" s="368" t="s">
        <v>1188</v>
      </c>
      <c r="D1089" s="369"/>
      <c r="E1089" s="369"/>
      <c r="F1089" s="369"/>
      <c r="G1089" s="370"/>
      <c r="I1089" s="254"/>
      <c r="K1089" s="254"/>
      <c r="L1089" s="255" t="s">
        <v>1188</v>
      </c>
      <c r="O1089" s="243">
        <v>3</v>
      </c>
    </row>
    <row r="1090" spans="1:80">
      <c r="A1090" s="244">
        <v>443</v>
      </c>
      <c r="B1090" s="245" t="s">
        <v>1189</v>
      </c>
      <c r="C1090" s="246" t="s">
        <v>1190</v>
      </c>
      <c r="D1090" s="247" t="s">
        <v>149</v>
      </c>
      <c r="E1090" s="248">
        <v>84.557199999999995</v>
      </c>
      <c r="F1090" s="248">
        <v>0</v>
      </c>
      <c r="G1090" s="249">
        <f>E1090*F1090</f>
        <v>0</v>
      </c>
      <c r="H1090" s="250">
        <v>4.6999999999999999E-4</v>
      </c>
      <c r="I1090" s="251">
        <f>E1090*H1090</f>
        <v>3.9741883999999998E-2</v>
      </c>
      <c r="J1090" s="250">
        <v>0</v>
      </c>
      <c r="K1090" s="251">
        <f>E1090*J1090</f>
        <v>0</v>
      </c>
      <c r="O1090" s="243">
        <v>2</v>
      </c>
      <c r="AA1090" s="216">
        <v>1</v>
      </c>
      <c r="AB1090" s="216">
        <v>7</v>
      </c>
      <c r="AC1090" s="216">
        <v>7</v>
      </c>
      <c r="AZ1090" s="216">
        <v>2</v>
      </c>
      <c r="BA1090" s="216">
        <f>IF(AZ1090=1,G1090,0)</f>
        <v>0</v>
      </c>
      <c r="BB1090" s="216">
        <f>IF(AZ1090=2,G1090,0)</f>
        <v>0</v>
      </c>
      <c r="BC1090" s="216">
        <f>IF(AZ1090=3,G1090,0)</f>
        <v>0</v>
      </c>
      <c r="BD1090" s="216">
        <f>IF(AZ1090=4,G1090,0)</f>
        <v>0</v>
      </c>
      <c r="BE1090" s="216">
        <f>IF(AZ1090=5,G1090,0)</f>
        <v>0</v>
      </c>
      <c r="CA1090" s="243">
        <v>1</v>
      </c>
      <c r="CB1090" s="243">
        <v>7</v>
      </c>
    </row>
    <row r="1091" spans="1:80" ht="22.5">
      <c r="A1091" s="252"/>
      <c r="B1091" s="253"/>
      <c r="C1091" s="368" t="s">
        <v>1191</v>
      </c>
      <c r="D1091" s="369"/>
      <c r="E1091" s="369"/>
      <c r="F1091" s="369"/>
      <c r="G1091" s="370"/>
      <c r="I1091" s="254"/>
      <c r="K1091" s="254"/>
      <c r="L1091" s="255" t="s">
        <v>1191</v>
      </c>
      <c r="O1091" s="243">
        <v>3</v>
      </c>
    </row>
    <row r="1092" spans="1:80">
      <c r="A1092" s="262"/>
      <c r="B1092" s="263" t="s">
        <v>93</v>
      </c>
      <c r="C1092" s="264" t="s">
        <v>1267</v>
      </c>
      <c r="D1092" s="265"/>
      <c r="E1092" s="266"/>
      <c r="F1092" s="267"/>
      <c r="G1092" s="268">
        <f>SUM(G1077:G1091)</f>
        <v>0</v>
      </c>
      <c r="H1092" s="269"/>
      <c r="I1092" s="270">
        <f>SUM(I1077:I1091)</f>
        <v>2.2948824080000003</v>
      </c>
      <c r="J1092" s="269"/>
      <c r="K1092" s="270">
        <f>SUM(K1077:K1091)</f>
        <v>-0.23676015999999997</v>
      </c>
      <c r="O1092" s="243">
        <v>4</v>
      </c>
      <c r="BA1092" s="271">
        <f>SUM(BA1077:BA1091)</f>
        <v>0</v>
      </c>
      <c r="BB1092" s="271">
        <f>SUM(BB1077:BB1091)</f>
        <v>0</v>
      </c>
      <c r="BC1092" s="271">
        <f>SUM(BC1077:BC1091)</f>
        <v>0</v>
      </c>
      <c r="BD1092" s="271">
        <f>SUM(BD1077:BD1091)</f>
        <v>0</v>
      </c>
      <c r="BE1092" s="271">
        <f>SUM(BE1077:BE1091)</f>
        <v>0</v>
      </c>
    </row>
    <row r="1093" spans="1:80">
      <c r="A1093" s="233" t="s">
        <v>89</v>
      </c>
      <c r="B1093" s="234" t="s">
        <v>1271</v>
      </c>
      <c r="C1093" s="235" t="s">
        <v>1272</v>
      </c>
      <c r="D1093" s="236"/>
      <c r="E1093" s="237"/>
      <c r="F1093" s="237"/>
      <c r="G1093" s="238"/>
      <c r="H1093" s="239"/>
      <c r="I1093" s="240"/>
      <c r="J1093" s="241"/>
      <c r="K1093" s="242"/>
      <c r="O1093" s="243">
        <v>1</v>
      </c>
    </row>
    <row r="1094" spans="1:80">
      <c r="A1094" s="244">
        <v>444</v>
      </c>
      <c r="B1094" s="245" t="s">
        <v>1274</v>
      </c>
      <c r="C1094" s="246" t="s">
        <v>1275</v>
      </c>
      <c r="D1094" s="247" t="s">
        <v>149</v>
      </c>
      <c r="E1094" s="248">
        <v>41.12</v>
      </c>
      <c r="F1094" s="248">
        <v>0</v>
      </c>
      <c r="G1094" s="249">
        <f>E1094*F1094</f>
        <v>0</v>
      </c>
      <c r="H1094" s="250">
        <v>0.55110000000000003</v>
      </c>
      <c r="I1094" s="251">
        <f>E1094*H1094</f>
        <v>22.661231999999998</v>
      </c>
      <c r="J1094" s="250">
        <v>0</v>
      </c>
      <c r="K1094" s="251">
        <f>E1094*J1094</f>
        <v>0</v>
      </c>
      <c r="O1094" s="243">
        <v>2</v>
      </c>
      <c r="AA1094" s="216">
        <v>1</v>
      </c>
      <c r="AB1094" s="216">
        <v>1</v>
      </c>
      <c r="AC1094" s="216">
        <v>1</v>
      </c>
      <c r="AZ1094" s="216">
        <v>2</v>
      </c>
      <c r="BA1094" s="216">
        <f>IF(AZ1094=1,G1094,0)</f>
        <v>0</v>
      </c>
      <c r="BB1094" s="216">
        <f>IF(AZ1094=2,G1094,0)</f>
        <v>0</v>
      </c>
      <c r="BC1094" s="216">
        <f>IF(AZ1094=3,G1094,0)</f>
        <v>0</v>
      </c>
      <c r="BD1094" s="216">
        <f>IF(AZ1094=4,G1094,0)</f>
        <v>0</v>
      </c>
      <c r="BE1094" s="216">
        <f>IF(AZ1094=5,G1094,0)</f>
        <v>0</v>
      </c>
      <c r="CA1094" s="243">
        <v>1</v>
      </c>
      <c r="CB1094" s="243">
        <v>1</v>
      </c>
    </row>
    <row r="1095" spans="1:80">
      <c r="A1095" s="252"/>
      <c r="B1095" s="256"/>
      <c r="C1095" s="366" t="s">
        <v>1276</v>
      </c>
      <c r="D1095" s="367"/>
      <c r="E1095" s="257">
        <v>41.12</v>
      </c>
      <c r="F1095" s="258"/>
      <c r="G1095" s="259"/>
      <c r="H1095" s="260"/>
      <c r="I1095" s="254"/>
      <c r="J1095" s="261"/>
      <c r="K1095" s="254"/>
      <c r="M1095" s="255" t="s">
        <v>1276</v>
      </c>
      <c r="O1095" s="243"/>
    </row>
    <row r="1096" spans="1:80">
      <c r="A1096" s="244">
        <v>445</v>
      </c>
      <c r="B1096" s="245" t="s">
        <v>1277</v>
      </c>
      <c r="C1096" s="246" t="s">
        <v>1278</v>
      </c>
      <c r="D1096" s="247" t="s">
        <v>149</v>
      </c>
      <c r="E1096" s="248">
        <v>41.12</v>
      </c>
      <c r="F1096" s="248">
        <v>0</v>
      </c>
      <c r="G1096" s="249">
        <f>E1096*F1096</f>
        <v>0</v>
      </c>
      <c r="H1096" s="250">
        <v>0</v>
      </c>
      <c r="I1096" s="251">
        <f>E1096*H1096</f>
        <v>0</v>
      </c>
      <c r="J1096" s="250">
        <v>0</v>
      </c>
      <c r="K1096" s="251">
        <f>E1096*J1096</f>
        <v>0</v>
      </c>
      <c r="O1096" s="243">
        <v>2</v>
      </c>
      <c r="AA1096" s="216">
        <v>1</v>
      </c>
      <c r="AB1096" s="216">
        <v>1</v>
      </c>
      <c r="AC1096" s="216">
        <v>1</v>
      </c>
      <c r="AZ1096" s="216">
        <v>2</v>
      </c>
      <c r="BA1096" s="216">
        <f>IF(AZ1096=1,G1096,0)</f>
        <v>0</v>
      </c>
      <c r="BB1096" s="216">
        <f>IF(AZ1096=2,G1096,0)</f>
        <v>0</v>
      </c>
      <c r="BC1096" s="216">
        <f>IF(AZ1096=3,G1096,0)</f>
        <v>0</v>
      </c>
      <c r="BD1096" s="216">
        <f>IF(AZ1096=4,G1096,0)</f>
        <v>0</v>
      </c>
      <c r="BE1096" s="216">
        <f>IF(AZ1096=5,G1096,0)</f>
        <v>0</v>
      </c>
      <c r="CA1096" s="243">
        <v>1</v>
      </c>
      <c r="CB1096" s="243">
        <v>1</v>
      </c>
    </row>
    <row r="1097" spans="1:80">
      <c r="A1097" s="262"/>
      <c r="B1097" s="263" t="s">
        <v>93</v>
      </c>
      <c r="C1097" s="264" t="s">
        <v>1273</v>
      </c>
      <c r="D1097" s="265"/>
      <c r="E1097" s="266"/>
      <c r="F1097" s="267"/>
      <c r="G1097" s="268">
        <f>SUM(G1093:G1096)</f>
        <v>0</v>
      </c>
      <c r="H1097" s="269"/>
      <c r="I1097" s="270">
        <f>SUM(I1093:I1096)</f>
        <v>22.661231999999998</v>
      </c>
      <c r="J1097" s="269"/>
      <c r="K1097" s="270">
        <f>SUM(K1093:K1096)</f>
        <v>0</v>
      </c>
      <c r="O1097" s="243">
        <v>4</v>
      </c>
      <c r="BA1097" s="271">
        <f>SUM(BA1093:BA1096)</f>
        <v>0</v>
      </c>
      <c r="BB1097" s="271">
        <f>SUM(BB1093:BB1096)</f>
        <v>0</v>
      </c>
      <c r="BC1097" s="271">
        <f>SUM(BC1093:BC1096)</f>
        <v>0</v>
      </c>
      <c r="BD1097" s="271">
        <f>SUM(BD1093:BD1096)</f>
        <v>0</v>
      </c>
      <c r="BE1097" s="271">
        <f>SUM(BE1093:BE1096)</f>
        <v>0</v>
      </c>
    </row>
    <row r="1098" spans="1:80">
      <c r="A1098" s="233" t="s">
        <v>89</v>
      </c>
      <c r="B1098" s="234" t="s">
        <v>1279</v>
      </c>
      <c r="C1098" s="235" t="s">
        <v>1280</v>
      </c>
      <c r="D1098" s="236"/>
      <c r="E1098" s="237"/>
      <c r="F1098" s="237"/>
      <c r="G1098" s="238"/>
      <c r="H1098" s="239"/>
      <c r="I1098" s="240"/>
      <c r="J1098" s="241"/>
      <c r="K1098" s="242"/>
      <c r="O1098" s="243">
        <v>1</v>
      </c>
    </row>
    <row r="1099" spans="1:80" ht="22.5">
      <c r="A1099" s="244">
        <v>446</v>
      </c>
      <c r="B1099" s="245" t="s">
        <v>1282</v>
      </c>
      <c r="C1099" s="246" t="s">
        <v>1283</v>
      </c>
      <c r="D1099" s="247" t="s">
        <v>149</v>
      </c>
      <c r="E1099" s="248">
        <v>12.46</v>
      </c>
      <c r="F1099" s="248">
        <v>0</v>
      </c>
      <c r="G1099" s="249">
        <f>E1099*F1099</f>
        <v>0</v>
      </c>
      <c r="H1099" s="250">
        <v>8.0839999999999995E-2</v>
      </c>
      <c r="I1099" s="251">
        <f>E1099*H1099</f>
        <v>1.0072664</v>
      </c>
      <c r="J1099" s="250">
        <v>0</v>
      </c>
      <c r="K1099" s="251">
        <f>E1099*J1099</f>
        <v>0</v>
      </c>
      <c r="O1099" s="243">
        <v>2</v>
      </c>
      <c r="AA1099" s="216">
        <v>1</v>
      </c>
      <c r="AB1099" s="216">
        <v>1</v>
      </c>
      <c r="AC1099" s="216">
        <v>1</v>
      </c>
      <c r="AZ1099" s="216">
        <v>2</v>
      </c>
      <c r="BA1099" s="216">
        <f>IF(AZ1099=1,G1099,0)</f>
        <v>0</v>
      </c>
      <c r="BB1099" s="216">
        <f>IF(AZ1099=2,G1099,0)</f>
        <v>0</v>
      </c>
      <c r="BC1099" s="216">
        <f>IF(AZ1099=3,G1099,0)</f>
        <v>0</v>
      </c>
      <c r="BD1099" s="216">
        <f>IF(AZ1099=4,G1099,0)</f>
        <v>0</v>
      </c>
      <c r="BE1099" s="216">
        <f>IF(AZ1099=5,G1099,0)</f>
        <v>0</v>
      </c>
      <c r="CA1099" s="243">
        <v>1</v>
      </c>
      <c r="CB1099" s="243">
        <v>1</v>
      </c>
    </row>
    <row r="1100" spans="1:80">
      <c r="A1100" s="252"/>
      <c r="B1100" s="253"/>
      <c r="C1100" s="368" t="s">
        <v>1284</v>
      </c>
      <c r="D1100" s="369"/>
      <c r="E1100" s="369"/>
      <c r="F1100" s="369"/>
      <c r="G1100" s="370"/>
      <c r="I1100" s="254"/>
      <c r="K1100" s="254"/>
      <c r="L1100" s="255" t="s">
        <v>1284</v>
      </c>
      <c r="O1100" s="243">
        <v>3</v>
      </c>
    </row>
    <row r="1101" spans="1:80" ht="56.25">
      <c r="A1101" s="252"/>
      <c r="B1101" s="253"/>
      <c r="C1101" s="368" t="s">
        <v>1285</v>
      </c>
      <c r="D1101" s="369"/>
      <c r="E1101" s="369"/>
      <c r="F1101" s="369"/>
      <c r="G1101" s="370"/>
      <c r="I1101" s="254"/>
      <c r="K1101" s="254"/>
      <c r="L1101" s="255" t="s">
        <v>1285</v>
      </c>
      <c r="O1101" s="243">
        <v>3</v>
      </c>
    </row>
    <row r="1102" spans="1:80">
      <c r="A1102" s="252"/>
      <c r="B1102" s="253"/>
      <c r="C1102" s="368" t="s">
        <v>1286</v>
      </c>
      <c r="D1102" s="369"/>
      <c r="E1102" s="369"/>
      <c r="F1102" s="369"/>
      <c r="G1102" s="370"/>
      <c r="I1102" s="254"/>
      <c r="K1102" s="254"/>
      <c r="L1102" s="255" t="s">
        <v>1286</v>
      </c>
      <c r="O1102" s="243">
        <v>3</v>
      </c>
    </row>
    <row r="1103" spans="1:80" ht="56.25">
      <c r="A1103" s="252"/>
      <c r="B1103" s="253"/>
      <c r="C1103" s="368" t="s">
        <v>1287</v>
      </c>
      <c r="D1103" s="369"/>
      <c r="E1103" s="369"/>
      <c r="F1103" s="369"/>
      <c r="G1103" s="370"/>
      <c r="I1103" s="254"/>
      <c r="K1103" s="254"/>
      <c r="L1103" s="255" t="s">
        <v>1287</v>
      </c>
      <c r="O1103" s="243">
        <v>3</v>
      </c>
    </row>
    <row r="1104" spans="1:80">
      <c r="A1104" s="252"/>
      <c r="B1104" s="256"/>
      <c r="C1104" s="366" t="s">
        <v>1288</v>
      </c>
      <c r="D1104" s="367"/>
      <c r="E1104" s="257">
        <v>12.46</v>
      </c>
      <c r="F1104" s="258"/>
      <c r="G1104" s="259"/>
      <c r="H1104" s="260"/>
      <c r="I1104" s="254"/>
      <c r="J1104" s="261"/>
      <c r="K1104" s="254"/>
      <c r="M1104" s="255" t="s">
        <v>1288</v>
      </c>
      <c r="O1104" s="243"/>
    </row>
    <row r="1105" spans="1:80">
      <c r="A1105" s="262"/>
      <c r="B1105" s="263" t="s">
        <v>93</v>
      </c>
      <c r="C1105" s="264" t="s">
        <v>1281</v>
      </c>
      <c r="D1105" s="265"/>
      <c r="E1105" s="266"/>
      <c r="F1105" s="267"/>
      <c r="G1105" s="268">
        <f>SUM(G1098:G1104)</f>
        <v>0</v>
      </c>
      <c r="H1105" s="269"/>
      <c r="I1105" s="270">
        <f>SUM(I1098:I1104)</f>
        <v>1.0072664</v>
      </c>
      <c r="J1105" s="269"/>
      <c r="K1105" s="270">
        <f>SUM(K1098:K1104)</f>
        <v>0</v>
      </c>
      <c r="O1105" s="243">
        <v>4</v>
      </c>
      <c r="BA1105" s="271">
        <f>SUM(BA1098:BA1104)</f>
        <v>0</v>
      </c>
      <c r="BB1105" s="271">
        <f>SUM(BB1098:BB1104)</f>
        <v>0</v>
      </c>
      <c r="BC1105" s="271">
        <f>SUM(BC1098:BC1104)</f>
        <v>0</v>
      </c>
      <c r="BD1105" s="271">
        <f>SUM(BD1098:BD1104)</f>
        <v>0</v>
      </c>
      <c r="BE1105" s="271">
        <f>SUM(BE1098:BE1104)</f>
        <v>0</v>
      </c>
    </row>
    <row r="1106" spans="1:80">
      <c r="A1106" s="233" t="s">
        <v>89</v>
      </c>
      <c r="B1106" s="234" t="s">
        <v>1289</v>
      </c>
      <c r="C1106" s="235" t="s">
        <v>1290</v>
      </c>
      <c r="D1106" s="236"/>
      <c r="E1106" s="237"/>
      <c r="F1106" s="237"/>
      <c r="G1106" s="238"/>
      <c r="H1106" s="239"/>
      <c r="I1106" s="240"/>
      <c r="J1106" s="241"/>
      <c r="K1106" s="242"/>
      <c r="O1106" s="243">
        <v>1</v>
      </c>
    </row>
    <row r="1107" spans="1:80">
      <c r="A1107" s="244">
        <v>447</v>
      </c>
      <c r="B1107" s="245" t="s">
        <v>1292</v>
      </c>
      <c r="C1107" s="246" t="s">
        <v>1293</v>
      </c>
      <c r="D1107" s="247" t="s">
        <v>149</v>
      </c>
      <c r="E1107" s="248">
        <v>1.02</v>
      </c>
      <c r="F1107" s="248">
        <v>0</v>
      </c>
      <c r="G1107" s="249">
        <f t="shared" ref="G1107:G1112" si="88">E1107*F1107</f>
        <v>0</v>
      </c>
      <c r="H1107" s="250">
        <v>2.2799999999999999E-3</v>
      </c>
      <c r="I1107" s="251">
        <f t="shared" ref="I1107:I1112" si="89">E1107*H1107</f>
        <v>2.3256000000000001E-3</v>
      </c>
      <c r="J1107" s="250"/>
      <c r="K1107" s="251">
        <f t="shared" ref="K1107:K1112" si="90">E1107*J1107</f>
        <v>0</v>
      </c>
      <c r="O1107" s="243">
        <v>2</v>
      </c>
      <c r="AA1107" s="216">
        <v>3</v>
      </c>
      <c r="AB1107" s="216">
        <v>10</v>
      </c>
      <c r="AC1107" s="216">
        <v>631509074</v>
      </c>
      <c r="AZ1107" s="216">
        <v>1</v>
      </c>
      <c r="BA1107" s="216">
        <f t="shared" ref="BA1107:BA1112" si="91">IF(AZ1107=1,G1107,0)</f>
        <v>0</v>
      </c>
      <c r="BB1107" s="216">
        <f t="shared" ref="BB1107:BB1112" si="92">IF(AZ1107=2,G1107,0)</f>
        <v>0</v>
      </c>
      <c r="BC1107" s="216">
        <f t="shared" ref="BC1107:BC1112" si="93">IF(AZ1107=3,G1107,0)</f>
        <v>0</v>
      </c>
      <c r="BD1107" s="216">
        <f t="shared" ref="BD1107:BD1112" si="94">IF(AZ1107=4,G1107,0)</f>
        <v>0</v>
      </c>
      <c r="BE1107" s="216">
        <f t="shared" ref="BE1107:BE1112" si="95">IF(AZ1107=5,G1107,0)</f>
        <v>0</v>
      </c>
      <c r="CA1107" s="243">
        <v>3</v>
      </c>
      <c r="CB1107" s="243">
        <v>10</v>
      </c>
    </row>
    <row r="1108" spans="1:80">
      <c r="A1108" s="244">
        <v>448</v>
      </c>
      <c r="B1108" s="245" t="s">
        <v>1294</v>
      </c>
      <c r="C1108" s="246" t="s">
        <v>1295</v>
      </c>
      <c r="D1108" s="247" t="s">
        <v>208</v>
      </c>
      <c r="E1108" s="248">
        <v>222.61481216000001</v>
      </c>
      <c r="F1108" s="248">
        <v>0</v>
      </c>
      <c r="G1108" s="249">
        <f t="shared" si="88"/>
        <v>0</v>
      </c>
      <c r="H1108" s="250">
        <v>0</v>
      </c>
      <c r="I1108" s="251">
        <f t="shared" si="89"/>
        <v>0</v>
      </c>
      <c r="J1108" s="250"/>
      <c r="K1108" s="251">
        <f t="shared" si="90"/>
        <v>0</v>
      </c>
      <c r="O1108" s="243">
        <v>2</v>
      </c>
      <c r="AA1108" s="216">
        <v>8</v>
      </c>
      <c r="AB1108" s="216">
        <v>0</v>
      </c>
      <c r="AC1108" s="216">
        <v>3</v>
      </c>
      <c r="AZ1108" s="216">
        <v>1</v>
      </c>
      <c r="BA1108" s="216">
        <f t="shared" si="91"/>
        <v>0</v>
      </c>
      <c r="BB1108" s="216">
        <f t="shared" si="92"/>
        <v>0</v>
      </c>
      <c r="BC1108" s="216">
        <f t="shared" si="93"/>
        <v>0</v>
      </c>
      <c r="BD1108" s="216">
        <f t="shared" si="94"/>
        <v>0</v>
      </c>
      <c r="BE1108" s="216">
        <f t="shared" si="95"/>
        <v>0</v>
      </c>
      <c r="CA1108" s="243">
        <v>8</v>
      </c>
      <c r="CB1108" s="243">
        <v>0</v>
      </c>
    </row>
    <row r="1109" spans="1:80">
      <c r="A1109" s="244">
        <v>449</v>
      </c>
      <c r="B1109" s="245" t="s">
        <v>1296</v>
      </c>
      <c r="C1109" s="246" t="s">
        <v>1297</v>
      </c>
      <c r="D1109" s="247" t="s">
        <v>208</v>
      </c>
      <c r="E1109" s="248">
        <v>6455.8295526399997</v>
      </c>
      <c r="F1109" s="248">
        <v>0</v>
      </c>
      <c r="G1109" s="249">
        <f t="shared" si="88"/>
        <v>0</v>
      </c>
      <c r="H1109" s="250">
        <v>0</v>
      </c>
      <c r="I1109" s="251">
        <f t="shared" si="89"/>
        <v>0</v>
      </c>
      <c r="J1109" s="250"/>
      <c r="K1109" s="251">
        <f t="shared" si="90"/>
        <v>0</v>
      </c>
      <c r="O1109" s="243">
        <v>2</v>
      </c>
      <c r="AA1109" s="216">
        <v>8</v>
      </c>
      <c r="AB1109" s="216">
        <v>0</v>
      </c>
      <c r="AC1109" s="216">
        <v>3</v>
      </c>
      <c r="AZ1109" s="216">
        <v>1</v>
      </c>
      <c r="BA1109" s="216">
        <f t="shared" si="91"/>
        <v>0</v>
      </c>
      <c r="BB1109" s="216">
        <f t="shared" si="92"/>
        <v>0</v>
      </c>
      <c r="BC1109" s="216">
        <f t="shared" si="93"/>
        <v>0</v>
      </c>
      <c r="BD1109" s="216">
        <f t="shared" si="94"/>
        <v>0</v>
      </c>
      <c r="BE1109" s="216">
        <f t="shared" si="95"/>
        <v>0</v>
      </c>
      <c r="CA1109" s="243">
        <v>8</v>
      </c>
      <c r="CB1109" s="243">
        <v>0</v>
      </c>
    </row>
    <row r="1110" spans="1:80">
      <c r="A1110" s="244">
        <v>450</v>
      </c>
      <c r="B1110" s="245" t="s">
        <v>1298</v>
      </c>
      <c r="C1110" s="246" t="s">
        <v>1299</v>
      </c>
      <c r="D1110" s="247" t="s">
        <v>208</v>
      </c>
      <c r="E1110" s="248">
        <v>222.61481216000001</v>
      </c>
      <c r="F1110" s="248">
        <v>0</v>
      </c>
      <c r="G1110" s="249">
        <f t="shared" si="88"/>
        <v>0</v>
      </c>
      <c r="H1110" s="250">
        <v>0</v>
      </c>
      <c r="I1110" s="251">
        <f t="shared" si="89"/>
        <v>0</v>
      </c>
      <c r="J1110" s="250"/>
      <c r="K1110" s="251">
        <f t="shared" si="90"/>
        <v>0</v>
      </c>
      <c r="O1110" s="243">
        <v>2</v>
      </c>
      <c r="AA1110" s="216">
        <v>8</v>
      </c>
      <c r="AB1110" s="216">
        <v>0</v>
      </c>
      <c r="AC1110" s="216">
        <v>3</v>
      </c>
      <c r="AZ1110" s="216">
        <v>1</v>
      </c>
      <c r="BA1110" s="216">
        <f t="shared" si="91"/>
        <v>0</v>
      </c>
      <c r="BB1110" s="216">
        <f t="shared" si="92"/>
        <v>0</v>
      </c>
      <c r="BC1110" s="216">
        <f t="shared" si="93"/>
        <v>0</v>
      </c>
      <c r="BD1110" s="216">
        <f t="shared" si="94"/>
        <v>0</v>
      </c>
      <c r="BE1110" s="216">
        <f t="shared" si="95"/>
        <v>0</v>
      </c>
      <c r="CA1110" s="243">
        <v>8</v>
      </c>
      <c r="CB1110" s="243">
        <v>0</v>
      </c>
    </row>
    <row r="1111" spans="1:80">
      <c r="A1111" s="244">
        <v>451</v>
      </c>
      <c r="B1111" s="245" t="s">
        <v>1300</v>
      </c>
      <c r="C1111" s="246" t="s">
        <v>1301</v>
      </c>
      <c r="D1111" s="247" t="s">
        <v>208</v>
      </c>
      <c r="E1111" s="248">
        <v>445.22962432000003</v>
      </c>
      <c r="F1111" s="248">
        <v>0</v>
      </c>
      <c r="G1111" s="249">
        <f t="shared" si="88"/>
        <v>0</v>
      </c>
      <c r="H1111" s="250">
        <v>0</v>
      </c>
      <c r="I1111" s="251">
        <f t="shared" si="89"/>
        <v>0</v>
      </c>
      <c r="J1111" s="250"/>
      <c r="K1111" s="251">
        <f t="shared" si="90"/>
        <v>0</v>
      </c>
      <c r="O1111" s="243">
        <v>2</v>
      </c>
      <c r="AA1111" s="216">
        <v>8</v>
      </c>
      <c r="AB1111" s="216">
        <v>0</v>
      </c>
      <c r="AC1111" s="216">
        <v>3</v>
      </c>
      <c r="AZ1111" s="216">
        <v>1</v>
      </c>
      <c r="BA1111" s="216">
        <f t="shared" si="91"/>
        <v>0</v>
      </c>
      <c r="BB1111" s="216">
        <f t="shared" si="92"/>
        <v>0</v>
      </c>
      <c r="BC1111" s="216">
        <f t="shared" si="93"/>
        <v>0</v>
      </c>
      <c r="BD1111" s="216">
        <f t="shared" si="94"/>
        <v>0</v>
      </c>
      <c r="BE1111" s="216">
        <f t="shared" si="95"/>
        <v>0</v>
      </c>
      <c r="CA1111" s="243">
        <v>8</v>
      </c>
      <c r="CB1111" s="243">
        <v>0</v>
      </c>
    </row>
    <row r="1112" spans="1:80">
      <c r="A1112" s="244">
        <v>452</v>
      </c>
      <c r="B1112" s="245" t="s">
        <v>1302</v>
      </c>
      <c r="C1112" s="246" t="s">
        <v>1303</v>
      </c>
      <c r="D1112" s="247" t="s">
        <v>208</v>
      </c>
      <c r="E1112" s="248">
        <v>222.61481216000001</v>
      </c>
      <c r="F1112" s="248">
        <v>0</v>
      </c>
      <c r="G1112" s="249">
        <f t="shared" si="88"/>
        <v>0</v>
      </c>
      <c r="H1112" s="250">
        <v>0</v>
      </c>
      <c r="I1112" s="251">
        <f t="shared" si="89"/>
        <v>0</v>
      </c>
      <c r="J1112" s="250"/>
      <c r="K1112" s="251">
        <f t="shared" si="90"/>
        <v>0</v>
      </c>
      <c r="O1112" s="243">
        <v>2</v>
      </c>
      <c r="AA1112" s="216">
        <v>8</v>
      </c>
      <c r="AB1112" s="216">
        <v>0</v>
      </c>
      <c r="AC1112" s="216">
        <v>3</v>
      </c>
      <c r="AZ1112" s="216">
        <v>1</v>
      </c>
      <c r="BA1112" s="216">
        <f t="shared" si="91"/>
        <v>0</v>
      </c>
      <c r="BB1112" s="216">
        <f t="shared" si="92"/>
        <v>0</v>
      </c>
      <c r="BC1112" s="216">
        <f t="shared" si="93"/>
        <v>0</v>
      </c>
      <c r="BD1112" s="216">
        <f t="shared" si="94"/>
        <v>0</v>
      </c>
      <c r="BE1112" s="216">
        <f t="shared" si="95"/>
        <v>0</v>
      </c>
      <c r="CA1112" s="243">
        <v>8</v>
      </c>
      <c r="CB1112" s="243">
        <v>0</v>
      </c>
    </row>
    <row r="1113" spans="1:80">
      <c r="A1113" s="262"/>
      <c r="B1113" s="263" t="s">
        <v>93</v>
      </c>
      <c r="C1113" s="264" t="s">
        <v>1291</v>
      </c>
      <c r="D1113" s="265"/>
      <c r="E1113" s="266"/>
      <c r="F1113" s="267"/>
      <c r="G1113" s="268">
        <f>SUM(G1106:G1112)</f>
        <v>0</v>
      </c>
      <c r="H1113" s="269"/>
      <c r="I1113" s="270">
        <f>SUM(I1106:I1112)</f>
        <v>2.3256000000000001E-3</v>
      </c>
      <c r="J1113" s="269"/>
      <c r="K1113" s="270">
        <f>SUM(K1106:K1112)</f>
        <v>0</v>
      </c>
      <c r="O1113" s="243">
        <v>4</v>
      </c>
      <c r="BA1113" s="271">
        <f>SUM(BA1106:BA1112)</f>
        <v>0</v>
      </c>
      <c r="BB1113" s="271">
        <f>SUM(BB1106:BB1112)</f>
        <v>0</v>
      </c>
      <c r="BC1113" s="271">
        <f>SUM(BC1106:BC1112)</f>
        <v>0</v>
      </c>
      <c r="BD1113" s="271">
        <f>SUM(BD1106:BD1112)</f>
        <v>0</v>
      </c>
      <c r="BE1113" s="271">
        <f>SUM(BE1106:BE1112)</f>
        <v>0</v>
      </c>
    </row>
    <row r="1114" spans="1:80">
      <c r="E1114" s="216"/>
    </row>
    <row r="1115" spans="1:80">
      <c r="E1115" s="216"/>
    </row>
    <row r="1116" spans="1:80">
      <c r="E1116" s="216"/>
    </row>
    <row r="1117" spans="1:80">
      <c r="E1117" s="216"/>
    </row>
    <row r="1118" spans="1:80">
      <c r="E1118" s="216"/>
    </row>
    <row r="1119" spans="1:80">
      <c r="E1119" s="216"/>
    </row>
    <row r="1120" spans="1:80">
      <c r="E1120" s="216"/>
    </row>
    <row r="1121" spans="5:5">
      <c r="E1121" s="216"/>
    </row>
    <row r="1122" spans="5:5">
      <c r="E1122" s="216"/>
    </row>
    <row r="1123" spans="5:5">
      <c r="E1123" s="216"/>
    </row>
    <row r="1124" spans="5:5">
      <c r="E1124" s="216"/>
    </row>
    <row r="1125" spans="5:5">
      <c r="E1125" s="216"/>
    </row>
    <row r="1126" spans="5:5">
      <c r="E1126" s="216"/>
    </row>
    <row r="1127" spans="5:5">
      <c r="E1127" s="216"/>
    </row>
    <row r="1128" spans="5:5">
      <c r="E1128" s="216"/>
    </row>
    <row r="1129" spans="5:5">
      <c r="E1129" s="216"/>
    </row>
    <row r="1130" spans="5:5">
      <c r="E1130" s="216"/>
    </row>
    <row r="1131" spans="5:5">
      <c r="E1131" s="216"/>
    </row>
    <row r="1132" spans="5:5">
      <c r="E1132" s="216"/>
    </row>
    <row r="1133" spans="5:5">
      <c r="E1133" s="216"/>
    </row>
    <row r="1134" spans="5:5">
      <c r="E1134" s="216"/>
    </row>
    <row r="1135" spans="5:5">
      <c r="E1135" s="216"/>
    </row>
    <row r="1136" spans="5:5">
      <c r="E1136" s="216"/>
    </row>
    <row r="1137" spans="1:7">
      <c r="A1137" s="261"/>
      <c r="B1137" s="261"/>
      <c r="C1137" s="261"/>
      <c r="D1137" s="261"/>
      <c r="E1137" s="261"/>
      <c r="F1137" s="261"/>
      <c r="G1137" s="261"/>
    </row>
    <row r="1138" spans="1:7">
      <c r="A1138" s="261"/>
      <c r="B1138" s="261"/>
      <c r="C1138" s="261"/>
      <c r="D1138" s="261"/>
      <c r="E1138" s="261"/>
      <c r="F1138" s="261"/>
      <c r="G1138" s="261"/>
    </row>
    <row r="1139" spans="1:7">
      <c r="A1139" s="261"/>
      <c r="B1139" s="261"/>
      <c r="C1139" s="261"/>
      <c r="D1139" s="261"/>
      <c r="E1139" s="261"/>
      <c r="F1139" s="261"/>
      <c r="G1139" s="261"/>
    </row>
    <row r="1140" spans="1:7">
      <c r="A1140" s="261"/>
      <c r="B1140" s="261"/>
      <c r="C1140" s="261"/>
      <c r="D1140" s="261"/>
      <c r="E1140" s="261"/>
      <c r="F1140" s="261"/>
      <c r="G1140" s="261"/>
    </row>
    <row r="1141" spans="1:7">
      <c r="E1141" s="216"/>
    </row>
    <row r="1142" spans="1:7">
      <c r="E1142" s="216"/>
    </row>
    <row r="1143" spans="1:7">
      <c r="E1143" s="216"/>
    </row>
    <row r="1144" spans="1:7">
      <c r="E1144" s="216"/>
    </row>
    <row r="1145" spans="1:7">
      <c r="E1145" s="216"/>
    </row>
    <row r="1146" spans="1:7">
      <c r="E1146" s="216"/>
    </row>
    <row r="1147" spans="1:7">
      <c r="E1147" s="216"/>
    </row>
    <row r="1148" spans="1:7">
      <c r="E1148" s="216"/>
    </row>
    <row r="1149" spans="1:7">
      <c r="E1149" s="216"/>
    </row>
    <row r="1150" spans="1:7">
      <c r="E1150" s="216"/>
    </row>
    <row r="1151" spans="1:7">
      <c r="E1151" s="216"/>
    </row>
    <row r="1152" spans="1:7">
      <c r="E1152" s="216"/>
    </row>
    <row r="1153" spans="5:5">
      <c r="E1153" s="216"/>
    </row>
    <row r="1154" spans="5:5">
      <c r="E1154" s="216"/>
    </row>
    <row r="1155" spans="5:5">
      <c r="E1155" s="216"/>
    </row>
    <row r="1156" spans="5:5">
      <c r="E1156" s="216"/>
    </row>
    <row r="1157" spans="5:5">
      <c r="E1157" s="216"/>
    </row>
    <row r="1158" spans="5:5">
      <c r="E1158" s="216"/>
    </row>
    <row r="1159" spans="5:5">
      <c r="E1159" s="216"/>
    </row>
    <row r="1160" spans="5:5">
      <c r="E1160" s="216"/>
    </row>
    <row r="1161" spans="5:5">
      <c r="E1161" s="216"/>
    </row>
    <row r="1162" spans="5:5">
      <c r="E1162" s="216"/>
    </row>
    <row r="1163" spans="5:5">
      <c r="E1163" s="216"/>
    </row>
    <row r="1164" spans="5:5">
      <c r="E1164" s="216"/>
    </row>
    <row r="1165" spans="5:5">
      <c r="E1165" s="216"/>
    </row>
    <row r="1166" spans="5:5">
      <c r="E1166" s="216"/>
    </row>
    <row r="1167" spans="5:5">
      <c r="E1167" s="216"/>
    </row>
    <row r="1168" spans="5:5">
      <c r="E1168" s="216"/>
    </row>
    <row r="1169" spans="1:7">
      <c r="E1169" s="216"/>
    </row>
    <row r="1170" spans="1:7">
      <c r="E1170" s="216"/>
    </row>
    <row r="1171" spans="1:7">
      <c r="E1171" s="216"/>
    </row>
    <row r="1172" spans="1:7">
      <c r="A1172" s="272"/>
      <c r="B1172" s="272"/>
    </row>
    <row r="1173" spans="1:7">
      <c r="A1173" s="261"/>
      <c r="B1173" s="261"/>
      <c r="C1173" s="273"/>
      <c r="D1173" s="273"/>
      <c r="E1173" s="274"/>
      <c r="F1173" s="273"/>
      <c r="G1173" s="275"/>
    </row>
    <row r="1174" spans="1:7">
      <c r="A1174" s="276"/>
      <c r="B1174" s="276"/>
      <c r="C1174" s="261"/>
      <c r="D1174" s="261"/>
      <c r="E1174" s="277"/>
      <c r="F1174" s="261"/>
      <c r="G1174" s="261"/>
    </row>
    <row r="1175" spans="1:7">
      <c r="A1175" s="261"/>
      <c r="B1175" s="261"/>
      <c r="C1175" s="261"/>
      <c r="D1175" s="261"/>
      <c r="E1175" s="277"/>
      <c r="F1175" s="261"/>
      <c r="G1175" s="261"/>
    </row>
    <row r="1176" spans="1:7">
      <c r="A1176" s="261"/>
      <c r="B1176" s="261"/>
      <c r="C1176" s="261"/>
      <c r="D1176" s="261"/>
      <c r="E1176" s="277"/>
      <c r="F1176" s="261"/>
      <c r="G1176" s="261"/>
    </row>
    <row r="1177" spans="1:7">
      <c r="A1177" s="261"/>
      <c r="B1177" s="261"/>
      <c r="C1177" s="261"/>
      <c r="D1177" s="261"/>
      <c r="E1177" s="277"/>
      <c r="F1177" s="261"/>
      <c r="G1177" s="261"/>
    </row>
    <row r="1178" spans="1:7">
      <c r="A1178" s="261"/>
      <c r="B1178" s="261"/>
      <c r="C1178" s="261"/>
      <c r="D1178" s="261"/>
      <c r="E1178" s="277"/>
      <c r="F1178" s="261"/>
      <c r="G1178" s="261"/>
    </row>
    <row r="1179" spans="1:7">
      <c r="A1179" s="261"/>
      <c r="B1179" s="261"/>
      <c r="C1179" s="261"/>
      <c r="D1179" s="261"/>
      <c r="E1179" s="277"/>
      <c r="F1179" s="261"/>
      <c r="G1179" s="261"/>
    </row>
    <row r="1180" spans="1:7">
      <c r="A1180" s="261"/>
      <c r="B1180" s="261"/>
      <c r="C1180" s="261"/>
      <c r="D1180" s="261"/>
      <c r="E1180" s="277"/>
      <c r="F1180" s="261"/>
      <c r="G1180" s="261"/>
    </row>
    <row r="1181" spans="1:7">
      <c r="A1181" s="261"/>
      <c r="B1181" s="261"/>
      <c r="C1181" s="261"/>
      <c r="D1181" s="261"/>
      <c r="E1181" s="277"/>
      <c r="F1181" s="261"/>
      <c r="G1181" s="261"/>
    </row>
    <row r="1182" spans="1:7">
      <c r="A1182" s="261"/>
      <c r="B1182" s="261"/>
      <c r="C1182" s="261"/>
      <c r="D1182" s="261"/>
      <c r="E1182" s="277"/>
      <c r="F1182" s="261"/>
      <c r="G1182" s="261"/>
    </row>
    <row r="1183" spans="1:7">
      <c r="A1183" s="261"/>
      <c r="B1183" s="261"/>
      <c r="C1183" s="261"/>
      <c r="D1183" s="261"/>
      <c r="E1183" s="277"/>
      <c r="F1183" s="261"/>
      <c r="G1183" s="261"/>
    </row>
    <row r="1184" spans="1:7">
      <c r="A1184" s="261"/>
      <c r="B1184" s="261"/>
      <c r="C1184" s="261"/>
      <c r="D1184" s="261"/>
      <c r="E1184" s="277"/>
      <c r="F1184" s="261"/>
      <c r="G1184" s="261"/>
    </row>
    <row r="1185" spans="1:7">
      <c r="A1185" s="261"/>
      <c r="B1185" s="261"/>
      <c r="C1185" s="261"/>
      <c r="D1185" s="261"/>
      <c r="E1185" s="277"/>
      <c r="F1185" s="261"/>
      <c r="G1185" s="261"/>
    </row>
    <row r="1186" spans="1:7">
      <c r="A1186" s="261"/>
      <c r="B1186" s="261"/>
      <c r="C1186" s="261"/>
      <c r="D1186" s="261"/>
      <c r="E1186" s="277"/>
      <c r="F1186" s="261"/>
      <c r="G1186" s="261"/>
    </row>
  </sheetData>
  <mergeCells count="567">
    <mergeCell ref="A1:G1"/>
    <mergeCell ref="A3:B3"/>
    <mergeCell ref="A4:B4"/>
    <mergeCell ref="E4:G4"/>
    <mergeCell ref="C9:D9"/>
    <mergeCell ref="C11:D11"/>
    <mergeCell ref="C12:D12"/>
    <mergeCell ref="C13:D13"/>
    <mergeCell ref="C22:D22"/>
    <mergeCell ref="C23:D23"/>
    <mergeCell ref="C24:D24"/>
    <mergeCell ref="C25:D25"/>
    <mergeCell ref="C26:D26"/>
    <mergeCell ref="C27:D27"/>
    <mergeCell ref="C14:D14"/>
    <mergeCell ref="C15:D15"/>
    <mergeCell ref="C16:D16"/>
    <mergeCell ref="C18:D18"/>
    <mergeCell ref="C19:D19"/>
    <mergeCell ref="C20:D20"/>
    <mergeCell ref="C35:D35"/>
    <mergeCell ref="C36:D36"/>
    <mergeCell ref="C44:G44"/>
    <mergeCell ref="C46:D46"/>
    <mergeCell ref="C29:D29"/>
    <mergeCell ref="C30:D30"/>
    <mergeCell ref="C31:D31"/>
    <mergeCell ref="C32:D32"/>
    <mergeCell ref="C33:D33"/>
    <mergeCell ref="C34:D34"/>
    <mergeCell ref="C59:D59"/>
    <mergeCell ref="C60:D60"/>
    <mergeCell ref="C61:D61"/>
    <mergeCell ref="C62:D62"/>
    <mergeCell ref="C64:D64"/>
    <mergeCell ref="C65:D65"/>
    <mergeCell ref="C50:G50"/>
    <mergeCell ref="C51:D51"/>
    <mergeCell ref="C52:D52"/>
    <mergeCell ref="C53:D53"/>
    <mergeCell ref="C54:D54"/>
    <mergeCell ref="C56:D56"/>
    <mergeCell ref="C57:D57"/>
    <mergeCell ref="C58:D58"/>
    <mergeCell ref="C74:D74"/>
    <mergeCell ref="C76:D76"/>
    <mergeCell ref="C77:D77"/>
    <mergeCell ref="C78:D78"/>
    <mergeCell ref="C79:D79"/>
    <mergeCell ref="C80:D80"/>
    <mergeCell ref="C66:D66"/>
    <mergeCell ref="C67:D67"/>
    <mergeCell ref="C68:D68"/>
    <mergeCell ref="C69:D69"/>
    <mergeCell ref="C70:D70"/>
    <mergeCell ref="C73:D73"/>
    <mergeCell ref="C88:D88"/>
    <mergeCell ref="C91:D91"/>
    <mergeCell ref="C95:D95"/>
    <mergeCell ref="C96:D96"/>
    <mergeCell ref="C98:D98"/>
    <mergeCell ref="C99:D99"/>
    <mergeCell ref="C100:D100"/>
    <mergeCell ref="C101:D101"/>
    <mergeCell ref="C82:D82"/>
    <mergeCell ref="C83:D83"/>
    <mergeCell ref="C84:D84"/>
    <mergeCell ref="C85:D85"/>
    <mergeCell ref="C86:D86"/>
    <mergeCell ref="C87:D87"/>
    <mergeCell ref="C119:D119"/>
    <mergeCell ref="C109:D109"/>
    <mergeCell ref="C110:D110"/>
    <mergeCell ref="C111:D111"/>
    <mergeCell ref="C112:D112"/>
    <mergeCell ref="C115:D115"/>
    <mergeCell ref="C102:D102"/>
    <mergeCell ref="C103:D103"/>
    <mergeCell ref="C104:D104"/>
    <mergeCell ref="C106:D106"/>
    <mergeCell ref="C107:D107"/>
    <mergeCell ref="C108:D108"/>
    <mergeCell ref="C137:D137"/>
    <mergeCell ref="C138:D138"/>
    <mergeCell ref="C139:D139"/>
    <mergeCell ref="C141:D141"/>
    <mergeCell ref="C142:D142"/>
    <mergeCell ref="C144:D144"/>
    <mergeCell ref="C130:D130"/>
    <mergeCell ref="C131:D131"/>
    <mergeCell ref="C132:D132"/>
    <mergeCell ref="C133:D133"/>
    <mergeCell ref="C134:D134"/>
    <mergeCell ref="C135:D135"/>
    <mergeCell ref="C136:D136"/>
    <mergeCell ref="C157:D157"/>
    <mergeCell ref="C158:D158"/>
    <mergeCell ref="C160:D160"/>
    <mergeCell ref="C162:D162"/>
    <mergeCell ref="C163:D163"/>
    <mergeCell ref="C164:D164"/>
    <mergeCell ref="C165:D165"/>
    <mergeCell ref="C145:D145"/>
    <mergeCell ref="C147:D147"/>
    <mergeCell ref="C148:D148"/>
    <mergeCell ref="C149:D149"/>
    <mergeCell ref="C150:D150"/>
    <mergeCell ref="C173:D173"/>
    <mergeCell ref="C175:D175"/>
    <mergeCell ref="C176:D176"/>
    <mergeCell ref="C177:D177"/>
    <mergeCell ref="C178:D178"/>
    <mergeCell ref="C179:D179"/>
    <mergeCell ref="C166:D166"/>
    <mergeCell ref="C168:D168"/>
    <mergeCell ref="C169:D169"/>
    <mergeCell ref="C170:D170"/>
    <mergeCell ref="C171:D171"/>
    <mergeCell ref="C172:D172"/>
    <mergeCell ref="C193:D193"/>
    <mergeCell ref="C195:G195"/>
    <mergeCell ref="C196:G196"/>
    <mergeCell ref="C197:G197"/>
    <mergeCell ref="C198:D198"/>
    <mergeCell ref="C200:G200"/>
    <mergeCell ref="C187:G187"/>
    <mergeCell ref="C188:G188"/>
    <mergeCell ref="C189:D189"/>
    <mergeCell ref="C190:D190"/>
    <mergeCell ref="C191:D191"/>
    <mergeCell ref="C192:D192"/>
    <mergeCell ref="C209:G209"/>
    <mergeCell ref="C210:D210"/>
    <mergeCell ref="C212:G212"/>
    <mergeCell ref="C213:G213"/>
    <mergeCell ref="C214:D214"/>
    <mergeCell ref="C216:G216"/>
    <mergeCell ref="C201:G201"/>
    <mergeCell ref="C202:D202"/>
    <mergeCell ref="C204:G204"/>
    <mergeCell ref="C205:G205"/>
    <mergeCell ref="C206:D206"/>
    <mergeCell ref="C208:G208"/>
    <mergeCell ref="C234:G234"/>
    <mergeCell ref="C240:D240"/>
    <mergeCell ref="C242:D242"/>
    <mergeCell ref="C247:D247"/>
    <mergeCell ref="C249:D249"/>
    <mergeCell ref="C217:D217"/>
    <mergeCell ref="C219:G219"/>
    <mergeCell ref="C220:D220"/>
    <mergeCell ref="C222:G222"/>
    <mergeCell ref="C223:G223"/>
    <mergeCell ref="C225:G225"/>
    <mergeCell ref="C391:G391"/>
    <mergeCell ref="C393:G393"/>
    <mergeCell ref="C395:G395"/>
    <mergeCell ref="C344:G344"/>
    <mergeCell ref="C346:G346"/>
    <mergeCell ref="C348:G348"/>
    <mergeCell ref="C350:G350"/>
    <mergeCell ref="C352:G352"/>
    <mergeCell ref="C354:G354"/>
    <mergeCell ref="C356:G356"/>
    <mergeCell ref="C358:G358"/>
    <mergeCell ref="C360:G360"/>
    <mergeCell ref="C440:G440"/>
    <mergeCell ref="C441:G441"/>
    <mergeCell ref="C469:G469"/>
    <mergeCell ref="C470:G470"/>
    <mergeCell ref="C472:G472"/>
    <mergeCell ref="C473:G473"/>
    <mergeCell ref="C475:G475"/>
    <mergeCell ref="C476:G476"/>
    <mergeCell ref="C411:G411"/>
    <mergeCell ref="C413:G413"/>
    <mergeCell ref="C511:G511"/>
    <mergeCell ref="C512:D512"/>
    <mergeCell ref="C513:D513"/>
    <mergeCell ref="C515:G515"/>
    <mergeCell ref="C516:G516"/>
    <mergeCell ref="C518:G518"/>
    <mergeCell ref="C520:G520"/>
    <mergeCell ref="C521:G521"/>
    <mergeCell ref="C477:G477"/>
    <mergeCell ref="C479:G479"/>
    <mergeCell ref="C482:G482"/>
    <mergeCell ref="C497:G497"/>
    <mergeCell ref="C505:G505"/>
    <mergeCell ref="C507:G507"/>
    <mergeCell ref="C509:G509"/>
    <mergeCell ref="C523:G523"/>
    <mergeCell ref="C525:G525"/>
    <mergeCell ref="C527:G527"/>
    <mergeCell ref="C528:G528"/>
    <mergeCell ref="C531:G531"/>
    <mergeCell ref="C549:G549"/>
    <mergeCell ref="C551:G551"/>
    <mergeCell ref="C552:G552"/>
    <mergeCell ref="C555:G555"/>
    <mergeCell ref="C535:G535"/>
    <mergeCell ref="C536:D536"/>
    <mergeCell ref="C537:D537"/>
    <mergeCell ref="C539:G539"/>
    <mergeCell ref="C540:G540"/>
    <mergeCell ref="C542:G542"/>
    <mergeCell ref="C544:G544"/>
    <mergeCell ref="C545:G545"/>
    <mergeCell ref="C547:G547"/>
    <mergeCell ref="C533:G533"/>
    <mergeCell ref="C575:G575"/>
    <mergeCell ref="C578:G578"/>
    <mergeCell ref="C582:D582"/>
    <mergeCell ref="C584:G584"/>
    <mergeCell ref="C587:D587"/>
    <mergeCell ref="C589:G589"/>
    <mergeCell ref="C591:G591"/>
    <mergeCell ref="C593:G593"/>
    <mergeCell ref="C560:G560"/>
    <mergeCell ref="C563:D563"/>
    <mergeCell ref="C565:G565"/>
    <mergeCell ref="C567:G567"/>
    <mergeCell ref="C569:G569"/>
    <mergeCell ref="C570:G570"/>
    <mergeCell ref="C572:G572"/>
    <mergeCell ref="C574:G574"/>
    <mergeCell ref="C594:G594"/>
    <mergeCell ref="C596:G596"/>
    <mergeCell ref="C598:G598"/>
    <mergeCell ref="C599:G599"/>
    <mergeCell ref="C602:G602"/>
    <mergeCell ref="C615:G615"/>
    <mergeCell ref="C616:G616"/>
    <mergeCell ref="C617:G617"/>
    <mergeCell ref="C618:G618"/>
    <mergeCell ref="C606:G606"/>
    <mergeCell ref="C607:G607"/>
    <mergeCell ref="C608:G608"/>
    <mergeCell ref="C609:G609"/>
    <mergeCell ref="C610:G610"/>
    <mergeCell ref="C611:G611"/>
    <mergeCell ref="C612:G612"/>
    <mergeCell ref="C613:G613"/>
    <mergeCell ref="C614:G614"/>
    <mergeCell ref="C633:D633"/>
    <mergeCell ref="C634:D634"/>
    <mergeCell ref="C635:D635"/>
    <mergeCell ref="C636:D636"/>
    <mergeCell ref="C637:D637"/>
    <mergeCell ref="C638:D638"/>
    <mergeCell ref="C619:G619"/>
    <mergeCell ref="C620:G620"/>
    <mergeCell ref="C621:D621"/>
    <mergeCell ref="C625:G625"/>
    <mergeCell ref="C626:G626"/>
    <mergeCell ref="C628:G628"/>
    <mergeCell ref="C631:G631"/>
    <mergeCell ref="C632:D632"/>
    <mergeCell ref="C657:G657"/>
    <mergeCell ref="C658:G658"/>
    <mergeCell ref="C659:D659"/>
    <mergeCell ref="C660:D660"/>
    <mergeCell ref="C661:D661"/>
    <mergeCell ref="C662:D662"/>
    <mergeCell ref="C663:D663"/>
    <mergeCell ref="C664:D664"/>
    <mergeCell ref="C641:G641"/>
    <mergeCell ref="C645:G645"/>
    <mergeCell ref="C646:D646"/>
    <mergeCell ref="C647:D647"/>
    <mergeCell ref="C650:G650"/>
    <mergeCell ref="C653:G653"/>
    <mergeCell ref="C681:D681"/>
    <mergeCell ref="C682:D682"/>
    <mergeCell ref="C686:G686"/>
    <mergeCell ref="C688:G688"/>
    <mergeCell ref="C695:G695"/>
    <mergeCell ref="C696:G696"/>
    <mergeCell ref="C697:D697"/>
    <mergeCell ref="C698:D698"/>
    <mergeCell ref="C665:D665"/>
    <mergeCell ref="C666:D666"/>
    <mergeCell ref="C670:G670"/>
    <mergeCell ref="C673:G673"/>
    <mergeCell ref="C677:G677"/>
    <mergeCell ref="C678:D678"/>
    <mergeCell ref="C679:D679"/>
    <mergeCell ref="C680:D680"/>
    <mergeCell ref="C728:G728"/>
    <mergeCell ref="C732:D732"/>
    <mergeCell ref="C734:G734"/>
    <mergeCell ref="C750:D750"/>
    <mergeCell ref="C751:D751"/>
    <mergeCell ref="C752:D752"/>
    <mergeCell ref="C753:D753"/>
    <mergeCell ref="C699:D699"/>
    <mergeCell ref="C703:G703"/>
    <mergeCell ref="C705:G705"/>
    <mergeCell ref="C712:G712"/>
    <mergeCell ref="C713:D713"/>
    <mergeCell ref="C714:D714"/>
    <mergeCell ref="C717:G717"/>
    <mergeCell ref="C719:G719"/>
    <mergeCell ref="C754:D754"/>
    <mergeCell ref="C755:D755"/>
    <mergeCell ref="C756:D756"/>
    <mergeCell ref="C757:D757"/>
    <mergeCell ref="C758:D758"/>
    <mergeCell ref="C759:D759"/>
    <mergeCell ref="C741:G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66:D766"/>
    <mergeCell ref="C767:D767"/>
    <mergeCell ref="C768:D768"/>
    <mergeCell ref="C770:G770"/>
    <mergeCell ref="C771:D771"/>
    <mergeCell ref="C772:D772"/>
    <mergeCell ref="C760:D760"/>
    <mergeCell ref="C761:D761"/>
    <mergeCell ref="C762:D762"/>
    <mergeCell ref="C763:D763"/>
    <mergeCell ref="C764:D764"/>
    <mergeCell ref="C765:D765"/>
    <mergeCell ref="C779:D779"/>
    <mergeCell ref="C780:D780"/>
    <mergeCell ref="C781:D781"/>
    <mergeCell ref="C782:D782"/>
    <mergeCell ref="C783:D783"/>
    <mergeCell ref="C785:G785"/>
    <mergeCell ref="C773:D773"/>
    <mergeCell ref="C774:D774"/>
    <mergeCell ref="C775:D775"/>
    <mergeCell ref="C776:D776"/>
    <mergeCell ref="C777:D777"/>
    <mergeCell ref="C778:D778"/>
    <mergeCell ref="C793:D793"/>
    <mergeCell ref="C794:D794"/>
    <mergeCell ref="C795:D795"/>
    <mergeCell ref="C796:D796"/>
    <mergeCell ref="C797:D797"/>
    <mergeCell ref="C798:D798"/>
    <mergeCell ref="C786:D786"/>
    <mergeCell ref="C788:D788"/>
    <mergeCell ref="C789:D789"/>
    <mergeCell ref="C790:D790"/>
    <mergeCell ref="C791:D791"/>
    <mergeCell ref="C792:D792"/>
    <mergeCell ref="C805:D805"/>
    <mergeCell ref="C806:D806"/>
    <mergeCell ref="C807:D807"/>
    <mergeCell ref="C808:D808"/>
    <mergeCell ref="C809:D809"/>
    <mergeCell ref="C810:D810"/>
    <mergeCell ref="C799:D799"/>
    <mergeCell ref="C800:D800"/>
    <mergeCell ref="C801:D801"/>
    <mergeCell ref="C802:D802"/>
    <mergeCell ref="C803:D803"/>
    <mergeCell ref="C804:D804"/>
    <mergeCell ref="C811:D811"/>
    <mergeCell ref="C812:D812"/>
    <mergeCell ref="C813:D813"/>
    <mergeCell ref="C814:D814"/>
    <mergeCell ref="C817:D817"/>
    <mergeCell ref="C830:D830"/>
    <mergeCell ref="C831:D831"/>
    <mergeCell ref="C832:D832"/>
    <mergeCell ref="C833:D833"/>
    <mergeCell ref="C834:D834"/>
    <mergeCell ref="C835:D835"/>
    <mergeCell ref="C836:D836"/>
    <mergeCell ref="C837:D837"/>
    <mergeCell ref="C839:G839"/>
    <mergeCell ref="C840:D840"/>
    <mergeCell ref="C821:G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50:D850"/>
    <mergeCell ref="C851:D851"/>
    <mergeCell ref="C852:D852"/>
    <mergeCell ref="C853:D853"/>
    <mergeCell ref="C854:D854"/>
    <mergeCell ref="C855:D855"/>
    <mergeCell ref="C841:D841"/>
    <mergeCell ref="C843:G843"/>
    <mergeCell ref="C844:D844"/>
    <mergeCell ref="C847:D847"/>
    <mergeCell ref="C848:D848"/>
    <mergeCell ref="C849:D849"/>
    <mergeCell ref="C862:D862"/>
    <mergeCell ref="C864:D864"/>
    <mergeCell ref="C868:G868"/>
    <mergeCell ref="C869:D869"/>
    <mergeCell ref="C870:D870"/>
    <mergeCell ref="C871:D871"/>
    <mergeCell ref="C872:D872"/>
    <mergeCell ref="C873:D873"/>
    <mergeCell ref="C856:D856"/>
    <mergeCell ref="C857:D857"/>
    <mergeCell ref="C858:D858"/>
    <mergeCell ref="C859:D859"/>
    <mergeCell ref="C860:D860"/>
    <mergeCell ref="C861:D861"/>
    <mergeCell ref="C883:D883"/>
    <mergeCell ref="C886:D886"/>
    <mergeCell ref="C887:D887"/>
    <mergeCell ref="C888:D888"/>
    <mergeCell ref="C889:D889"/>
    <mergeCell ref="C890:D890"/>
    <mergeCell ref="C874:D874"/>
    <mergeCell ref="C875:D875"/>
    <mergeCell ref="C877:G877"/>
    <mergeCell ref="C878:D878"/>
    <mergeCell ref="C880:D880"/>
    <mergeCell ref="C882:G882"/>
    <mergeCell ref="C902:D902"/>
    <mergeCell ref="C903:D903"/>
    <mergeCell ref="C904:D904"/>
    <mergeCell ref="C905:D905"/>
    <mergeCell ref="C906:D906"/>
    <mergeCell ref="C907:D907"/>
    <mergeCell ref="C891:D891"/>
    <mergeCell ref="C892:D892"/>
    <mergeCell ref="C896:G896"/>
    <mergeCell ref="C897:D897"/>
    <mergeCell ref="C898:D898"/>
    <mergeCell ref="C899:D899"/>
    <mergeCell ref="C900:D900"/>
    <mergeCell ref="C901:D901"/>
    <mergeCell ref="C915:D915"/>
    <mergeCell ref="C916:D916"/>
    <mergeCell ref="C917:D917"/>
    <mergeCell ref="C918:D918"/>
    <mergeCell ref="C919:D919"/>
    <mergeCell ref="C920:D920"/>
    <mergeCell ref="C908:D908"/>
    <mergeCell ref="C909:D909"/>
    <mergeCell ref="C911:G911"/>
    <mergeCell ref="C912:D912"/>
    <mergeCell ref="C913:D913"/>
    <mergeCell ref="C914:D914"/>
    <mergeCell ref="C930:D930"/>
    <mergeCell ref="C931:D931"/>
    <mergeCell ref="C932:D932"/>
    <mergeCell ref="C933:D933"/>
    <mergeCell ref="C934:D934"/>
    <mergeCell ref="C935:D935"/>
    <mergeCell ref="C921:D921"/>
    <mergeCell ref="C923:G923"/>
    <mergeCell ref="C924:D924"/>
    <mergeCell ref="C926:D926"/>
    <mergeCell ref="C928:D928"/>
    <mergeCell ref="C929:D929"/>
    <mergeCell ref="C936:D936"/>
    <mergeCell ref="C937:D937"/>
    <mergeCell ref="C938:D938"/>
    <mergeCell ref="C939:D939"/>
    <mergeCell ref="C940:D940"/>
    <mergeCell ref="C954:D954"/>
    <mergeCell ref="C957:G957"/>
    <mergeCell ref="C959:G959"/>
    <mergeCell ref="C961:G961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74:D974"/>
    <mergeCell ref="C975:D975"/>
    <mergeCell ref="C976:D976"/>
    <mergeCell ref="C977:D977"/>
    <mergeCell ref="C980:G980"/>
    <mergeCell ref="C982:G982"/>
    <mergeCell ref="C962:G962"/>
    <mergeCell ref="C963:G963"/>
    <mergeCell ref="C965:G965"/>
    <mergeCell ref="C969:D969"/>
    <mergeCell ref="C970:D970"/>
    <mergeCell ref="C971:D971"/>
    <mergeCell ref="C972:D972"/>
    <mergeCell ref="C973:D973"/>
    <mergeCell ref="C998:G998"/>
    <mergeCell ref="C1000:G1000"/>
    <mergeCell ref="C1001:G1001"/>
    <mergeCell ref="C1002:G1002"/>
    <mergeCell ref="C1004:G1004"/>
    <mergeCell ref="C983:G983"/>
    <mergeCell ref="C984:G984"/>
    <mergeCell ref="C986:G986"/>
    <mergeCell ref="C990:D990"/>
    <mergeCell ref="C991:D991"/>
    <mergeCell ref="C992:D992"/>
    <mergeCell ref="C993:D993"/>
    <mergeCell ref="C994:D994"/>
    <mergeCell ref="C1022:D1022"/>
    <mergeCell ref="C1026:G1026"/>
    <mergeCell ref="C1028:G1028"/>
    <mergeCell ref="C1029:G1029"/>
    <mergeCell ref="C1030:G1030"/>
    <mergeCell ref="C1032:G1032"/>
    <mergeCell ref="C1008:D1008"/>
    <mergeCell ref="C1012:G1012"/>
    <mergeCell ref="C1014:G1014"/>
    <mergeCell ref="C1015:G1015"/>
    <mergeCell ref="C1016:G1016"/>
    <mergeCell ref="C1018:G1018"/>
    <mergeCell ref="C1052:D1052"/>
    <mergeCell ref="C1055:G1055"/>
    <mergeCell ref="C1056:G1056"/>
    <mergeCell ref="C1036:D1036"/>
    <mergeCell ref="C1037:D1037"/>
    <mergeCell ref="C1038:D1038"/>
    <mergeCell ref="C1039:D1039"/>
    <mergeCell ref="C1040:D1040"/>
    <mergeCell ref="C1041:D1041"/>
    <mergeCell ref="C1044:G1044"/>
    <mergeCell ref="C1046:G1046"/>
    <mergeCell ref="C1104:D1104"/>
    <mergeCell ref="C1079:G1079"/>
    <mergeCell ref="C1080:D1080"/>
    <mergeCell ref="C1082:G1082"/>
    <mergeCell ref="C1085:G1085"/>
    <mergeCell ref="C1087:G1087"/>
    <mergeCell ref="C1088:G1088"/>
    <mergeCell ref="C1089:G1089"/>
    <mergeCell ref="C1091:G1091"/>
    <mergeCell ref="C557:G557"/>
    <mergeCell ref="C580:G580"/>
    <mergeCell ref="C819:G819"/>
    <mergeCell ref="C675:G675"/>
    <mergeCell ref="C1095:D1095"/>
    <mergeCell ref="C1100:G1100"/>
    <mergeCell ref="C1101:G1101"/>
    <mergeCell ref="C1102:G1102"/>
    <mergeCell ref="C1103:G1103"/>
    <mergeCell ref="C1068:D1068"/>
    <mergeCell ref="C1069:D1069"/>
    <mergeCell ref="C1070:D1070"/>
    <mergeCell ref="C1071:D1071"/>
    <mergeCell ref="C1075:G1075"/>
    <mergeCell ref="C1060:G1060"/>
    <mergeCell ref="C1061:D1061"/>
    <mergeCell ref="C1062:D1062"/>
    <mergeCell ref="C1063:D1063"/>
    <mergeCell ref="C1064:D1064"/>
    <mergeCell ref="C1065:D1065"/>
    <mergeCell ref="C1066:D1066"/>
    <mergeCell ref="C1067:D1067"/>
    <mergeCell ref="C1050:G1050"/>
    <mergeCell ref="C1051:G1051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22"/>
  <dimension ref="A1:BE51"/>
  <sheetViews>
    <sheetView view="pageBreakPreview" zoomScale="60" zoomScaleNormal="100" workbookViewId="0">
      <selection activeCell="D17" sqref="D17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159</v>
      </c>
      <c r="D2" s="81" t="s">
        <v>1309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2 Rek'!E11</f>
        <v>0</v>
      </c>
      <c r="D15" s="133" t="str">
        <f>'SO 01 2 Rek'!A16</f>
        <v>Zařízení staveniště</v>
      </c>
      <c r="E15" s="134"/>
      <c r="F15" s="135"/>
      <c r="G15" s="132">
        <f>'SO 01 2 Rek'!I16</f>
        <v>0</v>
      </c>
    </row>
    <row r="16" spans="1:57" ht="15.95" customHeight="1">
      <c r="A16" s="130" t="s">
        <v>45</v>
      </c>
      <c r="B16" s="131" t="s">
        <v>46</v>
      </c>
      <c r="C16" s="132">
        <f>'SO 01 2 Rek'!F11</f>
        <v>0</v>
      </c>
      <c r="D16" s="85" t="str">
        <f>'SO 01 2 Rek'!A17</f>
        <v>Kompletační činnost (IČD)</v>
      </c>
      <c r="E16" s="136"/>
      <c r="F16" s="137"/>
      <c r="G16" s="132">
        <f>'SO 01 2 Rek'!I17</f>
        <v>0</v>
      </c>
    </row>
    <row r="17" spans="1:7" ht="15.95" customHeight="1">
      <c r="A17" s="130" t="s">
        <v>47</v>
      </c>
      <c r="B17" s="131" t="s">
        <v>48</v>
      </c>
      <c r="C17" s="132">
        <f>'SO 01 2 Rek'!H11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2 Rek'!G11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2 Rek'!I11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2 Rek'!H18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2"/>
  <dimension ref="A1:BE69"/>
  <sheetViews>
    <sheetView view="pageBreakPreview" zoomScale="60" zoomScaleNormal="100" workbookViewId="0">
      <selection sqref="A1:B1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354" t="s">
        <v>1</v>
      </c>
      <c r="B1" s="355"/>
      <c r="C1" s="170" t="s">
        <v>98</v>
      </c>
      <c r="D1" s="171"/>
      <c r="E1" s="172"/>
      <c r="F1" s="171"/>
      <c r="G1" s="173" t="s">
        <v>67</v>
      </c>
      <c r="H1" s="174" t="s">
        <v>159</v>
      </c>
      <c r="I1" s="175"/>
    </row>
    <row r="2" spans="1:57" ht="13.5" thickBot="1">
      <c r="A2" s="356" t="s">
        <v>68</v>
      </c>
      <c r="B2" s="357"/>
      <c r="C2" s="176" t="s">
        <v>101</v>
      </c>
      <c r="D2" s="177"/>
      <c r="E2" s="178"/>
      <c r="F2" s="177"/>
      <c r="G2" s="358" t="s">
        <v>1309</v>
      </c>
      <c r="H2" s="359"/>
      <c r="I2" s="360"/>
    </row>
    <row r="3" spans="1:57" ht="13.5" thickTop="1">
      <c r="F3" s="111"/>
    </row>
    <row r="4" spans="1:57" ht="19.5" customHeight="1">
      <c r="A4" s="179" t="s">
        <v>69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/>
    <row r="6" spans="1:57" s="111" customFormat="1" ht="13.5" thickBot="1">
      <c r="A6" s="182"/>
      <c r="B6" s="183" t="s">
        <v>70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>
      <c r="A7" s="278" t="str">
        <f>'SO 01 2 Pol'!B7</f>
        <v>721</v>
      </c>
      <c r="B7" s="50" t="str">
        <f>'SO 01 2 Pol'!C7</f>
        <v>Vnitřní kanalizace</v>
      </c>
      <c r="D7" s="188"/>
      <c r="E7" s="279">
        <f>'SO 01 2 Pol'!BA28</f>
        <v>0</v>
      </c>
      <c r="F7" s="280">
        <f>'SO 01 2 Pol'!BB28</f>
        <v>0</v>
      </c>
      <c r="G7" s="280">
        <f>'SO 01 2 Pol'!BC28</f>
        <v>0</v>
      </c>
      <c r="H7" s="280">
        <f>'SO 01 2 Pol'!BD28</f>
        <v>0</v>
      </c>
      <c r="I7" s="281">
        <f>'SO 01 2 Pol'!BE28</f>
        <v>0</v>
      </c>
    </row>
    <row r="8" spans="1:57" s="111" customFormat="1">
      <c r="A8" s="278" t="str">
        <f>'SO 01 2 Pol'!B29</f>
        <v>722</v>
      </c>
      <c r="B8" s="50" t="str">
        <f>'SO 01 2 Pol'!C29</f>
        <v>Vnitřní vodovod</v>
      </c>
      <c r="D8" s="188"/>
      <c r="E8" s="279">
        <f>'SO 01 2 Pol'!BA52</f>
        <v>0</v>
      </c>
      <c r="F8" s="280">
        <f>'SO 01 2 Pol'!BB52</f>
        <v>0</v>
      </c>
      <c r="G8" s="280">
        <f>'SO 01 2 Pol'!BC52</f>
        <v>0</v>
      </c>
      <c r="H8" s="280">
        <f>'SO 01 2 Pol'!BD52</f>
        <v>0</v>
      </c>
      <c r="I8" s="281">
        <f>'SO 01 2 Pol'!BE52</f>
        <v>0</v>
      </c>
    </row>
    <row r="9" spans="1:57" s="111" customFormat="1">
      <c r="A9" s="278" t="str">
        <f>'SO 01 2 Pol'!B53</f>
        <v>723</v>
      </c>
      <c r="B9" s="50" t="str">
        <f>'SO 01 2 Pol'!C53</f>
        <v>Vnitřní plynovod</v>
      </c>
      <c r="D9" s="188"/>
      <c r="E9" s="279">
        <f>'SO 01 2 Pol'!BA61</f>
        <v>0</v>
      </c>
      <c r="F9" s="280">
        <f>'SO 01 2 Pol'!BB61</f>
        <v>0</v>
      </c>
      <c r="G9" s="280">
        <f>'SO 01 2 Pol'!BC61</f>
        <v>0</v>
      </c>
      <c r="H9" s="280">
        <f>'SO 01 2 Pol'!BD61</f>
        <v>0</v>
      </c>
      <c r="I9" s="281">
        <f>'SO 01 2 Pol'!BE61</f>
        <v>0</v>
      </c>
    </row>
    <row r="10" spans="1:57" s="111" customFormat="1" ht="13.5" thickBot="1">
      <c r="A10" s="278" t="str">
        <f>'SO 01 2 Pol'!B62</f>
        <v>725</v>
      </c>
      <c r="B10" s="50" t="str">
        <f>'SO 01 2 Pol'!C62</f>
        <v>Zařizovací předměty</v>
      </c>
      <c r="D10" s="188"/>
      <c r="E10" s="279">
        <f>'SO 01 2 Pol'!BA104</f>
        <v>0</v>
      </c>
      <c r="F10" s="280">
        <f>'SO 01 2 Pol'!BB104</f>
        <v>0</v>
      </c>
      <c r="G10" s="280">
        <f>'SO 01 2 Pol'!BC104</f>
        <v>0</v>
      </c>
      <c r="H10" s="280">
        <f>'SO 01 2 Pol'!BD104</f>
        <v>0</v>
      </c>
      <c r="I10" s="281">
        <f>'SO 01 2 Pol'!BE104</f>
        <v>0</v>
      </c>
    </row>
    <row r="11" spans="1:57" s="6" customFormat="1" ht="13.5" thickBot="1">
      <c r="A11" s="189"/>
      <c r="B11" s="190" t="s">
        <v>71</v>
      </c>
      <c r="C11" s="190"/>
      <c r="D11" s="191"/>
      <c r="E11" s="192">
        <f>SUM(E7:E10)</f>
        <v>0</v>
      </c>
      <c r="F11" s="193">
        <f>SUM(F7:F10)</f>
        <v>0</v>
      </c>
      <c r="G11" s="193">
        <f>SUM(G7:G10)</f>
        <v>0</v>
      </c>
      <c r="H11" s="193">
        <f>SUM(H7:H10)</f>
        <v>0</v>
      </c>
      <c r="I11" s="194">
        <f>SUM(I7:I10)</f>
        <v>0</v>
      </c>
    </row>
    <row r="12" spans="1:57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>
      <c r="A13" s="180" t="s">
        <v>72</v>
      </c>
      <c r="B13" s="180"/>
      <c r="C13" s="180"/>
      <c r="D13" s="180"/>
      <c r="E13" s="180"/>
      <c r="F13" s="180"/>
      <c r="G13" s="195"/>
      <c r="H13" s="180"/>
      <c r="I13" s="180"/>
      <c r="BA13" s="117"/>
      <c r="BB13" s="117"/>
      <c r="BC13" s="117"/>
      <c r="BD13" s="117"/>
      <c r="BE13" s="117"/>
    </row>
    <row r="14" spans="1:57" ht="13.5" thickBot="1"/>
    <row r="15" spans="1:57">
      <c r="A15" s="146" t="s">
        <v>73</v>
      </c>
      <c r="B15" s="147"/>
      <c r="C15" s="147"/>
      <c r="D15" s="196"/>
      <c r="E15" s="197" t="s">
        <v>74</v>
      </c>
      <c r="F15" s="198" t="s">
        <v>7</v>
      </c>
      <c r="G15" s="199" t="s">
        <v>75</v>
      </c>
      <c r="H15" s="200"/>
      <c r="I15" s="201" t="s">
        <v>74</v>
      </c>
    </row>
    <row r="16" spans="1:57">
      <c r="A16" s="140" t="s">
        <v>1304</v>
      </c>
      <c r="B16" s="131"/>
      <c r="C16" s="131"/>
      <c r="D16" s="202"/>
      <c r="E16" s="203"/>
      <c r="F16" s="204"/>
      <c r="G16" s="205">
        <v>0</v>
      </c>
      <c r="H16" s="206"/>
      <c r="I16" s="207">
        <f>E16+F16*G16/100</f>
        <v>0</v>
      </c>
      <c r="BA16" s="1">
        <v>1</v>
      </c>
    </row>
    <row r="17" spans="1:53">
      <c r="A17" s="140" t="s">
        <v>1465</v>
      </c>
      <c r="B17" s="131"/>
      <c r="C17" s="131"/>
      <c r="D17" s="202"/>
      <c r="E17" s="203"/>
      <c r="F17" s="204"/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>
      <c r="A18" s="208"/>
      <c r="B18" s="209" t="s">
        <v>76</v>
      </c>
      <c r="C18" s="210"/>
      <c r="D18" s="211"/>
      <c r="E18" s="212"/>
      <c r="F18" s="213"/>
      <c r="G18" s="213"/>
      <c r="H18" s="361">
        <f>SUM(I16:I17)</f>
        <v>0</v>
      </c>
      <c r="I18" s="362"/>
    </row>
    <row r="20" spans="1:53">
      <c r="B20" s="6"/>
      <c r="F20" s="214"/>
      <c r="G20" s="215"/>
      <c r="H20" s="215"/>
      <c r="I20" s="34"/>
    </row>
    <row r="21" spans="1:53">
      <c r="F21" s="214"/>
      <c r="G21" s="215"/>
      <c r="H21" s="215"/>
      <c r="I21" s="34"/>
    </row>
    <row r="22" spans="1:53">
      <c r="F22" s="214"/>
      <c r="G22" s="215"/>
      <c r="H22" s="215"/>
      <c r="I22" s="34"/>
    </row>
    <row r="23" spans="1:53">
      <c r="F23" s="214"/>
      <c r="G23" s="215"/>
      <c r="H23" s="215"/>
      <c r="I23" s="34"/>
    </row>
    <row r="24" spans="1:53">
      <c r="F24" s="214"/>
      <c r="G24" s="215"/>
      <c r="H24" s="215"/>
      <c r="I24" s="34"/>
    </row>
    <row r="25" spans="1:53">
      <c r="F25" s="214"/>
      <c r="G25" s="215"/>
      <c r="H25" s="215"/>
      <c r="I25" s="34"/>
    </row>
    <row r="26" spans="1:53">
      <c r="F26" s="214"/>
      <c r="G26" s="215"/>
      <c r="H26" s="215"/>
      <c r="I26" s="34"/>
    </row>
    <row r="27" spans="1:53">
      <c r="F27" s="214"/>
      <c r="G27" s="215"/>
      <c r="H27" s="215"/>
      <c r="I27" s="34"/>
    </row>
    <row r="28" spans="1:53">
      <c r="F28" s="214"/>
      <c r="G28" s="215"/>
      <c r="H28" s="215"/>
      <c r="I28" s="34"/>
    </row>
    <row r="29" spans="1:53">
      <c r="F29" s="214"/>
      <c r="G29" s="215"/>
      <c r="H29" s="215"/>
      <c r="I29" s="34"/>
    </row>
    <row r="30" spans="1:53">
      <c r="F30" s="214"/>
      <c r="G30" s="215"/>
      <c r="H30" s="215"/>
      <c r="I30" s="34"/>
    </row>
    <row r="31" spans="1:53">
      <c r="F31" s="214"/>
      <c r="G31" s="215"/>
      <c r="H31" s="215"/>
      <c r="I31" s="34"/>
    </row>
    <row r="32" spans="1:53">
      <c r="F32" s="214"/>
      <c r="G32" s="215"/>
      <c r="H32" s="215"/>
      <c r="I32" s="34"/>
    </row>
    <row r="33" spans="6:9">
      <c r="F33" s="214"/>
      <c r="G33" s="215"/>
      <c r="H33" s="215"/>
      <c r="I33" s="34"/>
    </row>
    <row r="34" spans="6:9">
      <c r="F34" s="214"/>
      <c r="G34" s="215"/>
      <c r="H34" s="215"/>
      <c r="I34" s="34"/>
    </row>
    <row r="35" spans="6:9">
      <c r="F35" s="214"/>
      <c r="G35" s="215"/>
      <c r="H35" s="215"/>
      <c r="I35" s="34"/>
    </row>
    <row r="36" spans="6:9">
      <c r="F36" s="214"/>
      <c r="G36" s="215"/>
      <c r="H36" s="215"/>
      <c r="I36" s="34"/>
    </row>
    <row r="37" spans="6:9">
      <c r="F37" s="214"/>
      <c r="G37" s="215"/>
      <c r="H37" s="215"/>
      <c r="I37" s="34"/>
    </row>
    <row r="38" spans="6:9">
      <c r="F38" s="214"/>
      <c r="G38" s="215"/>
      <c r="H38" s="215"/>
      <c r="I38" s="34"/>
    </row>
    <row r="39" spans="6:9">
      <c r="F39" s="214"/>
      <c r="G39" s="215"/>
      <c r="H39" s="215"/>
      <c r="I39" s="34"/>
    </row>
    <row r="40" spans="6:9">
      <c r="F40" s="214"/>
      <c r="G40" s="215"/>
      <c r="H40" s="215"/>
      <c r="I40" s="34"/>
    </row>
    <row r="41" spans="6:9">
      <c r="F41" s="214"/>
      <c r="G41" s="215"/>
      <c r="H41" s="215"/>
      <c r="I41" s="34"/>
    </row>
    <row r="42" spans="6:9">
      <c r="F42" s="214"/>
      <c r="G42" s="215"/>
      <c r="H42" s="215"/>
      <c r="I42" s="34"/>
    </row>
    <row r="43" spans="6:9">
      <c r="F43" s="214"/>
      <c r="G43" s="215"/>
      <c r="H43" s="215"/>
      <c r="I43" s="34"/>
    </row>
    <row r="44" spans="6:9">
      <c r="F44" s="214"/>
      <c r="G44" s="215"/>
      <c r="H44" s="215"/>
      <c r="I44" s="34"/>
    </row>
    <row r="45" spans="6:9">
      <c r="F45" s="214"/>
      <c r="G45" s="215"/>
      <c r="H45" s="215"/>
      <c r="I45" s="34"/>
    </row>
    <row r="46" spans="6:9">
      <c r="F46" s="214"/>
      <c r="G46" s="215"/>
      <c r="H46" s="215"/>
      <c r="I46" s="34"/>
    </row>
    <row r="47" spans="6:9">
      <c r="F47" s="214"/>
      <c r="G47" s="215"/>
      <c r="H47" s="215"/>
      <c r="I47" s="34"/>
    </row>
    <row r="48" spans="6:9">
      <c r="F48" s="214"/>
      <c r="G48" s="215"/>
      <c r="H48" s="215"/>
      <c r="I48" s="34"/>
    </row>
    <row r="49" spans="6:9">
      <c r="F49" s="214"/>
      <c r="G49" s="215"/>
      <c r="H49" s="215"/>
      <c r="I49" s="34"/>
    </row>
    <row r="50" spans="6:9">
      <c r="F50" s="214"/>
      <c r="G50" s="215"/>
      <c r="H50" s="215"/>
      <c r="I50" s="34"/>
    </row>
    <row r="51" spans="6:9">
      <c r="F51" s="214"/>
      <c r="G51" s="215"/>
      <c r="H51" s="215"/>
      <c r="I51" s="34"/>
    </row>
    <row r="52" spans="6:9">
      <c r="F52" s="214"/>
      <c r="G52" s="215"/>
      <c r="H52" s="215"/>
      <c r="I52" s="34"/>
    </row>
    <row r="53" spans="6:9">
      <c r="F53" s="214"/>
      <c r="G53" s="215"/>
      <c r="H53" s="215"/>
      <c r="I53" s="34"/>
    </row>
    <row r="54" spans="6:9">
      <c r="F54" s="214"/>
      <c r="G54" s="215"/>
      <c r="H54" s="215"/>
      <c r="I54" s="34"/>
    </row>
    <row r="55" spans="6:9">
      <c r="F55" s="214"/>
      <c r="G55" s="215"/>
      <c r="H55" s="215"/>
      <c r="I55" s="34"/>
    </row>
    <row r="56" spans="6:9">
      <c r="F56" s="214"/>
      <c r="G56" s="215"/>
      <c r="H56" s="215"/>
      <c r="I56" s="34"/>
    </row>
    <row r="57" spans="6:9">
      <c r="F57" s="214"/>
      <c r="G57" s="215"/>
      <c r="H57" s="215"/>
      <c r="I57" s="34"/>
    </row>
    <row r="58" spans="6:9">
      <c r="F58" s="214"/>
      <c r="G58" s="215"/>
      <c r="H58" s="215"/>
      <c r="I58" s="34"/>
    </row>
    <row r="59" spans="6:9">
      <c r="F59" s="214"/>
      <c r="G59" s="215"/>
      <c r="H59" s="215"/>
      <c r="I59" s="34"/>
    </row>
    <row r="60" spans="6:9">
      <c r="F60" s="214"/>
      <c r="G60" s="215"/>
      <c r="H60" s="215"/>
      <c r="I60" s="34"/>
    </row>
    <row r="61" spans="6:9">
      <c r="F61" s="214"/>
      <c r="G61" s="215"/>
      <c r="H61" s="215"/>
      <c r="I61" s="34"/>
    </row>
    <row r="62" spans="6:9">
      <c r="F62" s="214"/>
      <c r="G62" s="215"/>
      <c r="H62" s="215"/>
      <c r="I62" s="34"/>
    </row>
    <row r="63" spans="6:9">
      <c r="F63" s="214"/>
      <c r="G63" s="215"/>
      <c r="H63" s="215"/>
      <c r="I63" s="34"/>
    </row>
    <row r="64" spans="6:9">
      <c r="F64" s="214"/>
      <c r="G64" s="215"/>
      <c r="H64" s="215"/>
      <c r="I64" s="34"/>
    </row>
    <row r="65" spans="6:9">
      <c r="F65" s="214"/>
      <c r="G65" s="215"/>
      <c r="H65" s="215"/>
      <c r="I65" s="34"/>
    </row>
    <row r="66" spans="6:9">
      <c r="F66" s="214"/>
      <c r="G66" s="215"/>
      <c r="H66" s="215"/>
      <c r="I66" s="34"/>
    </row>
    <row r="67" spans="6:9">
      <c r="F67" s="214"/>
      <c r="G67" s="215"/>
      <c r="H67" s="215"/>
      <c r="I67" s="34"/>
    </row>
    <row r="68" spans="6:9">
      <c r="F68" s="214"/>
      <c r="G68" s="215"/>
      <c r="H68" s="215"/>
      <c r="I68" s="34"/>
    </row>
    <row r="69" spans="6:9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3"/>
  <dimension ref="A1:CB177"/>
  <sheetViews>
    <sheetView showGridLines="0" showZeros="0" view="pageBreakPreview" topLeftCell="A73" zoomScaleNormal="100" zoomScaleSheetLayoutView="100" workbookViewId="0">
      <selection activeCell="C38" sqref="C38"/>
    </sheetView>
  </sheetViews>
  <sheetFormatPr defaultRowHeight="12.75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>
      <c r="A1" s="372" t="s">
        <v>95</v>
      </c>
      <c r="B1" s="372"/>
      <c r="C1" s="372"/>
      <c r="D1" s="372"/>
      <c r="E1" s="372"/>
      <c r="F1" s="372"/>
      <c r="G1" s="372"/>
    </row>
    <row r="2" spans="1:80" ht="14.25" customHeight="1" thickBot="1">
      <c r="B2" s="217"/>
      <c r="C2" s="218"/>
      <c r="D2" s="218"/>
      <c r="E2" s="219"/>
      <c r="F2" s="218"/>
      <c r="G2" s="218"/>
    </row>
    <row r="3" spans="1:80" ht="13.5" thickTop="1">
      <c r="A3" s="354" t="s">
        <v>1</v>
      </c>
      <c r="B3" s="355"/>
      <c r="C3" s="170" t="s">
        <v>98</v>
      </c>
      <c r="D3" s="220"/>
      <c r="E3" s="221" t="s">
        <v>77</v>
      </c>
      <c r="F3" s="222" t="str">
        <f>'SO 01 2 Rek'!H1</f>
        <v>2</v>
      </c>
      <c r="G3" s="223"/>
    </row>
    <row r="4" spans="1:80" ht="13.5" thickBot="1">
      <c r="A4" s="373" t="s">
        <v>68</v>
      </c>
      <c r="B4" s="357"/>
      <c r="C4" s="176" t="s">
        <v>101</v>
      </c>
      <c r="D4" s="224"/>
      <c r="E4" s="374" t="str">
        <f>'SO 01 2 Rek'!G2</f>
        <v>Zdravotechnika</v>
      </c>
      <c r="F4" s="375"/>
      <c r="G4" s="376"/>
    </row>
    <row r="5" spans="1:80" ht="13.5" thickTop="1">
      <c r="A5" s="225"/>
      <c r="G5" s="227"/>
    </row>
    <row r="6" spans="1:80" ht="27" customHeight="1">
      <c r="A6" s="228" t="s">
        <v>78</v>
      </c>
      <c r="B6" s="229" t="s">
        <v>79</v>
      </c>
      <c r="C6" s="293" t="s">
        <v>3138</v>
      </c>
      <c r="D6" s="229" t="s">
        <v>81</v>
      </c>
      <c r="E6" s="230" t="s">
        <v>82</v>
      </c>
      <c r="F6" s="229" t="s">
        <v>83</v>
      </c>
      <c r="G6" s="231" t="s">
        <v>84</v>
      </c>
      <c r="H6" s="232" t="s">
        <v>85</v>
      </c>
      <c r="I6" s="232" t="s">
        <v>86</v>
      </c>
      <c r="J6" s="232" t="s">
        <v>87</v>
      </c>
      <c r="K6" s="232" t="s">
        <v>88</v>
      </c>
    </row>
    <row r="7" spans="1:80">
      <c r="A7" s="233" t="s">
        <v>89</v>
      </c>
      <c r="B7" s="234" t="s">
        <v>1310</v>
      </c>
      <c r="C7" s="235" t="s">
        <v>1311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>
      <c r="A8" s="244">
        <v>1</v>
      </c>
      <c r="B8" s="245" t="s">
        <v>1313</v>
      </c>
      <c r="C8" s="246" t="s">
        <v>1314</v>
      </c>
      <c r="D8" s="247" t="s">
        <v>164</v>
      </c>
      <c r="E8" s="248">
        <v>3</v>
      </c>
      <c r="F8" s="248">
        <v>0</v>
      </c>
      <c r="G8" s="249">
        <f t="shared" ref="G8:G27" si="0">E8*F8</f>
        <v>0</v>
      </c>
      <c r="H8" s="250">
        <v>0</v>
      </c>
      <c r="I8" s="251">
        <f t="shared" ref="I8:I27" si="1">E8*H8</f>
        <v>0</v>
      </c>
      <c r="J8" s="250">
        <v>0</v>
      </c>
      <c r="K8" s="251">
        <f t="shared" ref="K8:K27" si="2"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 t="shared" ref="BA8:BA27" si="3">IF(AZ8=1,G8,0)</f>
        <v>0</v>
      </c>
      <c r="BB8" s="216">
        <f t="shared" ref="BB8:BB27" si="4">IF(AZ8=2,G8,0)</f>
        <v>0</v>
      </c>
      <c r="BC8" s="216">
        <f t="shared" ref="BC8:BC27" si="5">IF(AZ8=3,G8,0)</f>
        <v>0</v>
      </c>
      <c r="BD8" s="216">
        <f t="shared" ref="BD8:BD27" si="6">IF(AZ8=4,G8,0)</f>
        <v>0</v>
      </c>
      <c r="BE8" s="216">
        <f t="shared" ref="BE8:BE27" si="7">IF(AZ8=5,G8,0)</f>
        <v>0</v>
      </c>
      <c r="CA8" s="243">
        <v>1</v>
      </c>
      <c r="CB8" s="243">
        <v>7</v>
      </c>
    </row>
    <row r="9" spans="1:80">
      <c r="A9" s="244">
        <v>2</v>
      </c>
      <c r="B9" s="245" t="s">
        <v>1315</v>
      </c>
      <c r="C9" s="246" t="s">
        <v>1316</v>
      </c>
      <c r="D9" s="247" t="s">
        <v>164</v>
      </c>
      <c r="E9" s="248">
        <v>46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7</v>
      </c>
    </row>
    <row r="10" spans="1:80" ht="22.5">
      <c r="A10" s="244">
        <v>3</v>
      </c>
      <c r="B10" s="245" t="s">
        <v>1317</v>
      </c>
      <c r="C10" s="246" t="s">
        <v>1318</v>
      </c>
      <c r="D10" s="247" t="s">
        <v>164</v>
      </c>
      <c r="E10" s="248">
        <v>6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7</v>
      </c>
    </row>
    <row r="11" spans="1:80" ht="22.5">
      <c r="A11" s="244">
        <v>4</v>
      </c>
      <c r="B11" s="245" t="s">
        <v>1319</v>
      </c>
      <c r="C11" s="246" t="s">
        <v>1320</v>
      </c>
      <c r="D11" s="247" t="s">
        <v>164</v>
      </c>
      <c r="E11" s="248">
        <v>42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7</v>
      </c>
    </row>
    <row r="12" spans="1:80" ht="22.5">
      <c r="A12" s="244">
        <v>5</v>
      </c>
      <c r="B12" s="245" t="s">
        <v>1321</v>
      </c>
      <c r="C12" s="246" t="s">
        <v>1322</v>
      </c>
      <c r="D12" s="247" t="s">
        <v>164</v>
      </c>
      <c r="E12" s="248">
        <v>32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7</v>
      </c>
    </row>
    <row r="13" spans="1:80">
      <c r="A13" s="244">
        <v>6</v>
      </c>
      <c r="B13" s="245" t="s">
        <v>1323</v>
      </c>
      <c r="C13" s="246" t="s">
        <v>1324</v>
      </c>
      <c r="D13" s="247" t="s">
        <v>164</v>
      </c>
      <c r="E13" s="248">
        <v>33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7</v>
      </c>
      <c r="AC13" s="216">
        <v>7</v>
      </c>
      <c r="AZ13" s="216">
        <v>2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7</v>
      </c>
    </row>
    <row r="14" spans="1:80">
      <c r="A14" s="244">
        <v>7</v>
      </c>
      <c r="B14" s="245" t="s">
        <v>1325</v>
      </c>
      <c r="C14" s="246" t="s">
        <v>1326</v>
      </c>
      <c r="D14" s="247" t="s">
        <v>164</v>
      </c>
      <c r="E14" s="248">
        <v>74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7</v>
      </c>
    </row>
    <row r="15" spans="1:80">
      <c r="A15" s="244">
        <v>8</v>
      </c>
      <c r="B15" s="245" t="s">
        <v>1327</v>
      </c>
      <c r="C15" s="246" t="s">
        <v>1328</v>
      </c>
      <c r="D15" s="247" t="s">
        <v>164</v>
      </c>
      <c r="E15" s="248">
        <v>42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7</v>
      </c>
    </row>
    <row r="16" spans="1:80">
      <c r="A16" s="244">
        <v>9</v>
      </c>
      <c r="B16" s="245" t="s">
        <v>1329</v>
      </c>
      <c r="C16" s="246" t="s">
        <v>1330</v>
      </c>
      <c r="D16" s="247" t="s">
        <v>164</v>
      </c>
      <c r="E16" s="248">
        <v>154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7</v>
      </c>
    </row>
    <row r="17" spans="1:80">
      <c r="A17" s="244">
        <v>10</v>
      </c>
      <c r="B17" s="245" t="s">
        <v>1331</v>
      </c>
      <c r="C17" s="246" t="s">
        <v>1332</v>
      </c>
      <c r="D17" s="247" t="s">
        <v>251</v>
      </c>
      <c r="E17" s="248">
        <v>4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7</v>
      </c>
    </row>
    <row r="18" spans="1:80">
      <c r="A18" s="244">
        <v>11</v>
      </c>
      <c r="B18" s="245" t="s">
        <v>1333</v>
      </c>
      <c r="C18" s="246" t="s">
        <v>1334</v>
      </c>
      <c r="D18" s="247" t="s">
        <v>251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7</v>
      </c>
    </row>
    <row r="19" spans="1:80">
      <c r="A19" s="244">
        <v>12</v>
      </c>
      <c r="B19" s="245" t="s">
        <v>1335</v>
      </c>
      <c r="C19" s="246" t="s">
        <v>1336</v>
      </c>
      <c r="D19" s="247" t="s">
        <v>251</v>
      </c>
      <c r="E19" s="248">
        <v>23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7</v>
      </c>
    </row>
    <row r="20" spans="1:80">
      <c r="A20" s="244">
        <v>13</v>
      </c>
      <c r="B20" s="245" t="s">
        <v>1337</v>
      </c>
      <c r="C20" s="246" t="s">
        <v>1338</v>
      </c>
      <c r="D20" s="247" t="s">
        <v>251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7</v>
      </c>
    </row>
    <row r="21" spans="1:80">
      <c r="A21" s="244">
        <v>14</v>
      </c>
      <c r="B21" s="245" t="s">
        <v>1339</v>
      </c>
      <c r="C21" s="246" t="s">
        <v>1340</v>
      </c>
      <c r="D21" s="247" t="s">
        <v>251</v>
      </c>
      <c r="E21" s="248">
        <v>2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7</v>
      </c>
    </row>
    <row r="22" spans="1:80">
      <c r="A22" s="244">
        <v>15</v>
      </c>
      <c r="B22" s="245" t="s">
        <v>1341</v>
      </c>
      <c r="C22" s="246" t="s">
        <v>1342</v>
      </c>
      <c r="D22" s="247" t="s">
        <v>251</v>
      </c>
      <c r="E22" s="248">
        <v>2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>
      <c r="A23" s="244">
        <v>16</v>
      </c>
      <c r="B23" s="245" t="s">
        <v>1343</v>
      </c>
      <c r="C23" s="246" t="s">
        <v>1344</v>
      </c>
      <c r="D23" s="247" t="s">
        <v>251</v>
      </c>
      <c r="E23" s="248">
        <v>2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>
      <c r="A24" s="244">
        <v>17</v>
      </c>
      <c r="B24" s="245" t="s">
        <v>1345</v>
      </c>
      <c r="C24" s="246" t="s">
        <v>1346</v>
      </c>
      <c r="D24" s="247" t="s">
        <v>251</v>
      </c>
      <c r="E24" s="248">
        <v>2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>
      <c r="A25" s="244">
        <v>18</v>
      </c>
      <c r="B25" s="245" t="s">
        <v>1347</v>
      </c>
      <c r="C25" s="246" t="s">
        <v>1348</v>
      </c>
      <c r="D25" s="247" t="s">
        <v>251</v>
      </c>
      <c r="E25" s="248">
        <v>2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>
      <c r="A26" s="244">
        <v>19</v>
      </c>
      <c r="B26" s="245" t="s">
        <v>1349</v>
      </c>
      <c r="C26" s="246" t="s">
        <v>1350</v>
      </c>
      <c r="D26" s="247" t="s">
        <v>251</v>
      </c>
      <c r="E26" s="248">
        <v>6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>
      <c r="A27" s="244">
        <v>20</v>
      </c>
      <c r="B27" s="245" t="s">
        <v>1351</v>
      </c>
      <c r="C27" s="246" t="s">
        <v>1352</v>
      </c>
      <c r="D27" s="247" t="s">
        <v>251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>
      <c r="A28" s="262"/>
      <c r="B28" s="263" t="s">
        <v>93</v>
      </c>
      <c r="C28" s="264" t="s">
        <v>1312</v>
      </c>
      <c r="D28" s="265"/>
      <c r="E28" s="266"/>
      <c r="F28" s="267"/>
      <c r="G28" s="268">
        <f>SUM(G7:G27)</f>
        <v>0</v>
      </c>
      <c r="H28" s="269"/>
      <c r="I28" s="270">
        <f>SUM(I7:I27)</f>
        <v>0</v>
      </c>
      <c r="J28" s="269"/>
      <c r="K28" s="270">
        <f>SUM(K7:K27)</f>
        <v>0</v>
      </c>
      <c r="O28" s="243">
        <v>4</v>
      </c>
      <c r="BA28" s="271">
        <f>SUM(BA7:BA27)</f>
        <v>0</v>
      </c>
      <c r="BB28" s="271">
        <f>SUM(BB7:BB27)</f>
        <v>0</v>
      </c>
      <c r="BC28" s="271">
        <f>SUM(BC7:BC27)</f>
        <v>0</v>
      </c>
      <c r="BD28" s="271">
        <f>SUM(BD7:BD27)</f>
        <v>0</v>
      </c>
      <c r="BE28" s="271">
        <f>SUM(BE7:BE27)</f>
        <v>0</v>
      </c>
    </row>
    <row r="29" spans="1:80">
      <c r="A29" s="233" t="s">
        <v>89</v>
      </c>
      <c r="B29" s="234" t="s">
        <v>1353</v>
      </c>
      <c r="C29" s="235" t="s">
        <v>1354</v>
      </c>
      <c r="D29" s="236"/>
      <c r="E29" s="237"/>
      <c r="F29" s="237"/>
      <c r="G29" s="238"/>
      <c r="H29" s="239"/>
      <c r="I29" s="240"/>
      <c r="J29" s="241"/>
      <c r="K29" s="242"/>
      <c r="O29" s="243">
        <v>1</v>
      </c>
    </row>
    <row r="30" spans="1:80">
      <c r="A30" s="244">
        <v>21</v>
      </c>
      <c r="B30" s="245" t="s">
        <v>1356</v>
      </c>
      <c r="C30" s="246" t="s">
        <v>1357</v>
      </c>
      <c r="D30" s="247" t="s">
        <v>164</v>
      </c>
      <c r="E30" s="248">
        <v>20</v>
      </c>
      <c r="F30" s="248">
        <v>0</v>
      </c>
      <c r="G30" s="249">
        <f t="shared" ref="G30:G51" si="8">E30*F30</f>
        <v>0</v>
      </c>
      <c r="H30" s="250">
        <v>0</v>
      </c>
      <c r="I30" s="251">
        <f t="shared" ref="I30:I51" si="9">E30*H30</f>
        <v>0</v>
      </c>
      <c r="J30" s="250">
        <v>0</v>
      </c>
      <c r="K30" s="251">
        <f t="shared" ref="K30:K51" si="10">E30*J30</f>
        <v>0</v>
      </c>
      <c r="O30" s="243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ref="BA30:BA51" si="11">IF(AZ30=1,G30,0)</f>
        <v>0</v>
      </c>
      <c r="BB30" s="216">
        <f t="shared" ref="BB30:BB51" si="12">IF(AZ30=2,G30,0)</f>
        <v>0</v>
      </c>
      <c r="BC30" s="216">
        <f t="shared" ref="BC30:BC51" si="13">IF(AZ30=3,G30,0)</f>
        <v>0</v>
      </c>
      <c r="BD30" s="216">
        <f t="shared" ref="BD30:BD51" si="14">IF(AZ30=4,G30,0)</f>
        <v>0</v>
      </c>
      <c r="BE30" s="216">
        <f t="shared" ref="BE30:BE51" si="15">IF(AZ30=5,G30,0)</f>
        <v>0</v>
      </c>
      <c r="CA30" s="243">
        <v>1</v>
      </c>
      <c r="CB30" s="243">
        <v>7</v>
      </c>
    </row>
    <row r="31" spans="1:80">
      <c r="A31" s="244">
        <v>22</v>
      </c>
      <c r="B31" s="245" t="s">
        <v>1358</v>
      </c>
      <c r="C31" s="246" t="s">
        <v>1359</v>
      </c>
      <c r="D31" s="247" t="s">
        <v>164</v>
      </c>
      <c r="E31" s="248">
        <v>58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43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</v>
      </c>
      <c r="CB31" s="243">
        <v>7</v>
      </c>
    </row>
    <row r="32" spans="1:80">
      <c r="A32" s="244">
        <v>23</v>
      </c>
      <c r="B32" s="245" t="s">
        <v>1360</v>
      </c>
      <c r="C32" s="246" t="s">
        <v>1361</v>
      </c>
      <c r="D32" s="247" t="s">
        <v>164</v>
      </c>
      <c r="E32" s="248">
        <v>32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43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</v>
      </c>
      <c r="CB32" s="243">
        <v>7</v>
      </c>
    </row>
    <row r="33" spans="1:80">
      <c r="A33" s="244">
        <v>24</v>
      </c>
      <c r="B33" s="245" t="s">
        <v>1362</v>
      </c>
      <c r="C33" s="246" t="s">
        <v>1363</v>
      </c>
      <c r="D33" s="247" t="s">
        <v>164</v>
      </c>
      <c r="E33" s="248">
        <v>22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>
        <v>0</v>
      </c>
      <c r="K33" s="251">
        <f t="shared" si="10"/>
        <v>0</v>
      </c>
      <c r="O33" s="243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</v>
      </c>
      <c r="CB33" s="243">
        <v>7</v>
      </c>
    </row>
    <row r="34" spans="1:80">
      <c r="A34" s="244">
        <v>25</v>
      </c>
      <c r="B34" s="245" t="s">
        <v>1364</v>
      </c>
      <c r="C34" s="246" t="s">
        <v>1365</v>
      </c>
      <c r="D34" s="247" t="s">
        <v>164</v>
      </c>
      <c r="E34" s="248">
        <v>14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>
        <v>0</v>
      </c>
      <c r="K34" s="251">
        <f t="shared" si="10"/>
        <v>0</v>
      </c>
      <c r="O34" s="243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</v>
      </c>
      <c r="CB34" s="243">
        <v>7</v>
      </c>
    </row>
    <row r="35" spans="1:80">
      <c r="A35" s="244">
        <v>26</v>
      </c>
      <c r="B35" s="245" t="s">
        <v>1366</v>
      </c>
      <c r="C35" s="246" t="s">
        <v>3143</v>
      </c>
      <c r="D35" s="247" t="s">
        <v>164</v>
      </c>
      <c r="E35" s="248">
        <v>42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>
        <v>0</v>
      </c>
      <c r="K35" s="251">
        <f t="shared" si="10"/>
        <v>0</v>
      </c>
      <c r="O35" s="243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</v>
      </c>
      <c r="CB35" s="243">
        <v>7</v>
      </c>
    </row>
    <row r="36" spans="1:80">
      <c r="A36" s="244">
        <v>27</v>
      </c>
      <c r="B36" s="245" t="s">
        <v>1367</v>
      </c>
      <c r="C36" s="246" t="s">
        <v>3144</v>
      </c>
      <c r="D36" s="247" t="s">
        <v>164</v>
      </c>
      <c r="E36" s="248">
        <v>16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>
        <v>0</v>
      </c>
      <c r="K36" s="251">
        <f t="shared" si="10"/>
        <v>0</v>
      </c>
      <c r="O36" s="243">
        <v>2</v>
      </c>
      <c r="AA36" s="216">
        <v>1</v>
      </c>
      <c r="AB36" s="216">
        <v>7</v>
      </c>
      <c r="AC36" s="216">
        <v>7</v>
      </c>
      <c r="AZ36" s="216">
        <v>2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</v>
      </c>
      <c r="CB36" s="243">
        <v>7</v>
      </c>
    </row>
    <row r="37" spans="1:80">
      <c r="A37" s="244">
        <v>28</v>
      </c>
      <c r="B37" s="245" t="s">
        <v>1368</v>
      </c>
      <c r="C37" s="246" t="s">
        <v>3145</v>
      </c>
      <c r="D37" s="247" t="s">
        <v>164</v>
      </c>
      <c r="E37" s="248">
        <v>42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>
        <v>0</v>
      </c>
      <c r="K37" s="251">
        <f t="shared" si="10"/>
        <v>0</v>
      </c>
      <c r="O37" s="243">
        <v>2</v>
      </c>
      <c r="AA37" s="216">
        <v>1</v>
      </c>
      <c r="AB37" s="216">
        <v>7</v>
      </c>
      <c r="AC37" s="216">
        <v>7</v>
      </c>
      <c r="AZ37" s="216">
        <v>2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</v>
      </c>
      <c r="CB37" s="243">
        <v>7</v>
      </c>
    </row>
    <row r="38" spans="1:80">
      <c r="A38" s="244">
        <v>29</v>
      </c>
      <c r="B38" s="245" t="s">
        <v>1369</v>
      </c>
      <c r="C38" s="246" t="s">
        <v>3146</v>
      </c>
      <c r="D38" s="247" t="s">
        <v>164</v>
      </c>
      <c r="E38" s="248">
        <v>32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>
        <v>0</v>
      </c>
      <c r="K38" s="251">
        <f t="shared" si="10"/>
        <v>0</v>
      </c>
      <c r="O38" s="243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</v>
      </c>
      <c r="CB38" s="243">
        <v>7</v>
      </c>
    </row>
    <row r="39" spans="1:80">
      <c r="A39" s="244">
        <v>30</v>
      </c>
      <c r="B39" s="245" t="s">
        <v>1370</v>
      </c>
      <c r="C39" s="246" t="s">
        <v>1371</v>
      </c>
      <c r="D39" s="247" t="s">
        <v>164</v>
      </c>
      <c r="E39" s="248">
        <v>22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>
        <v>0</v>
      </c>
      <c r="K39" s="251">
        <f t="shared" si="10"/>
        <v>0</v>
      </c>
      <c r="O39" s="243">
        <v>2</v>
      </c>
      <c r="AA39" s="216">
        <v>1</v>
      </c>
      <c r="AB39" s="216">
        <v>7</v>
      </c>
      <c r="AC39" s="216">
        <v>7</v>
      </c>
      <c r="AZ39" s="216">
        <v>2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</v>
      </c>
      <c r="CB39" s="243">
        <v>7</v>
      </c>
    </row>
    <row r="40" spans="1:80">
      <c r="A40" s="244">
        <v>31</v>
      </c>
      <c r="B40" s="245" t="s">
        <v>1372</v>
      </c>
      <c r="C40" s="246" t="s">
        <v>1373</v>
      </c>
      <c r="D40" s="247" t="s">
        <v>164</v>
      </c>
      <c r="E40" s="248">
        <v>14</v>
      </c>
      <c r="F40" s="248">
        <v>0</v>
      </c>
      <c r="G40" s="249">
        <f t="shared" si="8"/>
        <v>0</v>
      </c>
      <c r="H40" s="250">
        <v>0</v>
      </c>
      <c r="I40" s="251">
        <f t="shared" si="9"/>
        <v>0</v>
      </c>
      <c r="J40" s="250">
        <v>0</v>
      </c>
      <c r="K40" s="251">
        <f t="shared" si="10"/>
        <v>0</v>
      </c>
      <c r="O40" s="243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si="11"/>
        <v>0</v>
      </c>
      <c r="BB40" s="216">
        <f t="shared" si="12"/>
        <v>0</v>
      </c>
      <c r="BC40" s="216">
        <f t="shared" si="13"/>
        <v>0</v>
      </c>
      <c r="BD40" s="216">
        <f t="shared" si="14"/>
        <v>0</v>
      </c>
      <c r="BE40" s="216">
        <f t="shared" si="15"/>
        <v>0</v>
      </c>
      <c r="CA40" s="243">
        <v>1</v>
      </c>
      <c r="CB40" s="243">
        <v>7</v>
      </c>
    </row>
    <row r="41" spans="1:80">
      <c r="A41" s="244">
        <v>32</v>
      </c>
      <c r="B41" s="245" t="s">
        <v>1374</v>
      </c>
      <c r="C41" s="246" t="s">
        <v>1375</v>
      </c>
      <c r="D41" s="247" t="s">
        <v>251</v>
      </c>
      <c r="E41" s="248">
        <v>11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43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43">
        <v>1</v>
      </c>
      <c r="CB41" s="243">
        <v>7</v>
      </c>
    </row>
    <row r="42" spans="1:80">
      <c r="A42" s="244">
        <v>33</v>
      </c>
      <c r="B42" s="245" t="s">
        <v>1376</v>
      </c>
      <c r="C42" s="246" t="s">
        <v>1377</v>
      </c>
      <c r="D42" s="247" t="s">
        <v>251</v>
      </c>
      <c r="E42" s="248">
        <v>16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43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43">
        <v>1</v>
      </c>
      <c r="CB42" s="243">
        <v>7</v>
      </c>
    </row>
    <row r="43" spans="1:80">
      <c r="A43" s="244">
        <v>34</v>
      </c>
      <c r="B43" s="245" t="s">
        <v>1378</v>
      </c>
      <c r="C43" s="246" t="s">
        <v>1379</v>
      </c>
      <c r="D43" s="247" t="s">
        <v>251</v>
      </c>
      <c r="E43" s="248">
        <v>2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43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43">
        <v>1</v>
      </c>
      <c r="CB43" s="243">
        <v>7</v>
      </c>
    </row>
    <row r="44" spans="1:80">
      <c r="A44" s="244">
        <v>35</v>
      </c>
      <c r="B44" s="245" t="s">
        <v>1380</v>
      </c>
      <c r="C44" s="246" t="s">
        <v>1381</v>
      </c>
      <c r="D44" s="247" t="s">
        <v>251</v>
      </c>
      <c r="E44" s="248">
        <v>1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43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43">
        <v>1</v>
      </c>
      <c r="CB44" s="243">
        <v>7</v>
      </c>
    </row>
    <row r="45" spans="1:80">
      <c r="A45" s="244">
        <v>36</v>
      </c>
      <c r="B45" s="245" t="s">
        <v>1382</v>
      </c>
      <c r="C45" s="246" t="s">
        <v>1383</v>
      </c>
      <c r="D45" s="247" t="s">
        <v>251</v>
      </c>
      <c r="E45" s="248">
        <v>6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43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43">
        <v>1</v>
      </c>
      <c r="CB45" s="243">
        <v>7</v>
      </c>
    </row>
    <row r="46" spans="1:80">
      <c r="A46" s="244">
        <v>37</v>
      </c>
      <c r="B46" s="245" t="s">
        <v>1384</v>
      </c>
      <c r="C46" s="246" t="s">
        <v>1385</v>
      </c>
      <c r="D46" s="247" t="s">
        <v>251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43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43">
        <v>1</v>
      </c>
      <c r="CB46" s="243">
        <v>7</v>
      </c>
    </row>
    <row r="47" spans="1:80">
      <c r="A47" s="244">
        <v>38</v>
      </c>
      <c r="B47" s="245" t="s">
        <v>1386</v>
      </c>
      <c r="C47" s="246" t="s">
        <v>1387</v>
      </c>
      <c r="D47" s="247" t="s">
        <v>251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43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43">
        <v>1</v>
      </c>
      <c r="CB47" s="243">
        <v>7</v>
      </c>
    </row>
    <row r="48" spans="1:80">
      <c r="A48" s="244">
        <v>39</v>
      </c>
      <c r="B48" s="245" t="s">
        <v>1388</v>
      </c>
      <c r="C48" s="246" t="s">
        <v>1389</v>
      </c>
      <c r="D48" s="247" t="s">
        <v>251</v>
      </c>
      <c r="E48" s="248">
        <v>1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43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43">
        <v>1</v>
      </c>
      <c r="CB48" s="243">
        <v>7</v>
      </c>
    </row>
    <row r="49" spans="1:80">
      <c r="A49" s="244">
        <v>40</v>
      </c>
      <c r="B49" s="245" t="s">
        <v>1390</v>
      </c>
      <c r="C49" s="246" t="s">
        <v>1391</v>
      </c>
      <c r="D49" s="247" t="s">
        <v>251</v>
      </c>
      <c r="E49" s="248">
        <v>1</v>
      </c>
      <c r="F49" s="248">
        <v>0</v>
      </c>
      <c r="G49" s="249">
        <f t="shared" si="8"/>
        <v>0</v>
      </c>
      <c r="H49" s="250">
        <v>0</v>
      </c>
      <c r="I49" s="251">
        <f t="shared" si="9"/>
        <v>0</v>
      </c>
      <c r="J49" s="250">
        <v>0</v>
      </c>
      <c r="K49" s="251">
        <f t="shared" si="10"/>
        <v>0</v>
      </c>
      <c r="O49" s="243">
        <v>2</v>
      </c>
      <c r="AA49" s="216">
        <v>1</v>
      </c>
      <c r="AB49" s="216">
        <v>7</v>
      </c>
      <c r="AC49" s="216">
        <v>7</v>
      </c>
      <c r="AZ49" s="216">
        <v>2</v>
      </c>
      <c r="BA49" s="216">
        <f t="shared" si="11"/>
        <v>0</v>
      </c>
      <c r="BB49" s="216">
        <f t="shared" si="12"/>
        <v>0</v>
      </c>
      <c r="BC49" s="216">
        <f t="shared" si="13"/>
        <v>0</v>
      </c>
      <c r="BD49" s="216">
        <f t="shared" si="14"/>
        <v>0</v>
      </c>
      <c r="BE49" s="216">
        <f t="shared" si="15"/>
        <v>0</v>
      </c>
      <c r="CA49" s="243">
        <v>1</v>
      </c>
      <c r="CB49" s="243">
        <v>7</v>
      </c>
    </row>
    <row r="50" spans="1:80">
      <c r="A50" s="244">
        <v>41</v>
      </c>
      <c r="B50" s="245" t="s">
        <v>1392</v>
      </c>
      <c r="C50" s="246" t="s">
        <v>1393</v>
      </c>
      <c r="D50" s="247" t="s">
        <v>251</v>
      </c>
      <c r="E50" s="248">
        <v>1</v>
      </c>
      <c r="F50" s="248">
        <v>0</v>
      </c>
      <c r="G50" s="249">
        <f t="shared" si="8"/>
        <v>0</v>
      </c>
      <c r="H50" s="250">
        <v>0</v>
      </c>
      <c r="I50" s="251">
        <f t="shared" si="9"/>
        <v>0</v>
      </c>
      <c r="J50" s="250">
        <v>0</v>
      </c>
      <c r="K50" s="251">
        <f t="shared" si="10"/>
        <v>0</v>
      </c>
      <c r="O50" s="243">
        <v>2</v>
      </c>
      <c r="AA50" s="216">
        <v>1</v>
      </c>
      <c r="AB50" s="216">
        <v>7</v>
      </c>
      <c r="AC50" s="216">
        <v>7</v>
      </c>
      <c r="AZ50" s="216">
        <v>2</v>
      </c>
      <c r="BA50" s="216">
        <f t="shared" si="11"/>
        <v>0</v>
      </c>
      <c r="BB50" s="216">
        <f t="shared" si="12"/>
        <v>0</v>
      </c>
      <c r="BC50" s="216">
        <f t="shared" si="13"/>
        <v>0</v>
      </c>
      <c r="BD50" s="216">
        <f t="shared" si="14"/>
        <v>0</v>
      </c>
      <c r="BE50" s="216">
        <f t="shared" si="15"/>
        <v>0</v>
      </c>
      <c r="CA50" s="243">
        <v>1</v>
      </c>
      <c r="CB50" s="243">
        <v>7</v>
      </c>
    </row>
    <row r="51" spans="1:80">
      <c r="A51" s="244">
        <v>42</v>
      </c>
      <c r="B51" s="245" t="s">
        <v>1394</v>
      </c>
      <c r="C51" s="246" t="s">
        <v>1395</v>
      </c>
      <c r="D51" s="247" t="s">
        <v>251</v>
      </c>
      <c r="E51" s="248">
        <v>4</v>
      </c>
      <c r="F51" s="248">
        <v>0</v>
      </c>
      <c r="G51" s="249">
        <f t="shared" si="8"/>
        <v>0</v>
      </c>
      <c r="H51" s="250">
        <v>0</v>
      </c>
      <c r="I51" s="251">
        <f t="shared" si="9"/>
        <v>0</v>
      </c>
      <c r="J51" s="250">
        <v>0</v>
      </c>
      <c r="K51" s="251">
        <f t="shared" si="10"/>
        <v>0</v>
      </c>
      <c r="O51" s="243">
        <v>2</v>
      </c>
      <c r="AA51" s="216">
        <v>1</v>
      </c>
      <c r="AB51" s="216">
        <v>7</v>
      </c>
      <c r="AC51" s="216">
        <v>7</v>
      </c>
      <c r="AZ51" s="216">
        <v>2</v>
      </c>
      <c r="BA51" s="216">
        <f t="shared" si="11"/>
        <v>0</v>
      </c>
      <c r="BB51" s="216">
        <f t="shared" si="12"/>
        <v>0</v>
      </c>
      <c r="BC51" s="216">
        <f t="shared" si="13"/>
        <v>0</v>
      </c>
      <c r="BD51" s="216">
        <f t="shared" si="14"/>
        <v>0</v>
      </c>
      <c r="BE51" s="216">
        <f t="shared" si="15"/>
        <v>0</v>
      </c>
      <c r="CA51" s="243">
        <v>1</v>
      </c>
      <c r="CB51" s="243">
        <v>7</v>
      </c>
    </row>
    <row r="52" spans="1:80">
      <c r="A52" s="262"/>
      <c r="B52" s="263" t="s">
        <v>93</v>
      </c>
      <c r="C52" s="264" t="s">
        <v>1355</v>
      </c>
      <c r="D52" s="265"/>
      <c r="E52" s="266"/>
      <c r="F52" s="267"/>
      <c r="G52" s="268">
        <f>SUM(G29:G51)</f>
        <v>0</v>
      </c>
      <c r="H52" s="269"/>
      <c r="I52" s="270">
        <f>SUM(I29:I51)</f>
        <v>0</v>
      </c>
      <c r="J52" s="269"/>
      <c r="K52" s="270">
        <f>SUM(K29:K51)</f>
        <v>0</v>
      </c>
      <c r="O52" s="243">
        <v>4</v>
      </c>
      <c r="BA52" s="271">
        <f>SUM(BA29:BA51)</f>
        <v>0</v>
      </c>
      <c r="BB52" s="271">
        <f>SUM(BB29:BB51)</f>
        <v>0</v>
      </c>
      <c r="BC52" s="271">
        <f>SUM(BC29:BC51)</f>
        <v>0</v>
      </c>
      <c r="BD52" s="271">
        <f>SUM(BD29:BD51)</f>
        <v>0</v>
      </c>
      <c r="BE52" s="271">
        <f>SUM(BE29:BE51)</f>
        <v>0</v>
      </c>
    </row>
    <row r="53" spans="1:80">
      <c r="A53" s="233" t="s">
        <v>89</v>
      </c>
      <c r="B53" s="234" t="s">
        <v>1396</v>
      </c>
      <c r="C53" s="235" t="s">
        <v>1397</v>
      </c>
      <c r="D53" s="236"/>
      <c r="E53" s="237"/>
      <c r="F53" s="237"/>
      <c r="G53" s="238"/>
      <c r="H53" s="239"/>
      <c r="I53" s="240"/>
      <c r="J53" s="241"/>
      <c r="K53" s="242"/>
      <c r="O53" s="243">
        <v>1</v>
      </c>
    </row>
    <row r="54" spans="1:80">
      <c r="A54" s="244">
        <v>43</v>
      </c>
      <c r="B54" s="245" t="s">
        <v>1399</v>
      </c>
      <c r="C54" s="246" t="s">
        <v>1400</v>
      </c>
      <c r="D54" s="247" t="s">
        <v>164</v>
      </c>
      <c r="E54" s="248">
        <v>1</v>
      </c>
      <c r="F54" s="248">
        <v>0</v>
      </c>
      <c r="G54" s="249">
        <f t="shared" ref="G54:G60" si="16">E54*F54</f>
        <v>0</v>
      </c>
      <c r="H54" s="250">
        <v>0</v>
      </c>
      <c r="I54" s="251">
        <f t="shared" ref="I54:I60" si="17">E54*H54</f>
        <v>0</v>
      </c>
      <c r="J54" s="250">
        <v>0</v>
      </c>
      <c r="K54" s="251">
        <f t="shared" ref="K54:K60" si="18">E54*J54</f>
        <v>0</v>
      </c>
      <c r="O54" s="243">
        <v>2</v>
      </c>
      <c r="AA54" s="216">
        <v>1</v>
      </c>
      <c r="AB54" s="216">
        <v>7</v>
      </c>
      <c r="AC54" s="216">
        <v>7</v>
      </c>
      <c r="AZ54" s="216">
        <v>2</v>
      </c>
      <c r="BA54" s="216">
        <f t="shared" ref="BA54:BA60" si="19">IF(AZ54=1,G54,0)</f>
        <v>0</v>
      </c>
      <c r="BB54" s="216">
        <f t="shared" ref="BB54:BB60" si="20">IF(AZ54=2,G54,0)</f>
        <v>0</v>
      </c>
      <c r="BC54" s="216">
        <f t="shared" ref="BC54:BC60" si="21">IF(AZ54=3,G54,0)</f>
        <v>0</v>
      </c>
      <c r="BD54" s="216">
        <f t="shared" ref="BD54:BD60" si="22">IF(AZ54=4,G54,0)</f>
        <v>0</v>
      </c>
      <c r="BE54" s="216">
        <f t="shared" ref="BE54:BE60" si="23">IF(AZ54=5,G54,0)</f>
        <v>0</v>
      </c>
      <c r="CA54" s="243">
        <v>1</v>
      </c>
      <c r="CB54" s="243">
        <v>7</v>
      </c>
    </row>
    <row r="55" spans="1:80">
      <c r="A55" s="244">
        <v>44</v>
      </c>
      <c r="B55" s="245" t="s">
        <v>1401</v>
      </c>
      <c r="C55" s="246" t="s">
        <v>1402</v>
      </c>
      <c r="D55" s="247" t="s">
        <v>164</v>
      </c>
      <c r="E55" s="248">
        <v>15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>
        <v>0</v>
      </c>
      <c r="K55" s="251">
        <f t="shared" si="18"/>
        <v>0</v>
      </c>
      <c r="O55" s="243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</v>
      </c>
      <c r="CB55" s="243">
        <v>7</v>
      </c>
    </row>
    <row r="56" spans="1:80">
      <c r="A56" s="244">
        <v>45</v>
      </c>
      <c r="B56" s="245" t="s">
        <v>1403</v>
      </c>
      <c r="C56" s="246" t="s">
        <v>1404</v>
      </c>
      <c r="D56" s="247" t="s">
        <v>164</v>
      </c>
      <c r="E56" s="248">
        <v>1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>
        <v>0</v>
      </c>
      <c r="K56" s="251">
        <f t="shared" si="18"/>
        <v>0</v>
      </c>
      <c r="O56" s="243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</v>
      </c>
      <c r="CB56" s="243">
        <v>7</v>
      </c>
    </row>
    <row r="57" spans="1:80">
      <c r="A57" s="244">
        <v>46</v>
      </c>
      <c r="B57" s="245" t="s">
        <v>1405</v>
      </c>
      <c r="C57" s="246" t="s">
        <v>1406</v>
      </c>
      <c r="D57" s="247" t="s">
        <v>251</v>
      </c>
      <c r="E57" s="248">
        <v>1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>
        <v>0</v>
      </c>
      <c r="K57" s="251">
        <f t="shared" si="18"/>
        <v>0</v>
      </c>
      <c r="O57" s="243">
        <v>2</v>
      </c>
      <c r="AA57" s="216">
        <v>1</v>
      </c>
      <c r="AB57" s="216">
        <v>7</v>
      </c>
      <c r="AC57" s="216">
        <v>7</v>
      </c>
      <c r="AZ57" s="216">
        <v>2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</v>
      </c>
      <c r="CB57" s="243">
        <v>7</v>
      </c>
    </row>
    <row r="58" spans="1:80">
      <c r="A58" s="244">
        <v>47</v>
      </c>
      <c r="B58" s="245" t="s">
        <v>1407</v>
      </c>
      <c r="C58" s="246" t="s">
        <v>1408</v>
      </c>
      <c r="D58" s="247" t="s">
        <v>251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>
        <v>0</v>
      </c>
      <c r="K58" s="251">
        <f t="shared" si="18"/>
        <v>0</v>
      </c>
      <c r="O58" s="243">
        <v>2</v>
      </c>
      <c r="AA58" s="216">
        <v>1</v>
      </c>
      <c r="AB58" s="216">
        <v>7</v>
      </c>
      <c r="AC58" s="216">
        <v>7</v>
      </c>
      <c r="AZ58" s="216">
        <v>2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</v>
      </c>
      <c r="CB58" s="243">
        <v>7</v>
      </c>
    </row>
    <row r="59" spans="1:80">
      <c r="A59" s="244">
        <v>48</v>
      </c>
      <c r="B59" s="245" t="s">
        <v>1409</v>
      </c>
      <c r="C59" s="246" t="s">
        <v>1410</v>
      </c>
      <c r="D59" s="247" t="s">
        <v>251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>
        <v>0</v>
      </c>
      <c r="K59" s="251">
        <f t="shared" si="18"/>
        <v>0</v>
      </c>
      <c r="O59" s="243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</v>
      </c>
      <c r="CB59" s="243">
        <v>7</v>
      </c>
    </row>
    <row r="60" spans="1:80">
      <c r="A60" s="244">
        <v>49</v>
      </c>
      <c r="B60" s="245" t="s">
        <v>1411</v>
      </c>
      <c r="C60" s="246" t="s">
        <v>1412</v>
      </c>
      <c r="D60" s="247" t="s">
        <v>164</v>
      </c>
      <c r="E60" s="248">
        <v>16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43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</v>
      </c>
      <c r="CB60" s="243">
        <v>7</v>
      </c>
    </row>
    <row r="61" spans="1:80">
      <c r="A61" s="262"/>
      <c r="B61" s="263" t="s">
        <v>93</v>
      </c>
      <c r="C61" s="264" t="s">
        <v>1398</v>
      </c>
      <c r="D61" s="265"/>
      <c r="E61" s="266"/>
      <c r="F61" s="267"/>
      <c r="G61" s="268">
        <f>SUM(G53:G60)</f>
        <v>0</v>
      </c>
      <c r="H61" s="269"/>
      <c r="I61" s="270">
        <f>SUM(I53:I60)</f>
        <v>0</v>
      </c>
      <c r="J61" s="269"/>
      <c r="K61" s="270">
        <f>SUM(K53:K60)</f>
        <v>0</v>
      </c>
      <c r="O61" s="243">
        <v>4</v>
      </c>
      <c r="BA61" s="271">
        <f>SUM(BA53:BA60)</f>
        <v>0</v>
      </c>
      <c r="BB61" s="271">
        <f>SUM(BB53:BB60)</f>
        <v>0</v>
      </c>
      <c r="BC61" s="271">
        <f>SUM(BC53:BC60)</f>
        <v>0</v>
      </c>
      <c r="BD61" s="271">
        <f>SUM(BD53:BD60)</f>
        <v>0</v>
      </c>
      <c r="BE61" s="271">
        <f>SUM(BE53:BE60)</f>
        <v>0</v>
      </c>
    </row>
    <row r="62" spans="1:80">
      <c r="A62" s="233" t="s">
        <v>89</v>
      </c>
      <c r="B62" s="234" t="s">
        <v>1413</v>
      </c>
      <c r="C62" s="235" t="s">
        <v>1414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>
      <c r="A63" s="244">
        <v>50</v>
      </c>
      <c r="B63" s="245" t="s">
        <v>1416</v>
      </c>
      <c r="C63" s="246" t="s">
        <v>1417</v>
      </c>
      <c r="D63" s="247" t="s">
        <v>251</v>
      </c>
      <c r="E63" s="248">
        <v>16</v>
      </c>
      <c r="F63" s="248">
        <v>0</v>
      </c>
      <c r="G63" s="249">
        <f>E63*F63</f>
        <v>0</v>
      </c>
      <c r="H63" s="250">
        <v>0</v>
      </c>
      <c r="I63" s="251">
        <f>E63*H63</f>
        <v>0</v>
      </c>
      <c r="J63" s="250">
        <v>0</v>
      </c>
      <c r="K63" s="251">
        <f>E63*J63</f>
        <v>0</v>
      </c>
      <c r="O63" s="243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43">
        <v>1</v>
      </c>
      <c r="CB63" s="243">
        <v>7</v>
      </c>
    </row>
    <row r="64" spans="1:80">
      <c r="A64" s="252"/>
      <c r="B64" s="253"/>
      <c r="C64" s="368" t="s">
        <v>1418</v>
      </c>
      <c r="D64" s="369"/>
      <c r="E64" s="369"/>
      <c r="F64" s="369"/>
      <c r="G64" s="370"/>
      <c r="I64" s="254"/>
      <c r="K64" s="254"/>
      <c r="L64" s="255" t="s">
        <v>1418</v>
      </c>
      <c r="O64" s="243">
        <v>3</v>
      </c>
    </row>
    <row r="65" spans="1:80">
      <c r="A65" s="244">
        <v>51</v>
      </c>
      <c r="B65" s="245" t="s">
        <v>1419</v>
      </c>
      <c r="C65" s="246" t="s">
        <v>1420</v>
      </c>
      <c r="D65" s="247" t="s">
        <v>251</v>
      </c>
      <c r="E65" s="248">
        <v>5</v>
      </c>
      <c r="F65" s="248">
        <v>0</v>
      </c>
      <c r="G65" s="249">
        <f>E65*F65</f>
        <v>0</v>
      </c>
      <c r="H65" s="250">
        <v>0</v>
      </c>
      <c r="I65" s="251">
        <f>E65*H65</f>
        <v>0</v>
      </c>
      <c r="J65" s="250">
        <v>0</v>
      </c>
      <c r="K65" s="251">
        <f>E65*J65</f>
        <v>0</v>
      </c>
      <c r="O65" s="243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>IF(AZ65=1,G65,0)</f>
        <v>0</v>
      </c>
      <c r="BB65" s="216">
        <f>IF(AZ65=2,G65,0)</f>
        <v>0</v>
      </c>
      <c r="BC65" s="216">
        <f>IF(AZ65=3,G65,0)</f>
        <v>0</v>
      </c>
      <c r="BD65" s="216">
        <f>IF(AZ65=4,G65,0)</f>
        <v>0</v>
      </c>
      <c r="BE65" s="216">
        <f>IF(AZ65=5,G65,0)</f>
        <v>0</v>
      </c>
      <c r="CA65" s="243">
        <v>1</v>
      </c>
      <c r="CB65" s="243">
        <v>7</v>
      </c>
    </row>
    <row r="66" spans="1:80">
      <c r="A66" s="252"/>
      <c r="B66" s="253"/>
      <c r="C66" s="368" t="s">
        <v>1418</v>
      </c>
      <c r="D66" s="369"/>
      <c r="E66" s="369"/>
      <c r="F66" s="369"/>
      <c r="G66" s="370"/>
      <c r="I66" s="254"/>
      <c r="K66" s="254"/>
      <c r="L66" s="255" t="s">
        <v>1418</v>
      </c>
      <c r="O66" s="243">
        <v>3</v>
      </c>
    </row>
    <row r="67" spans="1:80">
      <c r="A67" s="244">
        <v>52</v>
      </c>
      <c r="B67" s="245" t="s">
        <v>1421</v>
      </c>
      <c r="C67" s="246" t="s">
        <v>1422</v>
      </c>
      <c r="D67" s="247" t="s">
        <v>251</v>
      </c>
      <c r="E67" s="248">
        <v>16</v>
      </c>
      <c r="F67" s="248">
        <v>0</v>
      </c>
      <c r="G67" s="249">
        <f>E67*F67</f>
        <v>0</v>
      </c>
      <c r="H67" s="250">
        <v>0</v>
      </c>
      <c r="I67" s="251">
        <f>E67*H67</f>
        <v>0</v>
      </c>
      <c r="J67" s="250">
        <v>0</v>
      </c>
      <c r="K67" s="251">
        <f>E67*J67</f>
        <v>0</v>
      </c>
      <c r="O67" s="243">
        <v>2</v>
      </c>
      <c r="AA67" s="216">
        <v>1</v>
      </c>
      <c r="AB67" s="216">
        <v>7</v>
      </c>
      <c r="AC67" s="216">
        <v>7</v>
      </c>
      <c r="AZ67" s="216">
        <v>2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43">
        <v>1</v>
      </c>
      <c r="CB67" s="243">
        <v>7</v>
      </c>
    </row>
    <row r="68" spans="1:80">
      <c r="A68" s="252"/>
      <c r="B68" s="253"/>
      <c r="C68" s="368" t="s">
        <v>1418</v>
      </c>
      <c r="D68" s="369"/>
      <c r="E68" s="369"/>
      <c r="F68" s="369"/>
      <c r="G68" s="370"/>
      <c r="I68" s="254"/>
      <c r="K68" s="254"/>
      <c r="L68" s="255" t="s">
        <v>1418</v>
      </c>
      <c r="O68" s="243">
        <v>3</v>
      </c>
    </row>
    <row r="69" spans="1:80">
      <c r="A69" s="244">
        <v>53</v>
      </c>
      <c r="B69" s="245" t="s">
        <v>1423</v>
      </c>
      <c r="C69" s="246" t="s">
        <v>1424</v>
      </c>
      <c r="D69" s="247" t="s">
        <v>251</v>
      </c>
      <c r="E69" s="248">
        <v>5</v>
      </c>
      <c r="F69" s="248">
        <v>0</v>
      </c>
      <c r="G69" s="249">
        <f>E69*F69</f>
        <v>0</v>
      </c>
      <c r="H69" s="250">
        <v>0</v>
      </c>
      <c r="I69" s="251">
        <f>E69*H69</f>
        <v>0</v>
      </c>
      <c r="J69" s="250">
        <v>0</v>
      </c>
      <c r="K69" s="251">
        <f>E69*J69</f>
        <v>0</v>
      </c>
      <c r="O69" s="243">
        <v>2</v>
      </c>
      <c r="AA69" s="216">
        <v>1</v>
      </c>
      <c r="AB69" s="216">
        <v>7</v>
      </c>
      <c r="AC69" s="216">
        <v>7</v>
      </c>
      <c r="AZ69" s="216">
        <v>2</v>
      </c>
      <c r="BA69" s="216">
        <f>IF(AZ69=1,G69,0)</f>
        <v>0</v>
      </c>
      <c r="BB69" s="216">
        <f>IF(AZ69=2,G69,0)</f>
        <v>0</v>
      </c>
      <c r="BC69" s="216">
        <f>IF(AZ69=3,G69,0)</f>
        <v>0</v>
      </c>
      <c r="BD69" s="216">
        <f>IF(AZ69=4,G69,0)</f>
        <v>0</v>
      </c>
      <c r="BE69" s="216">
        <f>IF(AZ69=5,G69,0)</f>
        <v>0</v>
      </c>
      <c r="CA69" s="243">
        <v>1</v>
      </c>
      <c r="CB69" s="243">
        <v>7</v>
      </c>
    </row>
    <row r="70" spans="1:80">
      <c r="A70" s="252"/>
      <c r="B70" s="253"/>
      <c r="C70" s="368" t="s">
        <v>1418</v>
      </c>
      <c r="D70" s="369"/>
      <c r="E70" s="369"/>
      <c r="F70" s="369"/>
      <c r="G70" s="370"/>
      <c r="I70" s="254"/>
      <c r="K70" s="254"/>
      <c r="L70" s="255" t="s">
        <v>1418</v>
      </c>
      <c r="O70" s="243">
        <v>3</v>
      </c>
    </row>
    <row r="71" spans="1:80">
      <c r="A71" s="244">
        <v>54</v>
      </c>
      <c r="B71" s="245" t="s">
        <v>1425</v>
      </c>
      <c r="C71" s="246" t="s">
        <v>1426</v>
      </c>
      <c r="D71" s="247" t="s">
        <v>251</v>
      </c>
      <c r="E71" s="248">
        <v>17</v>
      </c>
      <c r="F71" s="248">
        <v>0</v>
      </c>
      <c r="G71" s="249">
        <f>E71*F71</f>
        <v>0</v>
      </c>
      <c r="H71" s="250">
        <v>0</v>
      </c>
      <c r="I71" s="251">
        <f>E71*H71</f>
        <v>0</v>
      </c>
      <c r="J71" s="250">
        <v>0</v>
      </c>
      <c r="K71" s="251">
        <f>E71*J71</f>
        <v>0</v>
      </c>
      <c r="O71" s="243">
        <v>2</v>
      </c>
      <c r="AA71" s="216">
        <v>1</v>
      </c>
      <c r="AB71" s="216">
        <v>7</v>
      </c>
      <c r="AC71" s="216">
        <v>7</v>
      </c>
      <c r="AZ71" s="216">
        <v>2</v>
      </c>
      <c r="BA71" s="216">
        <f>IF(AZ71=1,G71,0)</f>
        <v>0</v>
      </c>
      <c r="BB71" s="216">
        <f>IF(AZ71=2,G71,0)</f>
        <v>0</v>
      </c>
      <c r="BC71" s="216">
        <f>IF(AZ71=3,G71,0)</f>
        <v>0</v>
      </c>
      <c r="BD71" s="216">
        <f>IF(AZ71=4,G71,0)</f>
        <v>0</v>
      </c>
      <c r="BE71" s="216">
        <f>IF(AZ71=5,G71,0)</f>
        <v>0</v>
      </c>
      <c r="CA71" s="243">
        <v>1</v>
      </c>
      <c r="CB71" s="243">
        <v>7</v>
      </c>
    </row>
    <row r="72" spans="1:80">
      <c r="A72" s="252"/>
      <c r="B72" s="253"/>
      <c r="C72" s="368" t="s">
        <v>1418</v>
      </c>
      <c r="D72" s="369"/>
      <c r="E72" s="369"/>
      <c r="F72" s="369"/>
      <c r="G72" s="370"/>
      <c r="I72" s="254"/>
      <c r="K72" s="254"/>
      <c r="L72" s="255" t="s">
        <v>1418</v>
      </c>
      <c r="O72" s="243">
        <v>3</v>
      </c>
    </row>
    <row r="73" spans="1:80">
      <c r="A73" s="244">
        <v>55</v>
      </c>
      <c r="B73" s="245" t="s">
        <v>1427</v>
      </c>
      <c r="C73" s="246" t="s">
        <v>1428</v>
      </c>
      <c r="D73" s="247" t="s">
        <v>251</v>
      </c>
      <c r="E73" s="248">
        <v>2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>
        <v>0</v>
      </c>
      <c r="K73" s="251">
        <f>E73*J73</f>
        <v>0</v>
      </c>
      <c r="O73" s="243">
        <v>2</v>
      </c>
      <c r="AA73" s="216">
        <v>1</v>
      </c>
      <c r="AB73" s="216">
        <v>7</v>
      </c>
      <c r="AC73" s="216">
        <v>7</v>
      </c>
      <c r="AZ73" s="216">
        <v>2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</v>
      </c>
      <c r="CB73" s="243">
        <v>7</v>
      </c>
    </row>
    <row r="74" spans="1:80">
      <c r="A74" s="252"/>
      <c r="B74" s="253"/>
      <c r="C74" s="368" t="s">
        <v>1418</v>
      </c>
      <c r="D74" s="369"/>
      <c r="E74" s="369"/>
      <c r="F74" s="369"/>
      <c r="G74" s="370"/>
      <c r="I74" s="254"/>
      <c r="K74" s="254"/>
      <c r="L74" s="255" t="s">
        <v>1418</v>
      </c>
      <c r="O74" s="243">
        <v>3</v>
      </c>
    </row>
    <row r="75" spans="1:80">
      <c r="A75" s="244">
        <v>56</v>
      </c>
      <c r="B75" s="245" t="s">
        <v>1429</v>
      </c>
      <c r="C75" s="246" t="s">
        <v>1430</v>
      </c>
      <c r="D75" s="247" t="s">
        <v>251</v>
      </c>
      <c r="E75" s="248">
        <v>5</v>
      </c>
      <c r="F75" s="248">
        <v>0</v>
      </c>
      <c r="G75" s="249">
        <f>E75*F75</f>
        <v>0</v>
      </c>
      <c r="H75" s="250">
        <v>0</v>
      </c>
      <c r="I75" s="251">
        <f>E75*H75</f>
        <v>0</v>
      </c>
      <c r="J75" s="250">
        <v>0</v>
      </c>
      <c r="K75" s="251">
        <f>E75*J75</f>
        <v>0</v>
      </c>
      <c r="O75" s="243">
        <v>2</v>
      </c>
      <c r="AA75" s="216">
        <v>1</v>
      </c>
      <c r="AB75" s="216">
        <v>0</v>
      </c>
      <c r="AC75" s="216">
        <v>0</v>
      </c>
      <c r="AZ75" s="216">
        <v>2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</v>
      </c>
      <c r="CB75" s="243">
        <v>0</v>
      </c>
    </row>
    <row r="76" spans="1:80">
      <c r="A76" s="252"/>
      <c r="B76" s="253"/>
      <c r="C76" s="368" t="s">
        <v>1418</v>
      </c>
      <c r="D76" s="369"/>
      <c r="E76" s="369"/>
      <c r="F76" s="369"/>
      <c r="G76" s="370"/>
      <c r="I76" s="254"/>
      <c r="K76" s="254"/>
      <c r="L76" s="255" t="s">
        <v>1418</v>
      </c>
      <c r="O76" s="243">
        <v>3</v>
      </c>
    </row>
    <row r="77" spans="1:80">
      <c r="A77" s="244">
        <v>57</v>
      </c>
      <c r="B77" s="245" t="s">
        <v>1431</v>
      </c>
      <c r="C77" s="246" t="s">
        <v>1432</v>
      </c>
      <c r="D77" s="247" t="s">
        <v>251</v>
      </c>
      <c r="E77" s="248">
        <v>24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>
        <v>0</v>
      </c>
      <c r="K77" s="251">
        <f>E77*J77</f>
        <v>0</v>
      </c>
      <c r="O77" s="243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</v>
      </c>
      <c r="CB77" s="243">
        <v>7</v>
      </c>
    </row>
    <row r="78" spans="1:80">
      <c r="A78" s="252"/>
      <c r="B78" s="253"/>
      <c r="C78" s="368" t="s">
        <v>1418</v>
      </c>
      <c r="D78" s="369"/>
      <c r="E78" s="369"/>
      <c r="F78" s="369"/>
      <c r="G78" s="370"/>
      <c r="I78" s="254"/>
      <c r="K78" s="254"/>
      <c r="L78" s="255" t="s">
        <v>1418</v>
      </c>
      <c r="O78" s="243">
        <v>3</v>
      </c>
    </row>
    <row r="79" spans="1:80">
      <c r="A79" s="244">
        <v>58</v>
      </c>
      <c r="B79" s="245" t="s">
        <v>1433</v>
      </c>
      <c r="C79" s="246" t="s">
        <v>1434</v>
      </c>
      <c r="D79" s="247" t="s">
        <v>251</v>
      </c>
      <c r="E79" s="248">
        <v>6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>
        <v>0</v>
      </c>
      <c r="K79" s="251">
        <f>E79*J79</f>
        <v>0</v>
      </c>
      <c r="O79" s="243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</v>
      </c>
      <c r="CB79" s="243">
        <v>7</v>
      </c>
    </row>
    <row r="80" spans="1:80">
      <c r="A80" s="252"/>
      <c r="B80" s="253"/>
      <c r="C80" s="368" t="s">
        <v>1418</v>
      </c>
      <c r="D80" s="369"/>
      <c r="E80" s="369"/>
      <c r="F80" s="369"/>
      <c r="G80" s="370"/>
      <c r="I80" s="254"/>
      <c r="K80" s="254"/>
      <c r="L80" s="255" t="s">
        <v>1418</v>
      </c>
      <c r="O80" s="243">
        <v>3</v>
      </c>
    </row>
    <row r="81" spans="1:80">
      <c r="A81" s="244">
        <v>59</v>
      </c>
      <c r="B81" s="245" t="s">
        <v>1435</v>
      </c>
      <c r="C81" s="246" t="s">
        <v>1436</v>
      </c>
      <c r="D81" s="247" t="s">
        <v>251</v>
      </c>
      <c r="E81" s="248">
        <v>6</v>
      </c>
      <c r="F81" s="248">
        <v>0</v>
      </c>
      <c r="G81" s="249">
        <f>E81*F81</f>
        <v>0</v>
      </c>
      <c r="H81" s="250">
        <v>0</v>
      </c>
      <c r="I81" s="251">
        <f>E81*H81</f>
        <v>0</v>
      </c>
      <c r="J81" s="250">
        <v>0</v>
      </c>
      <c r="K81" s="251">
        <f>E81*J81</f>
        <v>0</v>
      </c>
      <c r="O81" s="243">
        <v>2</v>
      </c>
      <c r="AA81" s="216">
        <v>1</v>
      </c>
      <c r="AB81" s="216">
        <v>7</v>
      </c>
      <c r="AC81" s="216">
        <v>7</v>
      </c>
      <c r="AZ81" s="216">
        <v>2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</v>
      </c>
      <c r="CB81" s="243">
        <v>7</v>
      </c>
    </row>
    <row r="82" spans="1:80">
      <c r="A82" s="252"/>
      <c r="B82" s="253"/>
      <c r="C82" s="368" t="s">
        <v>1418</v>
      </c>
      <c r="D82" s="369"/>
      <c r="E82" s="369"/>
      <c r="F82" s="369"/>
      <c r="G82" s="370"/>
      <c r="I82" s="254"/>
      <c r="K82" s="254"/>
      <c r="L82" s="255" t="s">
        <v>1418</v>
      </c>
      <c r="O82" s="243">
        <v>3</v>
      </c>
    </row>
    <row r="83" spans="1:80" ht="22.5">
      <c r="A83" s="244">
        <v>60</v>
      </c>
      <c r="B83" s="245" t="s">
        <v>1437</v>
      </c>
      <c r="C83" s="246" t="s">
        <v>1438</v>
      </c>
      <c r="D83" s="247" t="s">
        <v>251</v>
      </c>
      <c r="E83" s="248">
        <v>21</v>
      </c>
      <c r="F83" s="248">
        <v>0</v>
      </c>
      <c r="G83" s="249">
        <f>E83*F83</f>
        <v>0</v>
      </c>
      <c r="H83" s="250">
        <v>0</v>
      </c>
      <c r="I83" s="251">
        <f>E83*H83</f>
        <v>0</v>
      </c>
      <c r="J83" s="250">
        <v>0</v>
      </c>
      <c r="K83" s="251">
        <f>E83*J83</f>
        <v>0</v>
      </c>
      <c r="O83" s="243">
        <v>2</v>
      </c>
      <c r="AA83" s="216">
        <v>1</v>
      </c>
      <c r="AB83" s="216">
        <v>7</v>
      </c>
      <c r="AC83" s="216">
        <v>7</v>
      </c>
      <c r="AZ83" s="216">
        <v>2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</v>
      </c>
      <c r="CB83" s="243">
        <v>7</v>
      </c>
    </row>
    <row r="84" spans="1:80">
      <c r="A84" s="252"/>
      <c r="B84" s="253"/>
      <c r="C84" s="368" t="s">
        <v>1418</v>
      </c>
      <c r="D84" s="369"/>
      <c r="E84" s="369"/>
      <c r="F84" s="369"/>
      <c r="G84" s="370"/>
      <c r="I84" s="254"/>
      <c r="K84" s="254"/>
      <c r="L84" s="255" t="s">
        <v>1418</v>
      </c>
      <c r="O84" s="243">
        <v>3</v>
      </c>
    </row>
    <row r="85" spans="1:80">
      <c r="A85" s="244">
        <v>61</v>
      </c>
      <c r="B85" s="245" t="s">
        <v>1439</v>
      </c>
      <c r="C85" s="246" t="s">
        <v>1440</v>
      </c>
      <c r="D85" s="247" t="s">
        <v>251</v>
      </c>
      <c r="E85" s="248">
        <v>21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>
        <v>0</v>
      </c>
      <c r="K85" s="251">
        <f>E85*J85</f>
        <v>0</v>
      </c>
      <c r="O85" s="243">
        <v>2</v>
      </c>
      <c r="AA85" s="216">
        <v>1</v>
      </c>
      <c r="AB85" s="216">
        <v>7</v>
      </c>
      <c r="AC85" s="216">
        <v>7</v>
      </c>
      <c r="AZ85" s="216">
        <v>2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</v>
      </c>
      <c r="CB85" s="243">
        <v>7</v>
      </c>
    </row>
    <row r="86" spans="1:80">
      <c r="A86" s="252"/>
      <c r="B86" s="253"/>
      <c r="C86" s="368" t="s">
        <v>1418</v>
      </c>
      <c r="D86" s="369"/>
      <c r="E86" s="369"/>
      <c r="F86" s="369"/>
      <c r="G86" s="370"/>
      <c r="I86" s="254"/>
      <c r="K86" s="254"/>
      <c r="L86" s="255" t="s">
        <v>1418</v>
      </c>
      <c r="O86" s="243">
        <v>3</v>
      </c>
    </row>
    <row r="87" spans="1:80">
      <c r="A87" s="244">
        <v>62</v>
      </c>
      <c r="B87" s="245" t="s">
        <v>1441</v>
      </c>
      <c r="C87" s="246" t="s">
        <v>1442</v>
      </c>
      <c r="D87" s="247" t="s">
        <v>251</v>
      </c>
      <c r="E87" s="248">
        <v>5</v>
      </c>
      <c r="F87" s="248">
        <v>0</v>
      </c>
      <c r="G87" s="249">
        <f>E87*F87</f>
        <v>0</v>
      </c>
      <c r="H87" s="250">
        <v>0</v>
      </c>
      <c r="I87" s="251">
        <f>E87*H87</f>
        <v>0</v>
      </c>
      <c r="J87" s="250">
        <v>0</v>
      </c>
      <c r="K87" s="251">
        <f>E87*J87</f>
        <v>0</v>
      </c>
      <c r="O87" s="243">
        <v>2</v>
      </c>
      <c r="AA87" s="216">
        <v>1</v>
      </c>
      <c r="AB87" s="216">
        <v>7</v>
      </c>
      <c r="AC87" s="216">
        <v>7</v>
      </c>
      <c r="AZ87" s="216">
        <v>2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</v>
      </c>
      <c r="CB87" s="243">
        <v>7</v>
      </c>
    </row>
    <row r="88" spans="1:80">
      <c r="A88" s="252"/>
      <c r="B88" s="253"/>
      <c r="C88" s="368" t="s">
        <v>1418</v>
      </c>
      <c r="D88" s="369"/>
      <c r="E88" s="369"/>
      <c r="F88" s="369"/>
      <c r="G88" s="370"/>
      <c r="I88" s="254"/>
      <c r="K88" s="254"/>
      <c r="L88" s="255" t="s">
        <v>1418</v>
      </c>
      <c r="O88" s="243">
        <v>3</v>
      </c>
    </row>
    <row r="89" spans="1:80" ht="22.5">
      <c r="A89" s="244">
        <v>63</v>
      </c>
      <c r="B89" s="245" t="s">
        <v>1443</v>
      </c>
      <c r="C89" s="246" t="s">
        <v>1444</v>
      </c>
      <c r="D89" s="247" t="s">
        <v>251</v>
      </c>
      <c r="E89" s="248">
        <v>2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>
        <v>0</v>
      </c>
      <c r="K89" s="251">
        <f>E89*J89</f>
        <v>0</v>
      </c>
      <c r="O89" s="243">
        <v>2</v>
      </c>
      <c r="AA89" s="216">
        <v>1</v>
      </c>
      <c r="AB89" s="216">
        <v>7</v>
      </c>
      <c r="AC89" s="216">
        <v>7</v>
      </c>
      <c r="AZ89" s="216">
        <v>2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</v>
      </c>
      <c r="CB89" s="243">
        <v>7</v>
      </c>
    </row>
    <row r="90" spans="1:80">
      <c r="A90" s="252"/>
      <c r="B90" s="253"/>
      <c r="C90" s="368" t="s">
        <v>1418</v>
      </c>
      <c r="D90" s="369"/>
      <c r="E90" s="369"/>
      <c r="F90" s="369"/>
      <c r="G90" s="370"/>
      <c r="I90" s="254"/>
      <c r="K90" s="254"/>
      <c r="L90" s="255" t="s">
        <v>1418</v>
      </c>
      <c r="O90" s="243">
        <v>3</v>
      </c>
    </row>
    <row r="91" spans="1:80">
      <c r="A91" s="244">
        <v>64</v>
      </c>
      <c r="B91" s="245" t="s">
        <v>1445</v>
      </c>
      <c r="C91" s="246" t="s">
        <v>1446</v>
      </c>
      <c r="D91" s="247" t="s">
        <v>251</v>
      </c>
      <c r="E91" s="248">
        <v>2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>
        <v>0</v>
      </c>
      <c r="K91" s="251">
        <f>E91*J91</f>
        <v>0</v>
      </c>
      <c r="O91" s="243">
        <v>2</v>
      </c>
      <c r="AA91" s="216">
        <v>1</v>
      </c>
      <c r="AB91" s="216">
        <v>7</v>
      </c>
      <c r="AC91" s="216">
        <v>7</v>
      </c>
      <c r="AZ91" s="216">
        <v>2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</v>
      </c>
      <c r="CB91" s="243">
        <v>7</v>
      </c>
    </row>
    <row r="92" spans="1:80">
      <c r="A92" s="252"/>
      <c r="B92" s="253"/>
      <c r="C92" s="368" t="s">
        <v>1418</v>
      </c>
      <c r="D92" s="369"/>
      <c r="E92" s="369"/>
      <c r="F92" s="369"/>
      <c r="G92" s="370"/>
      <c r="I92" s="254"/>
      <c r="K92" s="254"/>
      <c r="L92" s="255" t="s">
        <v>1418</v>
      </c>
      <c r="O92" s="243">
        <v>3</v>
      </c>
    </row>
    <row r="93" spans="1:80">
      <c r="A93" s="244">
        <v>65</v>
      </c>
      <c r="B93" s="245" t="s">
        <v>1447</v>
      </c>
      <c r="C93" s="246" t="s">
        <v>1448</v>
      </c>
      <c r="D93" s="247" t="s">
        <v>251</v>
      </c>
      <c r="E93" s="248">
        <v>4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>
        <v>0</v>
      </c>
      <c r="K93" s="251">
        <f>E93*J93</f>
        <v>0</v>
      </c>
      <c r="O93" s="243">
        <v>2</v>
      </c>
      <c r="AA93" s="216">
        <v>1</v>
      </c>
      <c r="AB93" s="216">
        <v>7</v>
      </c>
      <c r="AC93" s="216">
        <v>7</v>
      </c>
      <c r="AZ93" s="216">
        <v>2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</v>
      </c>
      <c r="CB93" s="243">
        <v>7</v>
      </c>
    </row>
    <row r="94" spans="1:80">
      <c r="A94" s="252"/>
      <c r="B94" s="253"/>
      <c r="C94" s="368" t="s">
        <v>1418</v>
      </c>
      <c r="D94" s="369"/>
      <c r="E94" s="369"/>
      <c r="F94" s="369"/>
      <c r="G94" s="370"/>
      <c r="I94" s="254"/>
      <c r="K94" s="254"/>
      <c r="L94" s="255" t="s">
        <v>1418</v>
      </c>
      <c r="O94" s="243">
        <v>3</v>
      </c>
    </row>
    <row r="95" spans="1:80">
      <c r="A95" s="244">
        <v>66</v>
      </c>
      <c r="B95" s="245" t="s">
        <v>1449</v>
      </c>
      <c r="C95" s="246" t="s">
        <v>1450</v>
      </c>
      <c r="D95" s="247" t="s">
        <v>251</v>
      </c>
      <c r="E95" s="248">
        <v>85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>
        <v>0</v>
      </c>
      <c r="K95" s="251">
        <f>E95*J95</f>
        <v>0</v>
      </c>
      <c r="O95" s="243">
        <v>2</v>
      </c>
      <c r="AA95" s="216">
        <v>1</v>
      </c>
      <c r="AB95" s="216">
        <v>7</v>
      </c>
      <c r="AC95" s="216">
        <v>7</v>
      </c>
      <c r="AZ95" s="216">
        <v>2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</v>
      </c>
      <c r="CB95" s="243">
        <v>7</v>
      </c>
    </row>
    <row r="96" spans="1:80">
      <c r="A96" s="244">
        <v>67</v>
      </c>
      <c r="B96" s="245" t="s">
        <v>1451</v>
      </c>
      <c r="C96" s="246" t="s">
        <v>1452</v>
      </c>
      <c r="D96" s="247" t="s">
        <v>251</v>
      </c>
      <c r="E96" s="248">
        <v>85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>
        <v>0</v>
      </c>
      <c r="K96" s="251">
        <f>E96*J96</f>
        <v>0</v>
      </c>
      <c r="O96" s="243">
        <v>2</v>
      </c>
      <c r="AA96" s="216">
        <v>1</v>
      </c>
      <c r="AB96" s="216">
        <v>7</v>
      </c>
      <c r="AC96" s="216">
        <v>7</v>
      </c>
      <c r="AZ96" s="216">
        <v>2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</v>
      </c>
      <c r="CB96" s="243">
        <v>7</v>
      </c>
    </row>
    <row r="97" spans="1:80">
      <c r="A97" s="244">
        <v>68</v>
      </c>
      <c r="B97" s="245" t="s">
        <v>1453</v>
      </c>
      <c r="C97" s="246" t="s">
        <v>1454</v>
      </c>
      <c r="D97" s="247" t="s">
        <v>251</v>
      </c>
      <c r="E97" s="248">
        <v>5</v>
      </c>
      <c r="F97" s="248">
        <v>0</v>
      </c>
      <c r="G97" s="249">
        <f>E97*F97</f>
        <v>0</v>
      </c>
      <c r="H97" s="250">
        <v>0</v>
      </c>
      <c r="I97" s="251">
        <f>E97*H97</f>
        <v>0</v>
      </c>
      <c r="J97" s="250">
        <v>0</v>
      </c>
      <c r="K97" s="251">
        <f>E97*J97</f>
        <v>0</v>
      </c>
      <c r="O97" s="243">
        <v>2</v>
      </c>
      <c r="AA97" s="216">
        <v>1</v>
      </c>
      <c r="AB97" s="216">
        <v>7</v>
      </c>
      <c r="AC97" s="216">
        <v>7</v>
      </c>
      <c r="AZ97" s="216">
        <v>2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43">
        <v>1</v>
      </c>
      <c r="CB97" s="243">
        <v>7</v>
      </c>
    </row>
    <row r="98" spans="1:80">
      <c r="A98" s="244">
        <v>69</v>
      </c>
      <c r="B98" s="245" t="s">
        <v>1455</v>
      </c>
      <c r="C98" s="246" t="s">
        <v>1456</v>
      </c>
      <c r="D98" s="247" t="s">
        <v>251</v>
      </c>
      <c r="E98" s="248">
        <v>2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>
        <v>0</v>
      </c>
      <c r="K98" s="251">
        <f>E98*J98</f>
        <v>0</v>
      </c>
      <c r="O98" s="243">
        <v>2</v>
      </c>
      <c r="AA98" s="216">
        <v>1</v>
      </c>
      <c r="AB98" s="216">
        <v>7</v>
      </c>
      <c r="AC98" s="216">
        <v>7</v>
      </c>
      <c r="AZ98" s="216">
        <v>2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43">
        <v>1</v>
      </c>
      <c r="CB98" s="243">
        <v>7</v>
      </c>
    </row>
    <row r="99" spans="1:80">
      <c r="A99" s="244">
        <v>70</v>
      </c>
      <c r="B99" s="245" t="s">
        <v>1457</v>
      </c>
      <c r="C99" s="246" t="s">
        <v>1458</v>
      </c>
      <c r="D99" s="247" t="s">
        <v>251</v>
      </c>
      <c r="E99" s="248">
        <v>1</v>
      </c>
      <c r="F99" s="248">
        <v>0</v>
      </c>
      <c r="G99" s="249">
        <f>E99*F99</f>
        <v>0</v>
      </c>
      <c r="H99" s="250">
        <v>0</v>
      </c>
      <c r="I99" s="251">
        <f>E99*H99</f>
        <v>0</v>
      </c>
      <c r="J99" s="250">
        <v>0</v>
      </c>
      <c r="K99" s="251">
        <f>E99*J99</f>
        <v>0</v>
      </c>
      <c r="O99" s="243">
        <v>2</v>
      </c>
      <c r="AA99" s="216">
        <v>1</v>
      </c>
      <c r="AB99" s="216">
        <v>7</v>
      </c>
      <c r="AC99" s="216">
        <v>7</v>
      </c>
      <c r="AZ99" s="216">
        <v>2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</v>
      </c>
      <c r="CB99" s="243">
        <v>7</v>
      </c>
    </row>
    <row r="100" spans="1:80">
      <c r="A100" s="252"/>
      <c r="B100" s="253"/>
      <c r="C100" s="368" t="s">
        <v>1418</v>
      </c>
      <c r="D100" s="369"/>
      <c r="E100" s="369"/>
      <c r="F100" s="369"/>
      <c r="G100" s="370"/>
      <c r="I100" s="254"/>
      <c r="K100" s="254"/>
      <c r="L100" s="255" t="s">
        <v>1418</v>
      </c>
      <c r="O100" s="243">
        <v>3</v>
      </c>
    </row>
    <row r="101" spans="1:80">
      <c r="A101" s="244">
        <v>71</v>
      </c>
      <c r="B101" s="245" t="s">
        <v>1459</v>
      </c>
      <c r="C101" s="246" t="s">
        <v>1460</v>
      </c>
      <c r="D101" s="247" t="s">
        <v>251</v>
      </c>
      <c r="E101" s="248">
        <v>1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>
        <v>0</v>
      </c>
      <c r="K101" s="251">
        <f>E101*J101</f>
        <v>0</v>
      </c>
      <c r="O101" s="243">
        <v>2</v>
      </c>
      <c r="AA101" s="216">
        <v>1</v>
      </c>
      <c r="AB101" s="216">
        <v>7</v>
      </c>
      <c r="AC101" s="216">
        <v>7</v>
      </c>
      <c r="AZ101" s="216">
        <v>2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</v>
      </c>
      <c r="CB101" s="243">
        <v>7</v>
      </c>
    </row>
    <row r="102" spans="1:80">
      <c r="A102" s="244">
        <v>72</v>
      </c>
      <c r="B102" s="245" t="s">
        <v>1461</v>
      </c>
      <c r="C102" s="246" t="s">
        <v>1462</v>
      </c>
      <c r="D102" s="247" t="s">
        <v>251</v>
      </c>
      <c r="E102" s="248">
        <v>28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>
        <v>0</v>
      </c>
      <c r="K102" s="251">
        <f>E102*J102</f>
        <v>0</v>
      </c>
      <c r="O102" s="243">
        <v>2</v>
      </c>
      <c r="AA102" s="216">
        <v>1</v>
      </c>
      <c r="AB102" s="216">
        <v>7</v>
      </c>
      <c r="AC102" s="216">
        <v>7</v>
      </c>
      <c r="AZ102" s="216">
        <v>2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</v>
      </c>
      <c r="CB102" s="243">
        <v>7</v>
      </c>
    </row>
    <row r="103" spans="1:80">
      <c r="A103" s="244">
        <v>73</v>
      </c>
      <c r="B103" s="245" t="s">
        <v>1463</v>
      </c>
      <c r="C103" s="246" t="s">
        <v>1464</v>
      </c>
      <c r="D103" s="247" t="s">
        <v>251</v>
      </c>
      <c r="E103" s="248">
        <v>3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>
        <v>0</v>
      </c>
      <c r="K103" s="251">
        <f>E103*J103</f>
        <v>0</v>
      </c>
      <c r="O103" s="243">
        <v>2</v>
      </c>
      <c r="AA103" s="216">
        <v>1</v>
      </c>
      <c r="AB103" s="216">
        <v>7</v>
      </c>
      <c r="AC103" s="216">
        <v>7</v>
      </c>
      <c r="AZ103" s="216">
        <v>2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43">
        <v>1</v>
      </c>
      <c r="CB103" s="243">
        <v>7</v>
      </c>
    </row>
    <row r="104" spans="1:80">
      <c r="A104" s="262"/>
      <c r="B104" s="263" t="s">
        <v>93</v>
      </c>
      <c r="C104" s="264" t="s">
        <v>1415</v>
      </c>
      <c r="D104" s="265"/>
      <c r="E104" s="266"/>
      <c r="F104" s="267"/>
      <c r="G104" s="268">
        <f>SUM(G62:G103)</f>
        <v>0</v>
      </c>
      <c r="H104" s="269"/>
      <c r="I104" s="270">
        <f>SUM(I62:I103)</f>
        <v>0</v>
      </c>
      <c r="J104" s="269"/>
      <c r="K104" s="270">
        <f>SUM(K62:K103)</f>
        <v>0</v>
      </c>
      <c r="O104" s="243">
        <v>4</v>
      </c>
      <c r="BA104" s="271">
        <f>SUM(BA62:BA103)</f>
        <v>0</v>
      </c>
      <c r="BB104" s="271">
        <f>SUM(BB62:BB103)</f>
        <v>0</v>
      </c>
      <c r="BC104" s="271">
        <f>SUM(BC62:BC103)</f>
        <v>0</v>
      </c>
      <c r="BD104" s="271">
        <f>SUM(BD62:BD103)</f>
        <v>0</v>
      </c>
      <c r="BE104" s="271">
        <f>SUM(BE62:BE103)</f>
        <v>0</v>
      </c>
    </row>
    <row r="105" spans="1:80">
      <c r="E105" s="216"/>
    </row>
    <row r="106" spans="1:80">
      <c r="E106" s="216"/>
    </row>
    <row r="107" spans="1:80">
      <c r="E107" s="216"/>
    </row>
    <row r="108" spans="1:80">
      <c r="E108" s="216"/>
    </row>
    <row r="109" spans="1:80">
      <c r="E109" s="216"/>
    </row>
    <row r="110" spans="1:80">
      <c r="E110" s="216"/>
    </row>
    <row r="111" spans="1:80">
      <c r="E111" s="216"/>
    </row>
    <row r="112" spans="1:80">
      <c r="E112" s="216"/>
    </row>
    <row r="113" spans="1:7">
      <c r="E113" s="216"/>
    </row>
    <row r="114" spans="1:7">
      <c r="E114" s="216"/>
    </row>
    <row r="115" spans="1:7">
      <c r="E115" s="216"/>
    </row>
    <row r="116" spans="1:7">
      <c r="E116" s="216"/>
    </row>
    <row r="117" spans="1:7">
      <c r="E117" s="216"/>
    </row>
    <row r="118" spans="1:7">
      <c r="E118" s="216"/>
    </row>
    <row r="119" spans="1:7">
      <c r="E119" s="216"/>
    </row>
    <row r="120" spans="1:7">
      <c r="E120" s="216"/>
    </row>
    <row r="121" spans="1:7">
      <c r="E121" s="216"/>
    </row>
    <row r="122" spans="1:7">
      <c r="E122" s="216"/>
    </row>
    <row r="123" spans="1:7">
      <c r="E123" s="216"/>
    </row>
    <row r="124" spans="1:7">
      <c r="E124" s="216"/>
    </row>
    <row r="125" spans="1:7">
      <c r="E125" s="216"/>
    </row>
    <row r="126" spans="1:7">
      <c r="E126" s="216"/>
    </row>
    <row r="127" spans="1:7">
      <c r="E127" s="216"/>
    </row>
    <row r="128" spans="1:7">
      <c r="A128" s="261"/>
      <c r="B128" s="261"/>
      <c r="C128" s="261"/>
      <c r="D128" s="261"/>
      <c r="E128" s="261"/>
      <c r="F128" s="261"/>
      <c r="G128" s="261"/>
    </row>
    <row r="129" spans="1:7">
      <c r="A129" s="261"/>
      <c r="B129" s="261"/>
      <c r="C129" s="261"/>
      <c r="D129" s="261"/>
      <c r="E129" s="261"/>
      <c r="F129" s="261"/>
      <c r="G129" s="261"/>
    </row>
    <row r="130" spans="1:7">
      <c r="A130" s="261"/>
      <c r="B130" s="261"/>
      <c r="C130" s="261"/>
      <c r="D130" s="261"/>
      <c r="E130" s="261"/>
      <c r="F130" s="261"/>
      <c r="G130" s="261"/>
    </row>
    <row r="131" spans="1:7">
      <c r="A131" s="261"/>
      <c r="B131" s="261"/>
      <c r="C131" s="261"/>
      <c r="D131" s="261"/>
      <c r="E131" s="261"/>
      <c r="F131" s="261"/>
      <c r="G131" s="261"/>
    </row>
    <row r="132" spans="1:7">
      <c r="E132" s="216"/>
    </row>
    <row r="133" spans="1:7">
      <c r="E133" s="216"/>
    </row>
    <row r="134" spans="1:7">
      <c r="E134" s="216"/>
    </row>
    <row r="135" spans="1:7">
      <c r="E135" s="216"/>
    </row>
    <row r="136" spans="1:7">
      <c r="E136" s="216"/>
    </row>
    <row r="137" spans="1:7">
      <c r="E137" s="216"/>
    </row>
    <row r="138" spans="1:7">
      <c r="E138" s="216"/>
    </row>
    <row r="139" spans="1:7">
      <c r="E139" s="216"/>
    </row>
    <row r="140" spans="1:7">
      <c r="E140" s="216"/>
    </row>
    <row r="141" spans="1:7">
      <c r="E141" s="216"/>
    </row>
    <row r="142" spans="1:7">
      <c r="E142" s="216"/>
    </row>
    <row r="143" spans="1:7">
      <c r="E143" s="216"/>
    </row>
    <row r="144" spans="1:7">
      <c r="E144" s="216"/>
    </row>
    <row r="145" spans="5:5">
      <c r="E145" s="216"/>
    </row>
    <row r="146" spans="5:5">
      <c r="E146" s="216"/>
    </row>
    <row r="147" spans="5:5">
      <c r="E147" s="216"/>
    </row>
    <row r="148" spans="5:5">
      <c r="E148" s="216"/>
    </row>
    <row r="149" spans="5:5">
      <c r="E149" s="216"/>
    </row>
    <row r="150" spans="5:5">
      <c r="E150" s="216"/>
    </row>
    <row r="151" spans="5:5">
      <c r="E151" s="216"/>
    </row>
    <row r="152" spans="5:5">
      <c r="E152" s="216"/>
    </row>
    <row r="153" spans="5:5">
      <c r="E153" s="216"/>
    </row>
    <row r="154" spans="5:5">
      <c r="E154" s="216"/>
    </row>
    <row r="155" spans="5:5">
      <c r="E155" s="216"/>
    </row>
    <row r="156" spans="5:5">
      <c r="E156" s="216"/>
    </row>
    <row r="157" spans="5:5">
      <c r="E157" s="216"/>
    </row>
    <row r="158" spans="5:5">
      <c r="E158" s="216"/>
    </row>
    <row r="159" spans="5:5">
      <c r="E159" s="216"/>
    </row>
    <row r="160" spans="5:5">
      <c r="E160" s="216"/>
    </row>
    <row r="161" spans="1:7">
      <c r="E161" s="216"/>
    </row>
    <row r="162" spans="1:7">
      <c r="E162" s="216"/>
    </row>
    <row r="163" spans="1:7">
      <c r="A163" s="272"/>
      <c r="B163" s="272"/>
    </row>
    <row r="164" spans="1:7">
      <c r="A164" s="261"/>
      <c r="B164" s="261"/>
      <c r="C164" s="273"/>
      <c r="D164" s="273"/>
      <c r="E164" s="274"/>
      <c r="F164" s="273"/>
      <c r="G164" s="275"/>
    </row>
    <row r="165" spans="1:7">
      <c r="A165" s="276"/>
      <c r="B165" s="276"/>
      <c r="C165" s="261"/>
      <c r="D165" s="261"/>
      <c r="E165" s="277"/>
      <c r="F165" s="261"/>
      <c r="G165" s="261"/>
    </row>
    <row r="166" spans="1:7">
      <c r="A166" s="261"/>
      <c r="B166" s="261"/>
      <c r="C166" s="261"/>
      <c r="D166" s="261"/>
      <c r="E166" s="277"/>
      <c r="F166" s="261"/>
      <c r="G166" s="261"/>
    </row>
    <row r="167" spans="1:7">
      <c r="A167" s="261"/>
      <c r="B167" s="261"/>
      <c r="C167" s="261"/>
      <c r="D167" s="261"/>
      <c r="E167" s="277"/>
      <c r="F167" s="261"/>
      <c r="G167" s="261"/>
    </row>
    <row r="168" spans="1:7">
      <c r="A168" s="261"/>
      <c r="B168" s="261"/>
      <c r="C168" s="261"/>
      <c r="D168" s="261"/>
      <c r="E168" s="277"/>
      <c r="F168" s="261"/>
      <c r="G168" s="261"/>
    </row>
    <row r="169" spans="1:7">
      <c r="A169" s="261"/>
      <c r="B169" s="261"/>
      <c r="C169" s="261"/>
      <c r="D169" s="261"/>
      <c r="E169" s="277"/>
      <c r="F169" s="261"/>
      <c r="G169" s="261"/>
    </row>
    <row r="170" spans="1:7">
      <c r="A170" s="261"/>
      <c r="B170" s="261"/>
      <c r="C170" s="261"/>
      <c r="D170" s="261"/>
      <c r="E170" s="277"/>
      <c r="F170" s="261"/>
      <c r="G170" s="261"/>
    </row>
    <row r="171" spans="1:7">
      <c r="A171" s="261"/>
      <c r="B171" s="261"/>
      <c r="C171" s="261"/>
      <c r="D171" s="261"/>
      <c r="E171" s="277"/>
      <c r="F171" s="261"/>
      <c r="G171" s="261"/>
    </row>
    <row r="172" spans="1:7">
      <c r="A172" s="261"/>
      <c r="B172" s="261"/>
      <c r="C172" s="261"/>
      <c r="D172" s="261"/>
      <c r="E172" s="277"/>
      <c r="F172" s="261"/>
      <c r="G172" s="261"/>
    </row>
    <row r="173" spans="1:7">
      <c r="A173" s="261"/>
      <c r="B173" s="261"/>
      <c r="C173" s="261"/>
      <c r="D173" s="261"/>
      <c r="E173" s="277"/>
      <c r="F173" s="261"/>
      <c r="G173" s="261"/>
    </row>
    <row r="174" spans="1:7">
      <c r="A174" s="261"/>
      <c r="B174" s="261"/>
      <c r="C174" s="261"/>
      <c r="D174" s="261"/>
      <c r="E174" s="277"/>
      <c r="F174" s="261"/>
      <c r="G174" s="261"/>
    </row>
    <row r="175" spans="1:7">
      <c r="A175" s="261"/>
      <c r="B175" s="261"/>
      <c r="C175" s="261"/>
      <c r="D175" s="261"/>
      <c r="E175" s="277"/>
      <c r="F175" s="261"/>
      <c r="G175" s="261"/>
    </row>
    <row r="176" spans="1:7">
      <c r="A176" s="261"/>
      <c r="B176" s="261"/>
      <c r="C176" s="261"/>
      <c r="D176" s="261"/>
      <c r="E176" s="277"/>
      <c r="F176" s="261"/>
      <c r="G176" s="261"/>
    </row>
    <row r="177" spans="1:7">
      <c r="A177" s="261"/>
      <c r="B177" s="261"/>
      <c r="C177" s="261"/>
      <c r="D177" s="261"/>
      <c r="E177" s="277"/>
      <c r="F177" s="261"/>
      <c r="G177" s="261"/>
    </row>
  </sheetData>
  <mergeCells count="21">
    <mergeCell ref="A1:G1"/>
    <mergeCell ref="A3:B3"/>
    <mergeCell ref="A4:B4"/>
    <mergeCell ref="E4:G4"/>
    <mergeCell ref="C82:G82"/>
    <mergeCell ref="C64:G64"/>
    <mergeCell ref="C66:G66"/>
    <mergeCell ref="C68:G68"/>
    <mergeCell ref="C70:G70"/>
    <mergeCell ref="C72:G72"/>
    <mergeCell ref="C74:G74"/>
    <mergeCell ref="C76:G76"/>
    <mergeCell ref="C78:G78"/>
    <mergeCell ref="C80:G80"/>
    <mergeCell ref="C100:G100"/>
    <mergeCell ref="C84:G84"/>
    <mergeCell ref="C86:G86"/>
    <mergeCell ref="C88:G88"/>
    <mergeCell ref="C90:G90"/>
    <mergeCell ref="C92:G92"/>
    <mergeCell ref="C94:G94"/>
  </mergeCells>
  <printOptions gridLinesSet="0"/>
  <pageMargins left="0.59055118110236227" right="0.39370078740157483" top="0.59055118110236227" bottom="0.98425196850393704" header="0.19685039370078741" footer="0.51181102362204722"/>
  <pageSetup paperSize="9" scale="99" orientation="portrait" horizontalDpi="300" r:id="rId1"/>
  <headerFooter alignWithMargins="0">
    <oddFooter>&amp;L&amp;9Zpracováno programem &amp;"Arial CE,Tučné"BUILDpower,  © RTS, a.s.&amp;R&amp;"Arial,Obyčejné"Strana &amp;P</oddFooter>
  </headerFooter>
  <rowBreaks count="1" manualBreakCount="1">
    <brk id="54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23"/>
  <dimension ref="A1:BE51"/>
  <sheetViews>
    <sheetView view="pageBreakPreview" zoomScale="60" zoomScaleNormal="100" workbookViewId="0">
      <selection activeCell="G22" sqref="G22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7" t="s">
        <v>94</v>
      </c>
      <c r="B1" s="78"/>
      <c r="C1" s="78"/>
      <c r="D1" s="78"/>
      <c r="E1" s="78"/>
      <c r="F1" s="78"/>
      <c r="G1" s="78"/>
    </row>
    <row r="2" spans="1:57" ht="12.75" customHeight="1">
      <c r="A2" s="79" t="s">
        <v>25</v>
      </c>
      <c r="B2" s="80"/>
      <c r="C2" s="81" t="s">
        <v>210</v>
      </c>
      <c r="D2" s="81" t="s">
        <v>1467</v>
      </c>
      <c r="E2" s="82"/>
      <c r="F2" s="83" t="s">
        <v>26</v>
      </c>
      <c r="G2" s="84"/>
    </row>
    <row r="3" spans="1:57" ht="3" hidden="1" customHeight="1">
      <c r="A3" s="85"/>
      <c r="B3" s="86"/>
      <c r="C3" s="87"/>
      <c r="D3" s="87"/>
      <c r="E3" s="88"/>
      <c r="F3" s="89"/>
      <c r="G3" s="90"/>
    </row>
    <row r="4" spans="1:57" ht="12" customHeight="1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>
      <c r="A5" s="93" t="s">
        <v>99</v>
      </c>
      <c r="B5" s="94"/>
      <c r="C5" s="95" t="s">
        <v>100</v>
      </c>
      <c r="D5" s="96"/>
      <c r="E5" s="94"/>
      <c r="F5" s="89" t="s">
        <v>29</v>
      </c>
      <c r="G5" s="90"/>
    </row>
    <row r="6" spans="1:57" ht="12.95" customHeight="1">
      <c r="A6" s="91" t="s">
        <v>30</v>
      </c>
      <c r="B6" s="86"/>
      <c r="C6" s="87"/>
      <c r="D6" s="87"/>
      <c r="E6" s="88"/>
      <c r="F6" s="97" t="s">
        <v>31</v>
      </c>
      <c r="G6" s="98"/>
      <c r="O6" s="99"/>
    </row>
    <row r="7" spans="1:57" ht="12.95" customHeight="1">
      <c r="A7" s="100" t="s">
        <v>96</v>
      </c>
      <c r="B7" s="101"/>
      <c r="C7" s="102" t="s">
        <v>97</v>
      </c>
      <c r="D7" s="103"/>
      <c r="E7" s="103"/>
      <c r="F7" s="104" t="s">
        <v>32</v>
      </c>
      <c r="G7" s="98">
        <f>IF(G6=0,,ROUND((F30+F32)/G6,1))</f>
        <v>0</v>
      </c>
    </row>
    <row r="8" spans="1:57">
      <c r="A8" s="105" t="s">
        <v>33</v>
      </c>
      <c r="B8" s="89"/>
      <c r="C8" s="352" t="s">
        <v>1307</v>
      </c>
      <c r="D8" s="352"/>
      <c r="E8" s="353"/>
      <c r="F8" s="106" t="s">
        <v>34</v>
      </c>
      <c r="G8" s="107"/>
      <c r="H8" s="108"/>
      <c r="I8" s="109"/>
    </row>
    <row r="9" spans="1:57">
      <c r="A9" s="105" t="s">
        <v>35</v>
      </c>
      <c r="B9" s="89"/>
      <c r="C9" s="352"/>
      <c r="D9" s="352"/>
      <c r="E9" s="353"/>
      <c r="F9" s="89"/>
      <c r="G9" s="110"/>
      <c r="H9" s="111"/>
    </row>
    <row r="10" spans="1:57">
      <c r="A10" s="105" t="s">
        <v>36</v>
      </c>
      <c r="B10" s="89"/>
      <c r="C10" s="352" t="s">
        <v>1306</v>
      </c>
      <c r="D10" s="352"/>
      <c r="E10" s="352"/>
      <c r="F10" s="112"/>
      <c r="G10" s="113"/>
      <c r="H10" s="114"/>
    </row>
    <row r="11" spans="1:57" ht="13.5" customHeight="1">
      <c r="A11" s="105" t="s">
        <v>37</v>
      </c>
      <c r="B11" s="89"/>
      <c r="C11" s="352"/>
      <c r="D11" s="352"/>
      <c r="E11" s="352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>
      <c r="A12" s="118" t="s">
        <v>39</v>
      </c>
      <c r="B12" s="86"/>
      <c r="C12" s="333"/>
      <c r="D12" s="333"/>
      <c r="E12" s="333"/>
      <c r="F12" s="119" t="s">
        <v>40</v>
      </c>
      <c r="G12" s="120"/>
      <c r="H12" s="111"/>
    </row>
    <row r="13" spans="1:57" ht="28.5" customHeight="1" thickBot="1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>
      <c r="A15" s="130"/>
      <c r="B15" s="131" t="s">
        <v>44</v>
      </c>
      <c r="C15" s="132">
        <f>'SO 01 3 Rek'!E10</f>
        <v>0</v>
      </c>
      <c r="D15" s="133" t="str">
        <f>'SO 01 3 Rek'!A15</f>
        <v>Zařízení staveniště</v>
      </c>
      <c r="E15" s="134"/>
      <c r="F15" s="135"/>
      <c r="G15" s="132">
        <f>'SO 01 3 Rek'!I15</f>
        <v>0</v>
      </c>
    </row>
    <row r="16" spans="1:57" ht="15.95" customHeight="1">
      <c r="A16" s="130" t="s">
        <v>45</v>
      </c>
      <c r="B16" s="131" t="s">
        <v>46</v>
      </c>
      <c r="C16" s="132">
        <f>'SO 01 3 Rek'!F10</f>
        <v>0</v>
      </c>
      <c r="D16" s="85" t="str">
        <f>'SO 01 3 Rek'!A16</f>
        <v>Kompletační činnost (IČD)</v>
      </c>
      <c r="E16" s="136"/>
      <c r="F16" s="137"/>
      <c r="G16" s="132">
        <f>'SO 01 3 Rek'!I16</f>
        <v>0</v>
      </c>
    </row>
    <row r="17" spans="1:7" ht="15.95" customHeight="1">
      <c r="A17" s="130" t="s">
        <v>47</v>
      </c>
      <c r="B17" s="131" t="s">
        <v>48</v>
      </c>
      <c r="C17" s="132">
        <f>'SO 01 3 Rek'!H10</f>
        <v>0</v>
      </c>
      <c r="D17" s="85"/>
      <c r="E17" s="136"/>
      <c r="F17" s="137"/>
      <c r="G17" s="132"/>
    </row>
    <row r="18" spans="1:7" ht="15.95" customHeight="1">
      <c r="A18" s="138" t="s">
        <v>49</v>
      </c>
      <c r="B18" s="139" t="s">
        <v>50</v>
      </c>
      <c r="C18" s="132">
        <f>'SO 01 3 Rek'!G10</f>
        <v>0</v>
      </c>
      <c r="D18" s="85"/>
      <c r="E18" s="136"/>
      <c r="F18" s="137"/>
      <c r="G18" s="132"/>
    </row>
    <row r="19" spans="1:7" ht="15.95" customHeight="1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>
      <c r="A20" s="140"/>
      <c r="B20" s="131"/>
      <c r="C20" s="132"/>
      <c r="D20" s="85"/>
      <c r="E20" s="136"/>
      <c r="F20" s="137"/>
      <c r="G20" s="132"/>
    </row>
    <row r="21" spans="1:7" ht="15.95" customHeight="1">
      <c r="A21" s="140" t="s">
        <v>22</v>
      </c>
      <c r="B21" s="131"/>
      <c r="C21" s="132">
        <f>'SO 01 3 Rek'!I10</f>
        <v>0</v>
      </c>
      <c r="D21" s="85"/>
      <c r="E21" s="136"/>
      <c r="F21" s="137"/>
      <c r="G21" s="132"/>
    </row>
    <row r="22" spans="1:7" ht="15.95" customHeight="1">
      <c r="A22" s="141" t="s">
        <v>52</v>
      </c>
      <c r="B22" s="111"/>
      <c r="C22" s="132">
        <f>C19+C21</f>
        <v>0</v>
      </c>
      <c r="D22" s="85"/>
      <c r="E22" s="136"/>
      <c r="F22" s="137"/>
      <c r="G22" s="132"/>
    </row>
    <row r="23" spans="1:7" ht="15.95" customHeight="1" thickBot="1">
      <c r="A23" s="350" t="s">
        <v>53</v>
      </c>
      <c r="B23" s="351"/>
      <c r="C23" s="142">
        <f>C22+G23</f>
        <v>0</v>
      </c>
      <c r="D23" s="143" t="s">
        <v>54</v>
      </c>
      <c r="E23" s="144"/>
      <c r="F23" s="145"/>
      <c r="G23" s="132">
        <f>'SO 01 3 Rek'!H17</f>
        <v>0</v>
      </c>
    </row>
    <row r="24" spans="1:7">
      <c r="A24" s="146" t="s">
        <v>55</v>
      </c>
      <c r="B24" s="147"/>
      <c r="C24" s="148"/>
      <c r="D24" s="147" t="s">
        <v>56</v>
      </c>
      <c r="E24" s="147"/>
      <c r="F24" s="149" t="s">
        <v>57</v>
      </c>
      <c r="G24" s="150"/>
    </row>
    <row r="25" spans="1:7">
      <c r="A25" s="141" t="s">
        <v>58</v>
      </c>
      <c r="B25" s="111"/>
      <c r="C25" s="151"/>
      <c r="D25" s="111" t="s">
        <v>58</v>
      </c>
      <c r="F25" s="152" t="s">
        <v>58</v>
      </c>
      <c r="G25" s="153"/>
    </row>
    <row r="26" spans="1:7" ht="37.5" customHeight="1">
      <c r="A26" s="141" t="s">
        <v>59</v>
      </c>
      <c r="B26" s="154"/>
      <c r="C26" s="151"/>
      <c r="D26" s="111" t="s">
        <v>59</v>
      </c>
      <c r="F26" s="152" t="s">
        <v>59</v>
      </c>
      <c r="G26" s="153"/>
    </row>
    <row r="27" spans="1:7">
      <c r="A27" s="141"/>
      <c r="B27" s="155"/>
      <c r="C27" s="151"/>
      <c r="D27" s="111"/>
      <c r="F27" s="152"/>
      <c r="G27" s="153"/>
    </row>
    <row r="28" spans="1:7">
      <c r="A28" s="141" t="s">
        <v>60</v>
      </c>
      <c r="B28" s="111"/>
      <c r="C28" s="151"/>
      <c r="D28" s="152" t="s">
        <v>61</v>
      </c>
      <c r="E28" s="151"/>
      <c r="F28" s="156" t="s">
        <v>61</v>
      </c>
      <c r="G28" s="153"/>
    </row>
    <row r="29" spans="1:7" ht="69" customHeight="1">
      <c r="A29" s="141"/>
      <c r="B29" s="111"/>
      <c r="C29" s="157"/>
      <c r="D29" s="158"/>
      <c r="E29" s="157"/>
      <c r="F29" s="111"/>
      <c r="G29" s="153"/>
    </row>
    <row r="30" spans="1:7">
      <c r="A30" s="159" t="s">
        <v>6</v>
      </c>
      <c r="B30" s="160"/>
      <c r="C30" s="161">
        <v>21</v>
      </c>
      <c r="D30" s="160" t="s">
        <v>62</v>
      </c>
      <c r="E30" s="162"/>
      <c r="F30" s="346">
        <f>C23-F32</f>
        <v>0</v>
      </c>
      <c r="G30" s="347"/>
    </row>
    <row r="31" spans="1:7">
      <c r="A31" s="159" t="s">
        <v>63</v>
      </c>
      <c r="B31" s="160"/>
      <c r="C31" s="161">
        <f>C30</f>
        <v>21</v>
      </c>
      <c r="D31" s="160" t="s">
        <v>64</v>
      </c>
      <c r="E31" s="162"/>
      <c r="F31" s="346">
        <f>ROUND(PRODUCT(F30,C31/100),0)</f>
        <v>0</v>
      </c>
      <c r="G31" s="347"/>
    </row>
    <row r="32" spans="1:7">
      <c r="A32" s="159" t="s">
        <v>6</v>
      </c>
      <c r="B32" s="160"/>
      <c r="C32" s="161">
        <v>0</v>
      </c>
      <c r="D32" s="160" t="s">
        <v>64</v>
      </c>
      <c r="E32" s="162"/>
      <c r="F32" s="346">
        <v>0</v>
      </c>
      <c r="G32" s="347"/>
    </row>
    <row r="33" spans="1:8">
      <c r="A33" s="159" t="s">
        <v>63</v>
      </c>
      <c r="B33" s="163"/>
      <c r="C33" s="164">
        <f>C32</f>
        <v>0</v>
      </c>
      <c r="D33" s="160" t="s">
        <v>64</v>
      </c>
      <c r="E33" s="137"/>
      <c r="F33" s="346">
        <f>ROUND(PRODUCT(F32,C33/100),0)</f>
        <v>0</v>
      </c>
      <c r="G33" s="347"/>
    </row>
    <row r="34" spans="1:8" s="168" customFormat="1" ht="19.5" customHeight="1" thickBot="1">
      <c r="A34" s="165" t="s">
        <v>65</v>
      </c>
      <c r="B34" s="166"/>
      <c r="C34" s="166"/>
      <c r="D34" s="166"/>
      <c r="E34" s="167"/>
      <c r="F34" s="348">
        <f>ROUND(SUM(F30:F33),0)</f>
        <v>0</v>
      </c>
      <c r="G34" s="349"/>
    </row>
    <row r="36" spans="1:8">
      <c r="A36" s="2" t="s">
        <v>66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>
      <c r="A37" s="2"/>
      <c r="B37" s="298" t="s">
        <v>1305</v>
      </c>
      <c r="C37" s="298"/>
      <c r="D37" s="298"/>
      <c r="E37" s="298"/>
      <c r="F37" s="298"/>
      <c r="G37" s="298"/>
      <c r="H37" s="1" t="s">
        <v>0</v>
      </c>
    </row>
    <row r="38" spans="1:8" ht="12.75" customHeight="1">
      <c r="A38" s="169"/>
      <c r="B38" s="298"/>
      <c r="C38" s="298"/>
      <c r="D38" s="298"/>
      <c r="E38" s="298"/>
      <c r="F38" s="298"/>
      <c r="G38" s="298"/>
      <c r="H38" s="1" t="s">
        <v>0</v>
      </c>
    </row>
    <row r="39" spans="1:8">
      <c r="A39" s="169"/>
      <c r="B39" s="298"/>
      <c r="C39" s="298"/>
      <c r="D39" s="298"/>
      <c r="E39" s="298"/>
      <c r="F39" s="298"/>
      <c r="G39" s="298"/>
      <c r="H39" s="1" t="s">
        <v>0</v>
      </c>
    </row>
    <row r="40" spans="1:8">
      <c r="A40" s="169"/>
      <c r="B40" s="298"/>
      <c r="C40" s="298"/>
      <c r="D40" s="298"/>
      <c r="E40" s="298"/>
      <c r="F40" s="298"/>
      <c r="G40" s="298"/>
      <c r="H40" s="1" t="s">
        <v>0</v>
      </c>
    </row>
    <row r="41" spans="1:8">
      <c r="A41" s="169"/>
      <c r="B41" s="298"/>
      <c r="C41" s="298"/>
      <c r="D41" s="298"/>
      <c r="E41" s="298"/>
      <c r="F41" s="298"/>
      <c r="G41" s="298"/>
      <c r="H41" s="1" t="s">
        <v>0</v>
      </c>
    </row>
    <row r="42" spans="1:8">
      <c r="A42" s="169"/>
      <c r="B42" s="298"/>
      <c r="C42" s="298"/>
      <c r="D42" s="298"/>
      <c r="E42" s="298"/>
      <c r="F42" s="298"/>
      <c r="G42" s="298"/>
      <c r="H42" s="1" t="s">
        <v>0</v>
      </c>
    </row>
    <row r="43" spans="1:8">
      <c r="A43" s="169"/>
      <c r="B43" s="298"/>
      <c r="C43" s="298"/>
      <c r="D43" s="298"/>
      <c r="E43" s="298"/>
      <c r="F43" s="298"/>
      <c r="G43" s="298"/>
      <c r="H43" s="1" t="s">
        <v>0</v>
      </c>
    </row>
    <row r="44" spans="1:8" ht="12.75" customHeight="1">
      <c r="A44" s="169"/>
      <c r="B44" s="298"/>
      <c r="C44" s="298"/>
      <c r="D44" s="298"/>
      <c r="E44" s="298"/>
      <c r="F44" s="298"/>
      <c r="G44" s="298"/>
      <c r="H44" s="1" t="s">
        <v>0</v>
      </c>
    </row>
    <row r="45" spans="1:8" ht="12.75" customHeight="1">
      <c r="A45" s="169"/>
      <c r="B45" s="298"/>
      <c r="C45" s="298"/>
      <c r="D45" s="298"/>
      <c r="E45" s="298"/>
      <c r="F45" s="298"/>
      <c r="G45" s="298"/>
      <c r="H45" s="1" t="s">
        <v>0</v>
      </c>
    </row>
    <row r="46" spans="1:8">
      <c r="B46" s="345"/>
      <c r="C46" s="345"/>
      <c r="D46" s="345"/>
      <c r="E46" s="345"/>
      <c r="F46" s="345"/>
      <c r="G46" s="345"/>
    </row>
    <row r="47" spans="1:8">
      <c r="B47" s="345"/>
      <c r="C47" s="345"/>
      <c r="D47" s="345"/>
      <c r="E47" s="345"/>
      <c r="F47" s="345"/>
      <c r="G47" s="345"/>
    </row>
    <row r="48" spans="1:8">
      <c r="B48" s="345"/>
      <c r="C48" s="345"/>
      <c r="D48" s="345"/>
      <c r="E48" s="345"/>
      <c r="F48" s="345"/>
      <c r="G48" s="345"/>
    </row>
    <row r="49" spans="2:7">
      <c r="B49" s="345"/>
      <c r="C49" s="345"/>
      <c r="D49" s="345"/>
      <c r="E49" s="345"/>
      <c r="F49" s="345"/>
      <c r="G49" s="345"/>
    </row>
    <row r="50" spans="2:7">
      <c r="B50" s="345"/>
      <c r="C50" s="345"/>
      <c r="D50" s="345"/>
      <c r="E50" s="345"/>
      <c r="F50" s="345"/>
      <c r="G50" s="345"/>
    </row>
    <row r="51" spans="2:7">
      <c r="B51" s="345"/>
      <c r="C51" s="345"/>
      <c r="D51" s="345"/>
      <c r="E51" s="345"/>
      <c r="F51" s="345"/>
      <c r="G51" s="345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48</vt:i4>
      </vt:variant>
      <vt:variant>
        <vt:lpstr>Pojmenované oblasti</vt:lpstr>
      </vt:variant>
      <vt:variant>
        <vt:i4>97</vt:i4>
      </vt:variant>
    </vt:vector>
  </HeadingPairs>
  <TitlesOfParts>
    <vt:vector size="145" baseType="lpstr">
      <vt:lpstr>Stavba</vt:lpstr>
      <vt:lpstr>obsah cen</vt:lpstr>
      <vt:lpstr>SO 01 1  KL</vt:lpstr>
      <vt:lpstr>SO 01 1 Rek</vt:lpstr>
      <vt:lpstr>SO 01 1  Pol</vt:lpstr>
      <vt:lpstr>SO 01 2 KL</vt:lpstr>
      <vt:lpstr>SO 01 2 Rek</vt:lpstr>
      <vt:lpstr>SO 01 2 Pol</vt:lpstr>
      <vt:lpstr>SO 01 3 KL</vt:lpstr>
      <vt:lpstr>SO 01 3 Rek</vt:lpstr>
      <vt:lpstr>SO 01 3 Pol</vt:lpstr>
      <vt:lpstr>SO 01 4 KL</vt:lpstr>
      <vt:lpstr>SO 01 4 Rek</vt:lpstr>
      <vt:lpstr>SO 01 4 Pol</vt:lpstr>
      <vt:lpstr>SO 01 5 KL</vt:lpstr>
      <vt:lpstr>SO 01 5 Rek</vt:lpstr>
      <vt:lpstr>SO 01 5 Pol</vt:lpstr>
      <vt:lpstr>SO 01 6 KL</vt:lpstr>
      <vt:lpstr>SO 01 6 Rek</vt:lpstr>
      <vt:lpstr>SO 01 6 Pol</vt:lpstr>
      <vt:lpstr>SO 01 7 KL</vt:lpstr>
      <vt:lpstr>SO 01 7 Rek</vt:lpstr>
      <vt:lpstr>SO 01 7 Pol</vt:lpstr>
      <vt:lpstr>SO 02 1 KL</vt:lpstr>
      <vt:lpstr>SO 02 1 Rek</vt:lpstr>
      <vt:lpstr>SO 02 1 Pol</vt:lpstr>
      <vt:lpstr>SO 02 2 KL</vt:lpstr>
      <vt:lpstr>SO 02 2 Rek</vt:lpstr>
      <vt:lpstr>SO 02 2 Pol</vt:lpstr>
      <vt:lpstr>SO 03  KL</vt:lpstr>
      <vt:lpstr>SO 03  Rek</vt:lpstr>
      <vt:lpstr>SO 03  Pol</vt:lpstr>
      <vt:lpstr>SO 04  KL</vt:lpstr>
      <vt:lpstr>SO 04  Rek</vt:lpstr>
      <vt:lpstr>SO 04  Pol</vt:lpstr>
      <vt:lpstr>SO 05  KL</vt:lpstr>
      <vt:lpstr>SO 05  Rek</vt:lpstr>
      <vt:lpstr>SO 05  Pol</vt:lpstr>
      <vt:lpstr>SO 06  KL</vt:lpstr>
      <vt:lpstr>SO 06  Rek</vt:lpstr>
      <vt:lpstr>SO 06  Pol</vt:lpstr>
      <vt:lpstr>SO 09  KL</vt:lpstr>
      <vt:lpstr>SO 09  Rek</vt:lpstr>
      <vt:lpstr>SO 09  Pol</vt:lpstr>
      <vt:lpstr>SO 10  KL</vt:lpstr>
      <vt:lpstr>SO 10  Rek</vt:lpstr>
      <vt:lpstr>SO 10  Pol</vt:lpstr>
      <vt:lpstr>List2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 01 1 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7 Pol'!Názvy_tisku</vt:lpstr>
      <vt:lpstr>'SO 01 7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'obsah cen'!Oblast_tisku</vt:lpstr>
      <vt:lpstr>'SO 01 1  KL'!Oblast_tisku</vt:lpstr>
      <vt:lpstr>'SO 01 1  Pol'!Oblast_tisku</vt:lpstr>
      <vt:lpstr>'SO 01 1 Rek'!Oblast_tisku</vt:lpstr>
      <vt:lpstr>'SO 01 2 KL'!Oblast_tisku</vt:lpstr>
      <vt:lpstr>'SO 01 2 Pol'!Oblast_tisku</vt:lpstr>
      <vt:lpstr>'SO 01 2 Rek'!Oblast_tisku</vt:lpstr>
      <vt:lpstr>'SO 01 3 KL'!Oblast_tisku</vt:lpstr>
      <vt:lpstr>'SO 01 3 Pol'!Oblast_tisku</vt:lpstr>
      <vt:lpstr>'SO 01 3 Rek'!Oblast_tisku</vt:lpstr>
      <vt:lpstr>'SO 01 4 KL'!Oblast_tisku</vt:lpstr>
      <vt:lpstr>'SO 01 4 Pol'!Oblast_tisku</vt:lpstr>
      <vt:lpstr>'SO 01 4 Rek'!Oblast_tisku</vt:lpstr>
      <vt:lpstr>'SO 01 5 KL'!Oblast_tisku</vt:lpstr>
      <vt:lpstr>'SO 01 5 Pol'!Oblast_tisku</vt:lpstr>
      <vt:lpstr>'SO 01 5 Rek'!Oblast_tisku</vt:lpstr>
      <vt:lpstr>'SO 01 6 KL'!Oblast_tisku</vt:lpstr>
      <vt:lpstr>'SO 01 6 Pol'!Oblast_tisku</vt:lpstr>
      <vt:lpstr>'SO 01 6 Rek'!Oblast_tisku</vt:lpstr>
      <vt:lpstr>'SO 01 7 KL'!Oblast_tisku</vt:lpstr>
      <vt:lpstr>'SO 01 7 Pol'!Oblast_tisku</vt:lpstr>
      <vt:lpstr>'SO 01 7 Rek'!Oblast_tisku</vt:lpstr>
      <vt:lpstr>'SO 02 1 KL'!Oblast_tisku</vt:lpstr>
      <vt:lpstr>'SO 02 1 Pol'!Oblast_tisku</vt:lpstr>
      <vt:lpstr>'SO 02 1 Rek'!Oblast_tisku</vt:lpstr>
      <vt:lpstr>'SO 02 2 KL'!Oblast_tisku</vt:lpstr>
      <vt:lpstr>'SO 02 2 Pol'!Oblast_tisku</vt:lpstr>
      <vt:lpstr>'SO 02 2 Rek'!Oblast_tisku</vt:lpstr>
      <vt:lpstr>'SO 03  KL'!Oblast_tisku</vt:lpstr>
      <vt:lpstr>'SO 03  Pol'!Oblast_tisku</vt:lpstr>
      <vt:lpstr>'SO 03  Rek'!Oblast_tisku</vt:lpstr>
      <vt:lpstr>'SO 04  KL'!Oblast_tisku</vt:lpstr>
      <vt:lpstr>'SO 04  Pol'!Oblast_tisku</vt:lpstr>
      <vt:lpstr>'SO 04  Rek'!Oblast_tisku</vt:lpstr>
      <vt:lpstr>'SO 05  KL'!Oblast_tisku</vt:lpstr>
      <vt:lpstr>'SO 05  Pol'!Oblast_tisku</vt:lpstr>
      <vt:lpstr>'SO 05  Rek'!Oblast_tisku</vt:lpstr>
      <vt:lpstr>'SO 06  KL'!Oblast_tisku</vt:lpstr>
      <vt:lpstr>'SO 06  Pol'!Oblast_tisku</vt:lpstr>
      <vt:lpstr>'SO 06  Rek'!Oblast_tisku</vt:lpstr>
      <vt:lpstr>'SO 09  KL'!Oblast_tisku</vt:lpstr>
      <vt:lpstr>'SO 09  Pol'!Oblast_tisku</vt:lpstr>
      <vt:lpstr>'SO 09  Rek'!Oblast_tisku</vt:lpstr>
      <vt:lpstr>'SO 10  KL'!Oblast_tisku</vt:lpstr>
      <vt:lpstr>'SO 10  Pol'!Oblast_tisku</vt:lpstr>
      <vt:lpstr>'SO 10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Honza</cp:lastModifiedBy>
  <dcterms:created xsi:type="dcterms:W3CDTF">2015-08-31T09:31:39Z</dcterms:created>
  <dcterms:modified xsi:type="dcterms:W3CDTF">2015-08-31T16:14:49Z</dcterms:modified>
</cp:coreProperties>
</file>