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chodník" sheetId="2" r:id="rId2"/>
    <sheet name="2 - ostatní a vedlejší ná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'1 - chodník'!$C$121:$K$207</definedName>
    <definedName name="_xlnm.Print_Area" localSheetId="1">'1 - chodník'!$C$4:$J$76,'1 - chodník'!$C$82:$J$103,'1 - chodník'!$C$109:$J$207</definedName>
    <definedName name="_xlnm.Print_Titles" localSheetId="1">'1 - chodník'!$121:$121</definedName>
    <definedName name="_xlnm._FilterDatabase" localSheetId="2" hidden="1">'2 - ostatní a vedlejší ná...'!$C$117:$K$129</definedName>
    <definedName name="_xlnm.Print_Area" localSheetId="2">'2 - ostatní a vedlejší ná...'!$C$4:$J$76,'2 - ostatní a vedlejší ná...'!$C$82:$J$99,'2 - ostatní a vedlejší ná...'!$C$105:$J$129</definedName>
    <definedName name="_xlnm.Print_Titles" localSheetId="2">'2 - ostatní a vedlejší ná...'!$117:$117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91"/>
  <c r="J14"/>
  <c r="J12"/>
  <c r="J89"/>
  <c r="E7"/>
  <c r="E108"/>
  <c i="2" r="J37"/>
  <c r="J36"/>
  <c i="1" r="AY95"/>
  <c i="2" r="J35"/>
  <c i="1" r="AX95"/>
  <c i="2" r="BI207"/>
  <c r="BH207"/>
  <c r="BG207"/>
  <c r="BF207"/>
  <c r="T207"/>
  <c r="T206"/>
  <c r="R207"/>
  <c r="R206"/>
  <c r="P207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89"/>
  <c r="E7"/>
  <c r="E112"/>
  <c i="1" r="L90"/>
  <c r="AM90"/>
  <c r="AM89"/>
  <c r="L89"/>
  <c r="AM87"/>
  <c r="L87"/>
  <c r="L85"/>
  <c r="L84"/>
  <c i="2" r="J189"/>
  <c r="BK173"/>
  <c r="J142"/>
  <c r="J192"/>
  <c r="BK207"/>
  <c r="BK174"/>
  <c r="BK140"/>
  <c r="BK204"/>
  <c r="BK157"/>
  <c r="BK189"/>
  <c r="J155"/>
  <c r="J141"/>
  <c r="BK161"/>
  <c i="1" r="AS94"/>
  <c i="3" r="BK125"/>
  <c r="BK128"/>
  <c i="2" r="J175"/>
  <c r="BK194"/>
  <c r="BK155"/>
  <c r="BK185"/>
  <c r="J173"/>
  <c r="J151"/>
  <c r="J182"/>
  <c r="BK136"/>
  <c r="J185"/>
  <c r="J190"/>
  <c r="J134"/>
  <c r="J136"/>
  <c i="3" r="J125"/>
  <c r="J122"/>
  <c i="2" r="J202"/>
  <c r="J167"/>
  <c r="BK200"/>
  <c r="BK164"/>
  <c r="J125"/>
  <c r="BK177"/>
  <c r="BK131"/>
  <c r="J186"/>
  <c r="BK159"/>
  <c r="J131"/>
  <c r="BK158"/>
  <c r="BK145"/>
  <c r="J179"/>
  <c r="J145"/>
  <c i="3" r="J129"/>
  <c r="BK129"/>
  <c r="J121"/>
  <c r="BK123"/>
  <c i="2" r="BK192"/>
  <c r="BK176"/>
  <c r="BK153"/>
  <c r="BK190"/>
  <c r="J144"/>
  <c r="J204"/>
  <c r="BK182"/>
  <c r="J158"/>
  <c r="J127"/>
  <c r="J174"/>
  <c r="J138"/>
  <c r="BK186"/>
  <c r="BK151"/>
  <c r="BK196"/>
  <c r="BK169"/>
  <c r="BK141"/>
  <c i="3" r="J128"/>
  <c r="J127"/>
  <c r="J123"/>
  <c r="BK126"/>
  <c i="2" r="J200"/>
  <c r="J164"/>
  <c r="J130"/>
  <c r="BK184"/>
  <c r="BK134"/>
  <c r="J196"/>
  <c r="J169"/>
  <c r="J207"/>
  <c r="J177"/>
  <c r="BK142"/>
  <c r="J157"/>
  <c r="J140"/>
  <c r="J176"/>
  <c r="BK132"/>
  <c r="BK130"/>
  <c i="3" r="BK127"/>
  <c r="F35"/>
  <c i="2" r="BK179"/>
  <c r="J132"/>
  <c r="J188"/>
  <c r="J148"/>
  <c r="J198"/>
  <c r="BK175"/>
  <c r="J153"/>
  <c r="BK198"/>
  <c r="J161"/>
  <c r="BK128"/>
  <c r="J159"/>
  <c r="J194"/>
  <c r="BK167"/>
  <c r="BK125"/>
  <c i="3" r="J126"/>
  <c r="BK124"/>
  <c r="J124"/>
  <c i="2" r="J184"/>
  <c r="BK202"/>
  <c r="BK127"/>
  <c r="J181"/>
  <c r="BK144"/>
  <c r="BK181"/>
  <c r="BK188"/>
  <c r="BK138"/>
  <c r="BK148"/>
  <c r="J128"/>
  <c i="3" r="BK122"/>
  <c r="BK121"/>
  <c i="2" l="1" r="P124"/>
  <c r="T172"/>
  <c r="R150"/>
  <c r="P191"/>
  <c r="P150"/>
  <c r="R191"/>
  <c r="BK124"/>
  <c r="J124"/>
  <c r="J98"/>
  <c r="T150"/>
  <c r="BK191"/>
  <c r="J191"/>
  <c r="J101"/>
  <c i="3" r="BK120"/>
  <c r="BK119"/>
  <c r="J119"/>
  <c r="J97"/>
  <c i="2" r="BK150"/>
  <c r="J150"/>
  <c r="J99"/>
  <c r="P172"/>
  <c i="3" r="P120"/>
  <c r="P119"/>
  <c r="P118"/>
  <c i="1" r="AU96"/>
  <c i="2" r="T124"/>
  <c r="R172"/>
  <c i="3" r="R120"/>
  <c r="R119"/>
  <c r="R118"/>
  <c i="2" r="R124"/>
  <c r="R123"/>
  <c r="R122"/>
  <c r="BK172"/>
  <c r="J172"/>
  <c r="J100"/>
  <c r="T191"/>
  <c i="3" r="T120"/>
  <c r="T119"/>
  <c r="T118"/>
  <c i="2" r="BK206"/>
  <c r="J206"/>
  <c r="J102"/>
  <c r="BK123"/>
  <c r="BK122"/>
  <c r="J122"/>
  <c i="3" r="J91"/>
  <c r="J92"/>
  <c r="F114"/>
  <c r="E85"/>
  <c r="BE124"/>
  <c r="BE125"/>
  <c r="J112"/>
  <c r="BE128"/>
  <c r="BE129"/>
  <c r="BE122"/>
  <c r="F92"/>
  <c r="BE123"/>
  <c r="BE126"/>
  <c r="BE121"/>
  <c i="1" r="BB96"/>
  <c i="3" r="BE127"/>
  <c i="2" r="E85"/>
  <c r="F118"/>
  <c r="BE131"/>
  <c r="BE142"/>
  <c r="BE144"/>
  <c r="BE151"/>
  <c r="BE153"/>
  <c r="BE157"/>
  <c r="BE159"/>
  <c r="BE164"/>
  <c r="BE173"/>
  <c r="BE175"/>
  <c r="BE189"/>
  <c r="BE200"/>
  <c r="J91"/>
  <c r="J119"/>
  <c r="BE174"/>
  <c r="BE181"/>
  <c r="BE184"/>
  <c r="BE127"/>
  <c r="BE132"/>
  <c r="BE134"/>
  <c r="BE140"/>
  <c r="BE141"/>
  <c r="BE158"/>
  <c r="BE167"/>
  <c r="BE185"/>
  <c r="BE188"/>
  <c r="BE190"/>
  <c r="BE196"/>
  <c r="F92"/>
  <c r="J116"/>
  <c r="BE125"/>
  <c r="BE136"/>
  <c r="BE138"/>
  <c r="BE148"/>
  <c r="BE176"/>
  <c r="BE179"/>
  <c r="BE186"/>
  <c r="BE192"/>
  <c r="BE194"/>
  <c r="BE198"/>
  <c r="BE207"/>
  <c r="BE128"/>
  <c r="BE130"/>
  <c r="BE145"/>
  <c r="BE161"/>
  <c r="BE182"/>
  <c r="BE155"/>
  <c r="BE169"/>
  <c r="BE177"/>
  <c r="BE202"/>
  <c r="BE204"/>
  <c i="3" r="F34"/>
  <c i="1" r="BA96"/>
  <c i="2" r="J30"/>
  <c r="F37"/>
  <c i="1" r="BD95"/>
  <c i="2" r="J34"/>
  <c i="1" r="AW95"/>
  <c i="3" r="J34"/>
  <c i="1" r="AW96"/>
  <c i="3" r="F36"/>
  <c i="1" r="BC96"/>
  <c i="2" r="F36"/>
  <c i="1" r="BC95"/>
  <c i="2" r="F35"/>
  <c i="1" r="BB95"/>
  <c r="BB94"/>
  <c r="AX94"/>
  <c i="3" r="F37"/>
  <c i="1" r="BD96"/>
  <c i="2" r="F34"/>
  <c i="1" r="BA95"/>
  <c i="2" l="1" r="T123"/>
  <c r="T122"/>
  <c r="P123"/>
  <c r="P122"/>
  <c i="1" r="AU95"/>
  <c i="3" r="J120"/>
  <c r="J98"/>
  <c r="BK118"/>
  <c r="J118"/>
  <c r="J96"/>
  <c i="1" r="AG95"/>
  <c i="2" r="J96"/>
  <c r="J123"/>
  <c r="J97"/>
  <c i="1" r="AU94"/>
  <c r="BA94"/>
  <c r="W30"/>
  <c i="3" r="J33"/>
  <c i="1" r="AV96"/>
  <c r="AT96"/>
  <c i="2" r="F33"/>
  <c i="1" r="AZ95"/>
  <c i="2" r="J33"/>
  <c i="1" r="AV95"/>
  <c r="AT95"/>
  <c r="AN95"/>
  <c r="BD94"/>
  <c r="W33"/>
  <c r="BC94"/>
  <c r="W32"/>
  <c r="W31"/>
  <c i="3" r="F33"/>
  <c i="1" r="AZ96"/>
  <c i="2" l="1" r="J39"/>
  <c i="3" r="J30"/>
  <c i="1" r="AG96"/>
  <c r="AG94"/>
  <c r="AK26"/>
  <c r="AY94"/>
  <c r="AW94"/>
  <c r="AK30"/>
  <c r="AZ94"/>
  <c r="W29"/>
  <c i="3" l="1" r="J39"/>
  <c i="1" r="AN9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<sst xmlns="http://schemas.openxmlformats.org/spreadsheetml/2006/main">
  <si>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</si>
  <si>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</si>
  <si>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</si>
  <si>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</si>
  <si>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</si>
  <si>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{23da33e3-2873-495c-8392-ea8f84d13e52}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</si>
  <si>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</si>
  <si>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</si>
  <si>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</si>
  <si>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</si>
  <si>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</si>
  <si>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</si>
  <si>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</si>
  <si>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</si>
  <si>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OUNETREBICE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</si>
  <si>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</si>
  <si>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</si>
  <si>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Výstavba chodníku v obci Netřebice</t>
  </si>
  <si>
    <t>KSO:</t>
  </si>
  <si>
    <t>CC-CZ:</t>
  </si>
  <si>
    <t>Místo:</t>
  </si>
  <si>
    <t xml:space="preserve"> </t>
  </si>
  <si>
    <t>Datum:</t>
  </si>
  <si>
    <t>15. 5. 2022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</si>
  <si>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</si>
  <si>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</si>
  <si>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</si>
  <si>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</si>
  <si>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</si>
  <si>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</si>
  <si>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</si>
  <si>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</si>
  <si>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</si>
  <si>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</si>
  <si>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</si>
  <si>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</si>
  <si>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</si>
  <si>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</si>
  <si>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</si>
  <si>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</si>
  <si>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</si>
  <si>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</si>
  <si>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</si>
  <si>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</si>
  <si>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</si>
  <si>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</si>
  <si>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</si>
  <si>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</si>
  <si>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</si>
  <si>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</si>
  <si>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</si>
  <si>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</si>
  <si>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</si>
  <si>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</si>
  <si>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</si>
  <si>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</si>
  <si>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</si>
  <si>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</si>
  <si>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</si>
  <si>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</si>
  <si>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</si>
  <si>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</si>
  <si>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</si>
  <si>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</si>
  <si>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</si>
  <si>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</si>
  <si>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</si>
  <si>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</si>
  <si>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</si>
  <si>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</si>
  <si>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</si>
  <si>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</si>
  <si>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</si>
  <si>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</si>
  <si>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</si>
  <si>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</si>
  <si>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</si>
  <si>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</si>
  <si>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</si>
  <si>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chodník</t>
  </si>
  <si>
    <t>STA</t>
  </si>
  <si>
    <t>{66e93c4d-0c7d-41d3-b657-fd337d1bcb0d}</t>
  </si>
  <si>
    <t>2</t>
  </si>
  <si>
    <t>ostatní a vedlejší náklady</t>
  </si>
  <si>
    <t>{07739136-386d-45a6-b143-652fd14afc79}</t>
  </si>
  <si>
    <t>KRYCÍ LIST SOUPISU PRACÍ</t>
  </si>
  <si>
    <t>Objekt:</t>
  </si>
  <si>
    <t>1 -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</si>
  <si>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</si>
  <si>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</si>
  <si>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</si>
  <si>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</si>
  <si>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</si>
  <si>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</si>
  <si>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</si>
  <si>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</si>
  <si>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</si>
  <si>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</si>
  <si>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</si>
  <si>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</si>
  <si>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</si>
  <si>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</si>
  <si>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</si>
  <si>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</si>
  <si>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</si>
  <si>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</si>
  <si>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</si>
  <si>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</si>
  <si>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</si>
  <si>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</si>
  <si>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</si>
  <si>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</si>
  <si>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</si>
  <si>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</si>
  <si>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</si>
  <si>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</si>
  <si>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</si>
  <si>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</si>
  <si>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</si>
  <si>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</si>
  <si>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</si>
  <si>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399402823</t>
  </si>
  <si>
    <t>VV</t>
  </si>
  <si>
    <t>270</t>
  </si>
  <si>
    <t>113106123</t>
  </si>
  <si>
    <t>Rozebrání dlažeb ze zámkových dlaždic komunikací pro pěší ručně</t>
  </si>
  <si>
    <t>273784906</t>
  </si>
  <si>
    <t>3</t>
  </si>
  <si>
    <t>113107324</t>
  </si>
  <si>
    <t>Odstranění podkladu z kameniva drceného tl přes 300 do 400 mm strojně pl do 50 m2</t>
  </si>
  <si>
    <t>-99246275</t>
  </si>
  <si>
    <t>"sjezd ke hřišti" 13,6</t>
  </si>
  <si>
    <t>113107342</t>
  </si>
  <si>
    <t>Odstranění podkladu živičného tl přes 50 do 100 mm strojně pl do 50 m2</t>
  </si>
  <si>
    <t>-1962528297</t>
  </si>
  <si>
    <t>5</t>
  </si>
  <si>
    <t>113202111</t>
  </si>
  <si>
    <t>Vytrhání obrub krajníků obrubníků stojatých</t>
  </si>
  <si>
    <t>m</t>
  </si>
  <si>
    <t>-1078402033</t>
  </si>
  <si>
    <t>6</t>
  </si>
  <si>
    <t>122251104</t>
  </si>
  <si>
    <t>Odkopávky a prokopávky nezapažené v hornině třídy těžitelnosti I skupiny 3 objem do 500 m3 strojně</t>
  </si>
  <si>
    <t>m3</t>
  </si>
  <si>
    <t>-1288175636</t>
  </si>
  <si>
    <t>"chodník" 138,6*0,2</t>
  </si>
  <si>
    <t>7</t>
  </si>
  <si>
    <t>162751117</t>
  </si>
  <si>
    <t>Vodorovné přemístění přes 9 000 do 10000 m výkopku/sypaniny z horniny třídy těžitelnosti I skupiny 1 až 3</t>
  </si>
  <si>
    <t>1145872635</t>
  </si>
  <si>
    <t>27,72+270*0,05</t>
  </si>
  <si>
    <t>8</t>
  </si>
  <si>
    <t>171201231</t>
  </si>
  <si>
    <t>Poplatek za uložení zeminy a kamení na recyklační skládce (skládkovné) kód odpadu 17 05 04</t>
  </si>
  <si>
    <t>t</t>
  </si>
  <si>
    <t>1740837539</t>
  </si>
  <si>
    <t>41,22*1,8</t>
  </si>
  <si>
    <t>9</t>
  </si>
  <si>
    <t>171251201</t>
  </si>
  <si>
    <t>Uložení sypaniny na skládky nebo meziskládky</t>
  </si>
  <si>
    <t>-1832735180</t>
  </si>
  <si>
    <t>41,22</t>
  </si>
  <si>
    <t>10</t>
  </si>
  <si>
    <t>181151311</t>
  </si>
  <si>
    <t>Plošná úprava terénu přes 500 m2 zemina skupiny 1 až 4 nerovnosti přes 50 do 100 mm v rovinně a svahu do 1:5</t>
  </si>
  <si>
    <t>178600759</t>
  </si>
  <si>
    <t>11</t>
  </si>
  <si>
    <t>181351103</t>
  </si>
  <si>
    <t>Rozprostření ornice tl vrstvy do 200 mm pl přes 100 do 500 m2 v rovině nebo ve svahu do 1:5 strojně</t>
  </si>
  <si>
    <t>990772081</t>
  </si>
  <si>
    <t>12</t>
  </si>
  <si>
    <t>M</t>
  </si>
  <si>
    <t>10364100</t>
  </si>
  <si>
    <t>zemina pro terénní úpravy - tříděná</t>
  </si>
  <si>
    <t>1274618191</t>
  </si>
  <si>
    <t>147*0,05*1,8</t>
  </si>
  <si>
    <t>13</t>
  </si>
  <si>
    <t>181411131</t>
  </si>
  <si>
    <t>Založení parkového trávníku výsevem pl do 1000 m2 v rovině a ve svahu do 1:5</t>
  </si>
  <si>
    <t>369339422</t>
  </si>
  <si>
    <t>14</t>
  </si>
  <si>
    <t>00572410</t>
  </si>
  <si>
    <t>osivo směs travní parková</t>
  </si>
  <si>
    <t>kg</t>
  </si>
  <si>
    <t>-1542087243</t>
  </si>
  <si>
    <t>147</t>
  </si>
  <si>
    <t>147*0,05 'Přepočtené koeficientem množství</t>
  </si>
  <si>
    <t>181951112</t>
  </si>
  <si>
    <t>Úprava pláně v hornině třídy těžitelnosti I skupiny 1 až 3 se zhutněním strojně</t>
  </si>
  <si>
    <t>2129879495</t>
  </si>
  <si>
    <t>138,6+13,2</t>
  </si>
  <si>
    <t>Komunikace pozemní</t>
  </si>
  <si>
    <t>16</t>
  </si>
  <si>
    <t>564851011</t>
  </si>
  <si>
    <t>Podklad ze štěrkodrtě ŠD plochy do 100 m2 tl 150 mm</t>
  </si>
  <si>
    <t>-1985954603</t>
  </si>
  <si>
    <t>"sjezd" 12*1,1</t>
  </si>
  <si>
    <t>17</t>
  </si>
  <si>
    <t>564861011</t>
  </si>
  <si>
    <t>Podklad ze štěrkodrtě ŠD plochy do 100 m2 tl 200 mm</t>
  </si>
  <si>
    <t>1553075425</t>
  </si>
  <si>
    <t>"chodník" 126*1,1</t>
  </si>
  <si>
    <t>18</t>
  </si>
  <si>
    <t>564952111</t>
  </si>
  <si>
    <t>Podklad z mechanicky zpevněného kameniva MZK tl 150 mm</t>
  </si>
  <si>
    <t>-1482966320</t>
  </si>
  <si>
    <t>"sjezd" 12*1,05</t>
  </si>
  <si>
    <t>19</t>
  </si>
  <si>
    <t>565136101</t>
  </si>
  <si>
    <t>Asfaltový beton vrstva podkladní ACP 22 (obalované kamenivo OKH) tl 50 mm š do 1,5 m</t>
  </si>
  <si>
    <t>-2094425566</t>
  </si>
  <si>
    <t>20</t>
  </si>
  <si>
    <t>577144111</t>
  </si>
  <si>
    <t>Asfaltový beton vrstva obrusná ACO 11 (ABS) tř. I tl 50 mm š do 3 m z nemodifikovaného asfaltu</t>
  </si>
  <si>
    <t>-630999724</t>
  </si>
  <si>
    <t>596211113</t>
  </si>
  <si>
    <t>Kladení zámkové dlažby komunikací pro pěší ručně tl 60 mm skupiny A pl přes 300 m2</t>
  </si>
  <si>
    <t>-1653835969</t>
  </si>
  <si>
    <t>"chodník" 126</t>
  </si>
  <si>
    <t>22</t>
  </si>
  <si>
    <t>59245018</t>
  </si>
  <si>
    <t>dlažba tvar obdélník betonová 200x100x60mm přírodní</t>
  </si>
  <si>
    <t>2129969095</t>
  </si>
  <si>
    <t>121,5</t>
  </si>
  <si>
    <t>121,5*1,02 'Přepočtené koeficientem množství</t>
  </si>
  <si>
    <t>23</t>
  </si>
  <si>
    <t>59245006</t>
  </si>
  <si>
    <t>dlažba tvar obdélník betonová pro nevidomé 200x100x60mm černá</t>
  </si>
  <si>
    <t>-2042309920</t>
  </si>
  <si>
    <t>4,5</t>
  </si>
  <si>
    <t>4,5*1,02 'Přepočtené koeficientem množství</t>
  </si>
  <si>
    <t>24</t>
  </si>
  <si>
    <t>596212210</t>
  </si>
  <si>
    <t>Kladení zámkové dlažby pozemních komunikací ručně tl 80 mm skupiny A pl do 50 m2</t>
  </si>
  <si>
    <t>-918960431</t>
  </si>
  <si>
    <t>"sjezd" 12</t>
  </si>
  <si>
    <t>25</t>
  </si>
  <si>
    <t>59245020</t>
  </si>
  <si>
    <t>dlažba tvar obdélník betonová 200x100x80mm přírodní</t>
  </si>
  <si>
    <t>235708020</t>
  </si>
  <si>
    <t>12*1,03 'Přepočtené koeficientem množství</t>
  </si>
  <si>
    <t>Ostatní konstrukce a práce-bourání</t>
  </si>
  <si>
    <t>26</t>
  </si>
  <si>
    <t>911111112</t>
  </si>
  <si>
    <t>Montáž zábradlí ocelového zabetonovaného bez výplně</t>
  </si>
  <si>
    <t>1383484889</t>
  </si>
  <si>
    <t>27</t>
  </si>
  <si>
    <t>553912713</t>
  </si>
  <si>
    <t>dodávka žárově zinkovaného zábradlí bez výplně - komplet dle PD</t>
  </si>
  <si>
    <t>777885343</t>
  </si>
  <si>
    <t>28</t>
  </si>
  <si>
    <t>912211199</t>
  </si>
  <si>
    <t xml:space="preserve">Dodávka a montáž směrového sloupku plastového pružného (balisety) do betonové patky vč. betonové patky a ukotvení - flexibilní sloupek vymezovací bílo-modrý 750 mm </t>
  </si>
  <si>
    <t>kus</t>
  </si>
  <si>
    <t>-1404326233</t>
  </si>
  <si>
    <t>29</t>
  </si>
  <si>
    <t>916131213</t>
  </si>
  <si>
    <t>Osazení silničního obrubníku betonového stojatého s boční opěrou do lože z betonu prostého</t>
  </si>
  <si>
    <t>-1141760525</t>
  </si>
  <si>
    <t>30</t>
  </si>
  <si>
    <t>59217032</t>
  </si>
  <si>
    <t>obrubník betonový silniční 1000x150x150mm</t>
  </si>
  <si>
    <t>-1194559680</t>
  </si>
  <si>
    <t>26*1,02 'Přepočtené koeficientem množství</t>
  </si>
  <si>
    <t>31</t>
  </si>
  <si>
    <t>59217030</t>
  </si>
  <si>
    <t>obrubník betonový silniční přechodový 1000x150x150-250mm</t>
  </si>
  <si>
    <t>-236124820</t>
  </si>
  <si>
    <t>1*1,02 'Přepočtené koeficientem množství</t>
  </si>
  <si>
    <t>32</t>
  </si>
  <si>
    <t>916231213</t>
  </si>
  <si>
    <t>Osazení chodníkového obrubníku betonového stojatého s boční opěrou do lože z betonu prostého</t>
  </si>
  <si>
    <t>-468529044</t>
  </si>
  <si>
    <t>33</t>
  </si>
  <si>
    <t>59217003</t>
  </si>
  <si>
    <t>obrubník betonový zahradní 500x50x250mm</t>
  </si>
  <si>
    <t>-436534869</t>
  </si>
  <si>
    <t>155*1,02 'Přepočtené koeficientem množství</t>
  </si>
  <si>
    <t>34</t>
  </si>
  <si>
    <t>919411131</t>
  </si>
  <si>
    <t>Čelo propustku z betonu prostého se zvýšenými nároky na prostředí pro propustek z trub DN 300 až 500</t>
  </si>
  <si>
    <t>858675266</t>
  </si>
  <si>
    <t>35</t>
  </si>
  <si>
    <t>919521120</t>
  </si>
  <si>
    <t>Zřízení silničního propustku z trub betonových nebo ŽB DN 400</t>
  </si>
  <si>
    <t>1234808856</t>
  </si>
  <si>
    <t>36</t>
  </si>
  <si>
    <t>59222022</t>
  </si>
  <si>
    <t>trouba ŽB hrdlová DN 400</t>
  </si>
  <si>
    <t>25673961</t>
  </si>
  <si>
    <t>9*1,01 'Přepočtené koeficientem množství</t>
  </si>
  <si>
    <t>37</t>
  </si>
  <si>
    <t>919521129</t>
  </si>
  <si>
    <t>Seříznutí ŽB roury v sklonu 45 st</t>
  </si>
  <si>
    <t>-862638427</t>
  </si>
  <si>
    <t>38</t>
  </si>
  <si>
    <t>919732211</t>
  </si>
  <si>
    <t>Styčná spára napojení nového živičného povrchu na stávající za tepla š 15 mm hl 25 mm s prořezáním</t>
  </si>
  <si>
    <t>-2026396495</t>
  </si>
  <si>
    <t>39</t>
  </si>
  <si>
    <t>919735113</t>
  </si>
  <si>
    <t>Řezání stávajícího živičného krytu hl přes 100 do 150 mm</t>
  </si>
  <si>
    <t>-1560356406</t>
  </si>
  <si>
    <t>997</t>
  </si>
  <si>
    <t>Přesun sutě</t>
  </si>
  <si>
    <t>40</t>
  </si>
  <si>
    <t>997221551</t>
  </si>
  <si>
    <t>Vodorovná doprava suti ze sypkých materiálů do 1 km</t>
  </si>
  <si>
    <t>659292448</t>
  </si>
  <si>
    <t>7,888</t>
  </si>
  <si>
    <t>41</t>
  </si>
  <si>
    <t>997221559</t>
  </si>
  <si>
    <t>Příplatek ZKD 1 km u vodorovné dopravy suti ze sypkých materiálů</t>
  </si>
  <si>
    <t>961890238</t>
  </si>
  <si>
    <t>7,888*9</t>
  </si>
  <si>
    <t>42</t>
  </si>
  <si>
    <t>997221561</t>
  </si>
  <si>
    <t>Vodorovná doprava suti z kusových materiálů do 1 km</t>
  </si>
  <si>
    <t>-325677041</t>
  </si>
  <si>
    <t>2,392+1,98+2,665</t>
  </si>
  <si>
    <t>43</t>
  </si>
  <si>
    <t>997221569</t>
  </si>
  <si>
    <t>Příplatek ZKD 1 km u vodorovné dopravy suti z kusových materiálů</t>
  </si>
  <si>
    <t>828776250</t>
  </si>
  <si>
    <t>7,037*9</t>
  </si>
  <si>
    <t>44</t>
  </si>
  <si>
    <t>997221861</t>
  </si>
  <si>
    <t>Poplatek za uložení stavebního odpadu na recyklační skládce (skládkovné) z prostého betonu pod kódem 17 01 01</t>
  </si>
  <si>
    <t>-1958234590</t>
  </si>
  <si>
    <t>2,392+2,665</t>
  </si>
  <si>
    <t>45</t>
  </si>
  <si>
    <t>997221873</t>
  </si>
  <si>
    <t>Poplatek za uložení stavebního odpadu na recyklační skládce (skládkovné) zeminy a kamení zatříděného do Katalogu odpadů pod kódem 17 05 04</t>
  </si>
  <si>
    <t>1952303535</t>
  </si>
  <si>
    <t>46</t>
  </si>
  <si>
    <t>997221875</t>
  </si>
  <si>
    <t>Poplatek za uložení stavebního odpadu na recyklační skládce (skládkovné) asfaltového bez obsahu dehtu zatříděného do Katalogu odpadů pod kódem 17 03 02</t>
  </si>
  <si>
    <t>899281369</t>
  </si>
  <si>
    <t>1,98</t>
  </si>
  <si>
    <t>998</t>
  </si>
  <si>
    <t>Přesun hmot</t>
  </si>
  <si>
    <t>47</t>
  </si>
  <si>
    <t>998223011</t>
  </si>
  <si>
    <t>Přesun hmot pro pozemní komunikace s krytem dlážděným</t>
  </si>
  <si>
    <t>-1923957089</t>
  </si>
  <si>
    <t>2 - ostatní a vedlejší náklady</t>
  </si>
  <si>
    <t xml:space="preserve">    OST - VRN</t>
  </si>
  <si>
    <t>OST</t>
  </si>
  <si>
    <t>VRN</t>
  </si>
  <si>
    <t>99911</t>
  </si>
  <si>
    <t>Vytyčení inženýrských sítí</t>
  </si>
  <si>
    <t>kpl</t>
  </si>
  <si>
    <t>512</t>
  </si>
  <si>
    <t>-982187266</t>
  </si>
  <si>
    <t>99921</t>
  </si>
  <si>
    <t>Přechodné dopravní opatření - DIO během výstavby vč. rojednání s PČR</t>
  </si>
  <si>
    <t>1703718875</t>
  </si>
  <si>
    <t>99931</t>
  </si>
  <si>
    <t>Zařízení staveniště</t>
  </si>
  <si>
    <t>1451541815</t>
  </si>
  <si>
    <t>99941</t>
  </si>
  <si>
    <t>Geodetické práce - před zahájením stavby</t>
  </si>
  <si>
    <t>-1789156241</t>
  </si>
  <si>
    <t>99943</t>
  </si>
  <si>
    <t>Geodetické práce - po dokončení - geodetická dokumentace skutečného provedení, geodetické zaměření</t>
  </si>
  <si>
    <t>290744933</t>
  </si>
  <si>
    <t>99951</t>
  </si>
  <si>
    <t>Zkoušky hutnění pláně - statická zkouška</t>
  </si>
  <si>
    <t>ks</t>
  </si>
  <si>
    <t>1557970482</t>
  </si>
  <si>
    <t>99961</t>
  </si>
  <si>
    <t>Zajištění všech zkoušek a dokladů k řádnému předání stavby</t>
  </si>
  <si>
    <t>-2140884968</t>
  </si>
  <si>
    <t>99971</t>
  </si>
  <si>
    <t>Fotodokumentace vč. zprávy o průběhu provádění díla</t>
  </si>
  <si>
    <t>-2033451788</t>
  </si>
  <si>
    <t>99981</t>
  </si>
  <si>
    <t>Dokumentace skutečného provedení díla</t>
  </si>
  <si>
    <t>1866922702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</si>
</sst>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37</v>
      </c>
      <c r="E29" s="45"/>
      <c r="F29" s="30" t="s">
        <v>38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39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41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44</v>
      </c>
      <c r="U35" s="52"/>
      <c r="V35" s="52"/>
      <c r="W35" s="52"/>
      <c r="X35" s="54" t="s">
        <v>45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47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48</v>
      </c>
      <c r="AI60" s="40"/>
      <c r="AJ60" s="40"/>
      <c r="AK60" s="40"/>
      <c r="AL60" s="40"/>
      <c r="AM60" s="62" t="s">
        <v>49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51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48</v>
      </c>
      <c r="AI75" s="40"/>
      <c r="AJ75" s="40"/>
      <c r="AK75" s="40"/>
      <c r="AL75" s="40"/>
      <c r="AM75" s="62" t="s">
        <v>49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OUNETREBICE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Výstavba chodníku v obci Netřebice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15. 5. 2022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53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54</v>
      </c>
      <c r="D92" s="92"/>
      <c r="E92" s="92"/>
      <c r="F92" s="92"/>
      <c r="G92" s="92"/>
      <c r="H92" s="93"/>
      <c r="I92" s="94" t="s">
        <v>55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56</v>
      </c>
      <c r="AH92" s="92"/>
      <c r="AI92" s="92"/>
      <c r="AJ92" s="92"/>
      <c r="AK92" s="92"/>
      <c r="AL92" s="92"/>
      <c r="AM92" s="92"/>
      <c r="AN92" s="94" t="s">
        <v>57</v>
      </c>
      <c r="AO92" s="92"/>
      <c r="AP92" s="96"/>
      <c r="AQ92" s="97" t="s">
        <v>58</v>
      </c>
      <c r="AR92" s="42"/>
      <c r="AS92" s="98" t="s">
        <v>59</v>
      </c>
      <c r="AT92" s="99" t="s">
        <v>60</v>
      </c>
      <c r="AU92" s="99" t="s">
        <v>61</v>
      </c>
      <c r="AV92" s="99" t="s">
        <v>62</v>
      </c>
      <c r="AW92" s="99" t="s">
        <v>63</v>
      </c>
      <c r="AX92" s="99" t="s">
        <v>64</v>
      </c>
      <c r="AY92" s="99" t="s">
        <v>65</v>
      </c>
      <c r="AZ92" s="99" t="s">
        <v>66</v>
      </c>
      <c r="BA92" s="99" t="s">
        <v>67</v>
      </c>
      <c r="BB92" s="99" t="s">
        <v>68</v>
      </c>
      <c r="BC92" s="99" t="s">
        <v>69</v>
      </c>
      <c r="BD92" s="100" t="s">
        <v>70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ROUND(SUM(AG95:AG96),2)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ROUND(SUM(AS95:AS96),2)</f>
        <v>0</v>
      </c>
      <c r="AT94" s="112">
        <f>ROUND(SUM(AV94:AW94),2)</f>
        <v>0</v>
      </c>
      <c r="AU94" s="113">
        <f>ROUND(SUM(AU95:AU96),5)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ROUND(SUM(AZ95:AZ96),2)</f>
        <v>0</v>
      </c>
      <c r="BA94" s="112">
        <f>ROUND(SUM(BA95:BA96),2)</f>
        <v>0</v>
      </c>
      <c r="BB94" s="112">
        <f>ROUND(SUM(BB95:BB96),2)</f>
        <v>0</v>
      </c>
      <c r="BC94" s="112">
        <f>ROUND(SUM(BC95:BC96),2)</f>
        <v>0</v>
      </c>
      <c r="BD94" s="114">
        <f>ROUND(SUM(BD95:BD96),2)</f>
        <v>0</v>
      </c>
      <c r="BE94" s="6"/>
      <c r="BS94" s="115" t="s">
        <v>72</v>
      </c>
      <c r="BT94" s="115" t="s">
        <v>73</v>
      </c>
      <c r="BU94" s="116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16.5" customHeight="1">
      <c r="A95" s="117" t="s">
        <v>77</v>
      </c>
      <c r="B95" s="118"/>
      <c r="C95" s="119"/>
      <c r="D95" s="120" t="s">
        <v>78</v>
      </c>
      <c r="E95" s="120"/>
      <c r="F95" s="120"/>
      <c r="G95" s="120"/>
      <c r="H95" s="120"/>
      <c r="I95" s="121"/>
      <c r="J95" s="120" t="s">
        <v>79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'1 - chodník'!J30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'1 - chodník'!P122</f>
        <v>0</v>
      </c>
      <c r="AV95" s="126">
        <f>'1 - chodník'!J33</f>
        <v>0</v>
      </c>
      <c r="AW95" s="126">
        <f>'1 - chodník'!J34</f>
        <v>0</v>
      </c>
      <c r="AX95" s="126">
        <f>'1 - chodník'!J35</f>
        <v>0</v>
      </c>
      <c r="AY95" s="126">
        <f>'1 - chodník'!J36</f>
        <v>0</v>
      </c>
      <c r="AZ95" s="126">
        <f>'1 - chodník'!F33</f>
        <v>0</v>
      </c>
      <c r="BA95" s="126">
        <f>'1 - chodník'!F34</f>
        <v>0</v>
      </c>
      <c r="BB95" s="126">
        <f>'1 - chodník'!F35</f>
        <v>0</v>
      </c>
      <c r="BC95" s="126">
        <f>'1 - chodník'!F36</f>
        <v>0</v>
      </c>
      <c r="BD95" s="128">
        <f>'1 - chodník'!F37</f>
        <v>0</v>
      </c>
      <c r="BE95" s="7"/>
      <c r="BT95" s="129" t="s">
        <v>78</v>
      </c>
      <c r="BV95" s="129" t="s">
        <v>75</v>
      </c>
      <c r="BW95" s="129" t="s">
        <v>81</v>
      </c>
      <c r="BX95" s="129" t="s">
        <v>5</v>
      </c>
      <c r="CL95" s="129" t="s">
        <v>1</v>
      </c>
      <c r="CM95" s="129" t="s">
        <v>82</v>
      </c>
    </row>
    <row r="96" s="7" customFormat="1" ht="16.5" customHeight="1">
      <c r="A96" s="117" t="s">
        <v>77</v>
      </c>
      <c r="B96" s="118"/>
      <c r="C96" s="119"/>
      <c r="D96" s="120" t="s">
        <v>82</v>
      </c>
      <c r="E96" s="120"/>
      <c r="F96" s="120"/>
      <c r="G96" s="120"/>
      <c r="H96" s="120"/>
      <c r="I96" s="121"/>
      <c r="J96" s="120" t="s">
        <v>83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'2 - ostatní a vedlejší ná...'!J30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80</v>
      </c>
      <c r="AR96" s="124"/>
      <c r="AS96" s="130">
        <v>0</v>
      </c>
      <c r="AT96" s="131">
        <f>ROUND(SUM(AV96:AW96),2)</f>
        <v>0</v>
      </c>
      <c r="AU96" s="132">
        <f>'2 - ostatní a vedlejší ná...'!P118</f>
        <v>0</v>
      </c>
      <c r="AV96" s="131">
        <f>'2 - ostatní a vedlejší ná...'!J33</f>
        <v>0</v>
      </c>
      <c r="AW96" s="131">
        <f>'2 - ostatní a vedlejší ná...'!J34</f>
        <v>0</v>
      </c>
      <c r="AX96" s="131">
        <f>'2 - ostatní a vedlejší ná...'!J35</f>
        <v>0</v>
      </c>
      <c r="AY96" s="131">
        <f>'2 - ostatní a vedlejší ná...'!J36</f>
        <v>0</v>
      </c>
      <c r="AZ96" s="131">
        <f>'2 - ostatní a vedlejší ná...'!F33</f>
        <v>0</v>
      </c>
      <c r="BA96" s="131">
        <f>'2 - ostatní a vedlejší ná...'!F34</f>
        <v>0</v>
      </c>
      <c r="BB96" s="131">
        <f>'2 - ostatní a vedlejší ná...'!F35</f>
        <v>0</v>
      </c>
      <c r="BC96" s="131">
        <f>'2 - ostatní a vedlejší ná...'!F36</f>
        <v>0</v>
      </c>
      <c r="BD96" s="133">
        <f>'2 - ostatní a vedlejší ná...'!F37</f>
        <v>0</v>
      </c>
      <c r="BE96" s="7"/>
      <c r="BT96" s="129" t="s">
        <v>78</v>
      </c>
      <c r="BV96" s="129" t="s">
        <v>75</v>
      </c>
      <c r="BW96" s="129" t="s">
        <v>84</v>
      </c>
      <c r="BX96" s="129" t="s">
        <v>5</v>
      </c>
      <c r="CL96" s="129" t="s">
        <v>1</v>
      </c>
      <c r="CM96" s="129" t="s">
        <v>82</v>
      </c>
    </row>
    <row r="97" s="2" customFormat="1" ht="30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6.96" customHeight="1">
      <c r="A98" s="36"/>
      <c r="B98" s="64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</sheetData>
  <sheetProtection sheet="1" formatColumns="0" formatRows="0" objects="1" scenarios="1" spinCount="100000" saltValue="t7IRx1/Jd11oSnAYt7La3TqPrWf1sE+OVUA9eCRwx3mkKQHnYwTZenGdoEBuWyRV8r5Dyc+xBR1S6B/fnT6GAQ==" hashValue="3ZynZZHDxh6miKUFjCghgGio0KPyiIQ09n5hekQIGUrzx8S6y9bhCnDVvuIJxzeztgSd2uOJBv60WcWO39/3w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chodník'!C2" display="/"/>
    <hyperlink ref="A96" location="'2 - ostatní a vedlejš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81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82</v>
      </c>
    </row>
    <row r="4" s="1" customFormat="1" ht="24.96" customHeight="1">
      <c r="B4" s="18"/>
      <c r="D4" s="136" t="s">
        <v>85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Výstavba chodníku v obci Netřebice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86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87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15. 5. 2022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26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27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26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29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26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31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26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32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33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35</v>
      </c>
      <c r="G32" s="36"/>
      <c r="H32" s="36"/>
      <c r="I32" s="150" t="s">
        <v>34</v>
      </c>
      <c r="J32" s="150" t="s">
        <v>36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37</v>
      </c>
      <c r="E33" s="138" t="s">
        <v>38</v>
      </c>
      <c r="F33" s="152">
        <f>ROUND((SUM(BE122:BE207)),  2)</f>
        <v>0</v>
      </c>
      <c r="G33" s="36"/>
      <c r="H33" s="36"/>
      <c r="I33" s="153">
        <v>0.20999999999999999</v>
      </c>
      <c r="J33" s="152">
        <f>ROUND(((SUM(BE122:BE207))*I33),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39</v>
      </c>
      <c r="F34" s="152">
        <f>ROUND((SUM(BF122:BF207)),  2)</f>
        <v>0</v>
      </c>
      <c r="G34" s="36"/>
      <c r="H34" s="36"/>
      <c r="I34" s="153">
        <v>0.14999999999999999</v>
      </c>
      <c r="J34" s="152">
        <f>ROUND(((SUM(BF122:BF207))*I34),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40</v>
      </c>
      <c r="F35" s="152">
        <f>ROUND((SUM(BG122:BG207)),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41</v>
      </c>
      <c r="F36" s="152">
        <f>ROUND((SUM(BH122:BH207)),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42</v>
      </c>
      <c r="F37" s="152">
        <f>ROUND((SUM(BI122:BI207)),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43</v>
      </c>
      <c r="E39" s="156"/>
      <c r="F39" s="156"/>
      <c r="G39" s="157" t="s">
        <v>44</v>
      </c>
      <c r="H39" s="158" t="s">
        <v>45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46</v>
      </c>
      <c r="E50" s="162"/>
      <c r="F50" s="162"/>
      <c r="G50" s="161" t="s">
        <v>47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48</v>
      </c>
      <c r="E61" s="164"/>
      <c r="F61" s="165" t="s">
        <v>49</v>
      </c>
      <c r="G61" s="163" t="s">
        <v>48</v>
      </c>
      <c r="H61" s="164"/>
      <c r="I61" s="164"/>
      <c r="J61" s="166" t="s">
        <v>49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50</v>
      </c>
      <c r="E65" s="167"/>
      <c r="F65" s="167"/>
      <c r="G65" s="161" t="s">
        <v>51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48</v>
      </c>
      <c r="E76" s="164"/>
      <c r="F76" s="165" t="s">
        <v>49</v>
      </c>
      <c r="G76" s="163" t="s">
        <v>48</v>
      </c>
      <c r="H76" s="164"/>
      <c r="I76" s="164"/>
      <c r="J76" s="166" t="s">
        <v>49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88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Výstavba chodníku v obci Netřebice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86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1 - chodník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15. 5. 2022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29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31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89</v>
      </c>
      <c r="D94" s="174"/>
      <c r="E94" s="174"/>
      <c r="F94" s="174"/>
      <c r="G94" s="174"/>
      <c r="H94" s="174"/>
      <c r="I94" s="174"/>
      <c r="J94" s="175" t="s">
        <v>90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91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92</v>
      </c>
    </row>
    <row r="97" s="9" customFormat="1" ht="24.96" customHeight="1">
      <c r="A97" s="9"/>
      <c r="B97" s="177"/>
      <c r="C97" s="178"/>
      <c r="D97" s="179" t="s">
        <v>93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94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95</v>
      </c>
      <c r="E99" s="186"/>
      <c r="F99" s="186"/>
      <c r="G99" s="186"/>
      <c r="H99" s="186"/>
      <c r="I99" s="186"/>
      <c r="J99" s="187">
        <f>J150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96</v>
      </c>
      <c r="E100" s="186"/>
      <c r="F100" s="186"/>
      <c r="G100" s="186"/>
      <c r="H100" s="186"/>
      <c r="I100" s="186"/>
      <c r="J100" s="187">
        <f>J172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97</v>
      </c>
      <c r="E101" s="186"/>
      <c r="F101" s="186"/>
      <c r="G101" s="186"/>
      <c r="H101" s="186"/>
      <c r="I101" s="186"/>
      <c r="J101" s="187">
        <f>J191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98</v>
      </c>
      <c r="E102" s="186"/>
      <c r="F102" s="186"/>
      <c r="G102" s="186"/>
      <c r="H102" s="186"/>
      <c r="I102" s="186"/>
      <c r="J102" s="187">
        <f>J206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99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Výstavba chodníku v obci Netřebice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86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1 - chodník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 xml:space="preserve"> </v>
      </c>
      <c r="G116" s="38"/>
      <c r="H116" s="38"/>
      <c r="I116" s="30" t="s">
        <v>22</v>
      </c>
      <c r="J116" s="77" t="str">
        <f>IF(J12="","",J12)</f>
        <v>15. 5. 2022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24</v>
      </c>
      <c r="D118" s="38"/>
      <c r="E118" s="38"/>
      <c r="F118" s="25" t="str">
        <f>E15</f>
        <v xml:space="preserve"> </v>
      </c>
      <c r="G118" s="38"/>
      <c r="H118" s="38"/>
      <c r="I118" s="30" t="s">
        <v>29</v>
      </c>
      <c r="J118" s="34" t="str">
        <f>E21</f>
        <v xml:space="preserve"> 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27</v>
      </c>
      <c r="D119" s="38"/>
      <c r="E119" s="38"/>
      <c r="F119" s="25" t="str">
        <f>IF(E18="","",E18)</f>
        <v>Vyplň údaj</v>
      </c>
      <c r="G119" s="38"/>
      <c r="H119" s="38"/>
      <c r="I119" s="30" t="s">
        <v>31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100</v>
      </c>
      <c r="D121" s="192" t="s">
        <v>58</v>
      </c>
      <c r="E121" s="192" t="s">
        <v>54</v>
      </c>
      <c r="F121" s="192" t="s">
        <v>55</v>
      </c>
      <c r="G121" s="192" t="s">
        <v>101</v>
      </c>
      <c r="H121" s="192" t="s">
        <v>102</v>
      </c>
      <c r="I121" s="192" t="s">
        <v>103</v>
      </c>
      <c r="J121" s="193" t="s">
        <v>90</v>
      </c>
      <c r="K121" s="194" t="s">
        <v>104</v>
      </c>
      <c r="L121" s="195"/>
      <c r="M121" s="98" t="s">
        <v>1</v>
      </c>
      <c r="N121" s="99" t="s">
        <v>37</v>
      </c>
      <c r="O121" s="99" t="s">
        <v>105</v>
      </c>
      <c r="P121" s="99" t="s">
        <v>106</v>
      </c>
      <c r="Q121" s="99" t="s">
        <v>107</v>
      </c>
      <c r="R121" s="99" t="s">
        <v>108</v>
      </c>
      <c r="S121" s="99" t="s">
        <v>109</v>
      </c>
      <c r="T121" s="100" t="s">
        <v>110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111</v>
      </c>
      <c r="D122" s="38"/>
      <c r="E122" s="38"/>
      <c r="F122" s="38"/>
      <c r="G122" s="38"/>
      <c r="H122" s="38"/>
      <c r="I122" s="38"/>
      <c r="J122" s="196">
        <f>BK122</f>
        <v>0</v>
      </c>
      <c r="K122" s="38"/>
      <c r="L122" s="42"/>
      <c r="M122" s="101"/>
      <c r="N122" s="197"/>
      <c r="O122" s="102"/>
      <c r="P122" s="198">
        <f>P123</f>
        <v>0</v>
      </c>
      <c r="Q122" s="102"/>
      <c r="R122" s="198">
        <f>R123</f>
        <v>58.275547400000001</v>
      </c>
      <c r="S122" s="102"/>
      <c r="T122" s="199">
        <f>T123</f>
        <v>14.924999999999997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72</v>
      </c>
      <c r="AU122" s="15" t="s">
        <v>92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72</v>
      </c>
      <c r="E123" s="204" t="s">
        <v>112</v>
      </c>
      <c r="F123" s="204" t="s">
        <v>113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P124+P150+P172+P191+P206</f>
        <v>0</v>
      </c>
      <c r="Q123" s="209"/>
      <c r="R123" s="210">
        <f>R124+R150+R172+R191+R206</f>
        <v>58.275547400000001</v>
      </c>
      <c r="S123" s="209"/>
      <c r="T123" s="211">
        <f>T124+T150+T172+T191+T206</f>
        <v>14.924999999999997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78</v>
      </c>
      <c r="AT123" s="213" t="s">
        <v>72</v>
      </c>
      <c r="AU123" s="213" t="s">
        <v>73</v>
      </c>
      <c r="AY123" s="212" t="s">
        <v>114</v>
      </c>
      <c r="BK123" s="214">
        <f>BK124+BK150+BK172+BK191+BK206</f>
        <v>0</v>
      </c>
    </row>
    <row r="124" s="12" customFormat="1" ht="22.8" customHeight="1">
      <c r="A124" s="12"/>
      <c r="B124" s="201"/>
      <c r="C124" s="202"/>
      <c r="D124" s="203" t="s">
        <v>72</v>
      </c>
      <c r="E124" s="215" t="s">
        <v>78</v>
      </c>
      <c r="F124" s="215" t="s">
        <v>115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SUM(P125:P149)</f>
        <v>0</v>
      </c>
      <c r="Q124" s="209"/>
      <c r="R124" s="210">
        <f>SUM(R125:R149)</f>
        <v>0.0073499999999999998</v>
      </c>
      <c r="S124" s="209"/>
      <c r="T124" s="211">
        <f>SUM(T125:T149)</f>
        <v>14.924999999999997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78</v>
      </c>
      <c r="AT124" s="213" t="s">
        <v>72</v>
      </c>
      <c r="AU124" s="213" t="s">
        <v>78</v>
      </c>
      <c r="AY124" s="212" t="s">
        <v>114</v>
      </c>
      <c r="BK124" s="214">
        <f>SUM(BK125:BK149)</f>
        <v>0</v>
      </c>
    </row>
    <row r="125" s="2" customFormat="1" ht="24.15" customHeight="1">
      <c r="A125" s="36"/>
      <c r="B125" s="37"/>
      <c r="C125" s="217" t="s">
        <v>78</v>
      </c>
      <c r="D125" s="217" t="s">
        <v>116</v>
      </c>
      <c r="E125" s="218" t="s">
        <v>117</v>
      </c>
      <c r="F125" s="219" t="s">
        <v>118</v>
      </c>
      <c r="G125" s="220" t="s">
        <v>119</v>
      </c>
      <c r="H125" s="221">
        <v>270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38</v>
      </c>
      <c r="O125" s="89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120</v>
      </c>
      <c r="AT125" s="229" t="s">
        <v>116</v>
      </c>
      <c r="AU125" s="229" t="s">
        <v>82</v>
      </c>
      <c r="AY125" s="15" t="s">
        <v>114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78</v>
      </c>
      <c r="BK125" s="230">
        <f>ROUND(I125*H125,2)</f>
        <v>0</v>
      </c>
      <c r="BL125" s="15" t="s">
        <v>120</v>
      </c>
      <c r="BM125" s="229" t="s">
        <v>121</v>
      </c>
    </row>
    <row r="126" s="13" customFormat="1">
      <c r="A126" s="13"/>
      <c r="B126" s="231"/>
      <c r="C126" s="232"/>
      <c r="D126" s="233" t="s">
        <v>122</v>
      </c>
      <c r="E126" s="234" t="s">
        <v>1</v>
      </c>
      <c r="F126" s="235" t="s">
        <v>123</v>
      </c>
      <c r="G126" s="232"/>
      <c r="H126" s="236">
        <v>270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122</v>
      </c>
      <c r="AU126" s="242" t="s">
        <v>82</v>
      </c>
      <c r="AV126" s="13" t="s">
        <v>82</v>
      </c>
      <c r="AW126" s="13" t="s">
        <v>30</v>
      </c>
      <c r="AX126" s="13" t="s">
        <v>78</v>
      </c>
      <c r="AY126" s="242" t="s">
        <v>114</v>
      </c>
    </row>
    <row r="127" s="2" customFormat="1" ht="24.15" customHeight="1">
      <c r="A127" s="36"/>
      <c r="B127" s="37"/>
      <c r="C127" s="217" t="s">
        <v>82</v>
      </c>
      <c r="D127" s="217" t="s">
        <v>116</v>
      </c>
      <c r="E127" s="218" t="s">
        <v>124</v>
      </c>
      <c r="F127" s="219" t="s">
        <v>125</v>
      </c>
      <c r="G127" s="220" t="s">
        <v>119</v>
      </c>
      <c r="H127" s="221">
        <v>9.1999999999999993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38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0.26000000000000001</v>
      </c>
      <c r="T127" s="228">
        <f>S127*H127</f>
        <v>2.3919999999999999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120</v>
      </c>
      <c r="AT127" s="229" t="s">
        <v>116</v>
      </c>
      <c r="AU127" s="229" t="s">
        <v>82</v>
      </c>
      <c r="AY127" s="15" t="s">
        <v>114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78</v>
      </c>
      <c r="BK127" s="230">
        <f>ROUND(I127*H127,2)</f>
        <v>0</v>
      </c>
      <c r="BL127" s="15" t="s">
        <v>120</v>
      </c>
      <c r="BM127" s="229" t="s">
        <v>126</v>
      </c>
    </row>
    <row r="128" s="2" customFormat="1" ht="24.15" customHeight="1">
      <c r="A128" s="36"/>
      <c r="B128" s="37"/>
      <c r="C128" s="217" t="s">
        <v>127</v>
      </c>
      <c r="D128" s="217" t="s">
        <v>116</v>
      </c>
      <c r="E128" s="218" t="s">
        <v>128</v>
      </c>
      <c r="F128" s="219" t="s">
        <v>129</v>
      </c>
      <c r="G128" s="220" t="s">
        <v>119</v>
      </c>
      <c r="H128" s="221">
        <v>13.6</v>
      </c>
      <c r="I128" s="222"/>
      <c r="J128" s="223">
        <f>ROUND(I128*H128,2)</f>
        <v>0</v>
      </c>
      <c r="K128" s="224"/>
      <c r="L128" s="42"/>
      <c r="M128" s="225" t="s">
        <v>1</v>
      </c>
      <c r="N128" s="226" t="s">
        <v>38</v>
      </c>
      <c r="O128" s="89"/>
      <c r="P128" s="227">
        <f>O128*H128</f>
        <v>0</v>
      </c>
      <c r="Q128" s="227">
        <v>0</v>
      </c>
      <c r="R128" s="227">
        <f>Q128*H128</f>
        <v>0</v>
      </c>
      <c r="S128" s="227">
        <v>0.57999999999999996</v>
      </c>
      <c r="T128" s="228">
        <f>S128*H128</f>
        <v>7.887999999999999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9" t="s">
        <v>120</v>
      </c>
      <c r="AT128" s="229" t="s">
        <v>116</v>
      </c>
      <c r="AU128" s="229" t="s">
        <v>82</v>
      </c>
      <c r="AY128" s="15" t="s">
        <v>114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5" t="s">
        <v>78</v>
      </c>
      <c r="BK128" s="230">
        <f>ROUND(I128*H128,2)</f>
        <v>0</v>
      </c>
      <c r="BL128" s="15" t="s">
        <v>120</v>
      </c>
      <c r="BM128" s="229" t="s">
        <v>130</v>
      </c>
    </row>
    <row r="129" s="13" customFormat="1">
      <c r="A129" s="13"/>
      <c r="B129" s="231"/>
      <c r="C129" s="232"/>
      <c r="D129" s="233" t="s">
        <v>122</v>
      </c>
      <c r="E129" s="234" t="s">
        <v>1</v>
      </c>
      <c r="F129" s="235" t="s">
        <v>131</v>
      </c>
      <c r="G129" s="232"/>
      <c r="H129" s="236">
        <v>13.6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122</v>
      </c>
      <c r="AU129" s="242" t="s">
        <v>82</v>
      </c>
      <c r="AV129" s="13" t="s">
        <v>82</v>
      </c>
      <c r="AW129" s="13" t="s">
        <v>30</v>
      </c>
      <c r="AX129" s="13" t="s">
        <v>78</v>
      </c>
      <c r="AY129" s="242" t="s">
        <v>114</v>
      </c>
    </row>
    <row r="130" s="2" customFormat="1" ht="24.15" customHeight="1">
      <c r="A130" s="36"/>
      <c r="B130" s="37"/>
      <c r="C130" s="217" t="s">
        <v>120</v>
      </c>
      <c r="D130" s="217" t="s">
        <v>116</v>
      </c>
      <c r="E130" s="218" t="s">
        <v>132</v>
      </c>
      <c r="F130" s="219" t="s">
        <v>133</v>
      </c>
      <c r="G130" s="220" t="s">
        <v>119</v>
      </c>
      <c r="H130" s="221">
        <v>9</v>
      </c>
      <c r="I130" s="222"/>
      <c r="J130" s="223">
        <f>ROUND(I130*H130,2)</f>
        <v>0</v>
      </c>
      <c r="K130" s="224"/>
      <c r="L130" s="42"/>
      <c r="M130" s="225" t="s">
        <v>1</v>
      </c>
      <c r="N130" s="226" t="s">
        <v>38</v>
      </c>
      <c r="O130" s="89"/>
      <c r="P130" s="227">
        <f>O130*H130</f>
        <v>0</v>
      </c>
      <c r="Q130" s="227">
        <v>0</v>
      </c>
      <c r="R130" s="227">
        <f>Q130*H130</f>
        <v>0</v>
      </c>
      <c r="S130" s="227">
        <v>0.22</v>
      </c>
      <c r="T130" s="228">
        <f>S130*H130</f>
        <v>1.98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9" t="s">
        <v>120</v>
      </c>
      <c r="AT130" s="229" t="s">
        <v>116</v>
      </c>
      <c r="AU130" s="229" t="s">
        <v>82</v>
      </c>
      <c r="AY130" s="15" t="s">
        <v>114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5" t="s">
        <v>78</v>
      </c>
      <c r="BK130" s="230">
        <f>ROUND(I130*H130,2)</f>
        <v>0</v>
      </c>
      <c r="BL130" s="15" t="s">
        <v>120</v>
      </c>
      <c r="BM130" s="229" t="s">
        <v>134</v>
      </c>
    </row>
    <row r="131" s="2" customFormat="1" ht="16.5" customHeight="1">
      <c r="A131" s="36"/>
      <c r="B131" s="37"/>
      <c r="C131" s="217" t="s">
        <v>135</v>
      </c>
      <c r="D131" s="217" t="s">
        <v>116</v>
      </c>
      <c r="E131" s="218" t="s">
        <v>136</v>
      </c>
      <c r="F131" s="219" t="s">
        <v>137</v>
      </c>
      <c r="G131" s="220" t="s">
        <v>138</v>
      </c>
      <c r="H131" s="221">
        <v>13</v>
      </c>
      <c r="I131" s="222"/>
      <c r="J131" s="223">
        <f>ROUND(I131*H131,2)</f>
        <v>0</v>
      </c>
      <c r="K131" s="224"/>
      <c r="L131" s="42"/>
      <c r="M131" s="225" t="s">
        <v>1</v>
      </c>
      <c r="N131" s="226" t="s">
        <v>38</v>
      </c>
      <c r="O131" s="89"/>
      <c r="P131" s="227">
        <f>O131*H131</f>
        <v>0</v>
      </c>
      <c r="Q131" s="227">
        <v>0</v>
      </c>
      <c r="R131" s="227">
        <f>Q131*H131</f>
        <v>0</v>
      </c>
      <c r="S131" s="227">
        <v>0.20499999999999999</v>
      </c>
      <c r="T131" s="228">
        <f>S131*H131</f>
        <v>2.665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9" t="s">
        <v>120</v>
      </c>
      <c r="AT131" s="229" t="s">
        <v>116</v>
      </c>
      <c r="AU131" s="229" t="s">
        <v>82</v>
      </c>
      <c r="AY131" s="15" t="s">
        <v>114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5" t="s">
        <v>78</v>
      </c>
      <c r="BK131" s="230">
        <f>ROUND(I131*H131,2)</f>
        <v>0</v>
      </c>
      <c r="BL131" s="15" t="s">
        <v>120</v>
      </c>
      <c r="BM131" s="229" t="s">
        <v>139</v>
      </c>
    </row>
    <row r="132" s="2" customFormat="1" ht="33" customHeight="1">
      <c r="A132" s="36"/>
      <c r="B132" s="37"/>
      <c r="C132" s="217" t="s">
        <v>140</v>
      </c>
      <c r="D132" s="217" t="s">
        <v>116</v>
      </c>
      <c r="E132" s="218" t="s">
        <v>141</v>
      </c>
      <c r="F132" s="219" t="s">
        <v>142</v>
      </c>
      <c r="G132" s="220" t="s">
        <v>143</v>
      </c>
      <c r="H132" s="221">
        <v>27.719999999999999</v>
      </c>
      <c r="I132" s="222"/>
      <c r="J132" s="223">
        <f>ROUND(I132*H132,2)</f>
        <v>0</v>
      </c>
      <c r="K132" s="224"/>
      <c r="L132" s="42"/>
      <c r="M132" s="225" t="s">
        <v>1</v>
      </c>
      <c r="N132" s="226" t="s">
        <v>38</v>
      </c>
      <c r="O132" s="89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9" t="s">
        <v>120</v>
      </c>
      <c r="AT132" s="229" t="s">
        <v>116</v>
      </c>
      <c r="AU132" s="229" t="s">
        <v>82</v>
      </c>
      <c r="AY132" s="15" t="s">
        <v>114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5" t="s">
        <v>78</v>
      </c>
      <c r="BK132" s="230">
        <f>ROUND(I132*H132,2)</f>
        <v>0</v>
      </c>
      <c r="BL132" s="15" t="s">
        <v>120</v>
      </c>
      <c r="BM132" s="229" t="s">
        <v>144</v>
      </c>
    </row>
    <row r="133" s="13" customFormat="1">
      <c r="A133" s="13"/>
      <c r="B133" s="231"/>
      <c r="C133" s="232"/>
      <c r="D133" s="233" t="s">
        <v>122</v>
      </c>
      <c r="E133" s="234" t="s">
        <v>1</v>
      </c>
      <c r="F133" s="235" t="s">
        <v>145</v>
      </c>
      <c r="G133" s="232"/>
      <c r="H133" s="236">
        <v>27.719999999999999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122</v>
      </c>
      <c r="AU133" s="242" t="s">
        <v>82</v>
      </c>
      <c r="AV133" s="13" t="s">
        <v>82</v>
      </c>
      <c r="AW133" s="13" t="s">
        <v>30</v>
      </c>
      <c r="AX133" s="13" t="s">
        <v>78</v>
      </c>
      <c r="AY133" s="242" t="s">
        <v>114</v>
      </c>
    </row>
    <row r="134" s="2" customFormat="1" ht="37.8" customHeight="1">
      <c r="A134" s="36"/>
      <c r="B134" s="37"/>
      <c r="C134" s="217" t="s">
        <v>146</v>
      </c>
      <c r="D134" s="217" t="s">
        <v>116</v>
      </c>
      <c r="E134" s="218" t="s">
        <v>147</v>
      </c>
      <c r="F134" s="219" t="s">
        <v>148</v>
      </c>
      <c r="G134" s="220" t="s">
        <v>143</v>
      </c>
      <c r="H134" s="221">
        <v>41.219999999999999</v>
      </c>
      <c r="I134" s="222"/>
      <c r="J134" s="223">
        <f>ROUND(I134*H134,2)</f>
        <v>0</v>
      </c>
      <c r="K134" s="224"/>
      <c r="L134" s="42"/>
      <c r="M134" s="225" t="s">
        <v>1</v>
      </c>
      <c r="N134" s="226" t="s">
        <v>38</v>
      </c>
      <c r="O134" s="89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9" t="s">
        <v>120</v>
      </c>
      <c r="AT134" s="229" t="s">
        <v>116</v>
      </c>
      <c r="AU134" s="229" t="s">
        <v>82</v>
      </c>
      <c r="AY134" s="15" t="s">
        <v>114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5" t="s">
        <v>78</v>
      </c>
      <c r="BK134" s="230">
        <f>ROUND(I134*H134,2)</f>
        <v>0</v>
      </c>
      <c r="BL134" s="15" t="s">
        <v>120</v>
      </c>
      <c r="BM134" s="229" t="s">
        <v>149</v>
      </c>
    </row>
    <row r="135" s="13" customFormat="1">
      <c r="A135" s="13"/>
      <c r="B135" s="231"/>
      <c r="C135" s="232"/>
      <c r="D135" s="233" t="s">
        <v>122</v>
      </c>
      <c r="E135" s="234" t="s">
        <v>1</v>
      </c>
      <c r="F135" s="235" t="s">
        <v>150</v>
      </c>
      <c r="G135" s="232"/>
      <c r="H135" s="236">
        <v>41.219999999999999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122</v>
      </c>
      <c r="AU135" s="242" t="s">
        <v>82</v>
      </c>
      <c r="AV135" s="13" t="s">
        <v>82</v>
      </c>
      <c r="AW135" s="13" t="s">
        <v>30</v>
      </c>
      <c r="AX135" s="13" t="s">
        <v>78</v>
      </c>
      <c r="AY135" s="242" t="s">
        <v>114</v>
      </c>
    </row>
    <row r="136" s="2" customFormat="1" ht="33" customHeight="1">
      <c r="A136" s="36"/>
      <c r="B136" s="37"/>
      <c r="C136" s="217" t="s">
        <v>151</v>
      </c>
      <c r="D136" s="217" t="s">
        <v>116</v>
      </c>
      <c r="E136" s="218" t="s">
        <v>152</v>
      </c>
      <c r="F136" s="219" t="s">
        <v>153</v>
      </c>
      <c r="G136" s="220" t="s">
        <v>154</v>
      </c>
      <c r="H136" s="221">
        <v>74.195999999999998</v>
      </c>
      <c r="I136" s="222"/>
      <c r="J136" s="223">
        <f>ROUND(I136*H136,2)</f>
        <v>0</v>
      </c>
      <c r="K136" s="224"/>
      <c r="L136" s="42"/>
      <c r="M136" s="225" t="s">
        <v>1</v>
      </c>
      <c r="N136" s="226" t="s">
        <v>38</v>
      </c>
      <c r="O136" s="89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9" t="s">
        <v>120</v>
      </c>
      <c r="AT136" s="229" t="s">
        <v>116</v>
      </c>
      <c r="AU136" s="229" t="s">
        <v>82</v>
      </c>
      <c r="AY136" s="15" t="s">
        <v>114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5" t="s">
        <v>78</v>
      </c>
      <c r="BK136" s="230">
        <f>ROUND(I136*H136,2)</f>
        <v>0</v>
      </c>
      <c r="BL136" s="15" t="s">
        <v>120</v>
      </c>
      <c r="BM136" s="229" t="s">
        <v>155</v>
      </c>
    </row>
    <row r="137" s="13" customFormat="1">
      <c r="A137" s="13"/>
      <c r="B137" s="231"/>
      <c r="C137" s="232"/>
      <c r="D137" s="233" t="s">
        <v>122</v>
      </c>
      <c r="E137" s="234" t="s">
        <v>1</v>
      </c>
      <c r="F137" s="235" t="s">
        <v>156</v>
      </c>
      <c r="G137" s="232"/>
      <c r="H137" s="236">
        <v>74.195999999999998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122</v>
      </c>
      <c r="AU137" s="242" t="s">
        <v>82</v>
      </c>
      <c r="AV137" s="13" t="s">
        <v>82</v>
      </c>
      <c r="AW137" s="13" t="s">
        <v>30</v>
      </c>
      <c r="AX137" s="13" t="s">
        <v>78</v>
      </c>
      <c r="AY137" s="242" t="s">
        <v>114</v>
      </c>
    </row>
    <row r="138" s="2" customFormat="1" ht="16.5" customHeight="1">
      <c r="A138" s="36"/>
      <c r="B138" s="37"/>
      <c r="C138" s="217" t="s">
        <v>157</v>
      </c>
      <c r="D138" s="217" t="s">
        <v>116</v>
      </c>
      <c r="E138" s="218" t="s">
        <v>158</v>
      </c>
      <c r="F138" s="219" t="s">
        <v>159</v>
      </c>
      <c r="G138" s="220" t="s">
        <v>143</v>
      </c>
      <c r="H138" s="221">
        <v>41.219999999999999</v>
      </c>
      <c r="I138" s="222"/>
      <c r="J138" s="223">
        <f>ROUND(I138*H138,2)</f>
        <v>0</v>
      </c>
      <c r="K138" s="224"/>
      <c r="L138" s="42"/>
      <c r="M138" s="225" t="s">
        <v>1</v>
      </c>
      <c r="N138" s="226" t="s">
        <v>38</v>
      </c>
      <c r="O138" s="89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9" t="s">
        <v>120</v>
      </c>
      <c r="AT138" s="229" t="s">
        <v>116</v>
      </c>
      <c r="AU138" s="229" t="s">
        <v>82</v>
      </c>
      <c r="AY138" s="15" t="s">
        <v>114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5" t="s">
        <v>78</v>
      </c>
      <c r="BK138" s="230">
        <f>ROUND(I138*H138,2)</f>
        <v>0</v>
      </c>
      <c r="BL138" s="15" t="s">
        <v>120</v>
      </c>
      <c r="BM138" s="229" t="s">
        <v>160</v>
      </c>
    </row>
    <row r="139" s="13" customFormat="1">
      <c r="A139" s="13"/>
      <c r="B139" s="231"/>
      <c r="C139" s="232"/>
      <c r="D139" s="233" t="s">
        <v>122</v>
      </c>
      <c r="E139" s="234" t="s">
        <v>1</v>
      </c>
      <c r="F139" s="235" t="s">
        <v>161</v>
      </c>
      <c r="G139" s="232"/>
      <c r="H139" s="236">
        <v>41.219999999999999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122</v>
      </c>
      <c r="AU139" s="242" t="s">
        <v>82</v>
      </c>
      <c r="AV139" s="13" t="s">
        <v>82</v>
      </c>
      <c r="AW139" s="13" t="s">
        <v>30</v>
      </c>
      <c r="AX139" s="13" t="s">
        <v>78</v>
      </c>
      <c r="AY139" s="242" t="s">
        <v>114</v>
      </c>
    </row>
    <row r="140" s="2" customFormat="1" ht="37.8" customHeight="1">
      <c r="A140" s="36"/>
      <c r="B140" s="37"/>
      <c r="C140" s="217" t="s">
        <v>162</v>
      </c>
      <c r="D140" s="217" t="s">
        <v>116</v>
      </c>
      <c r="E140" s="218" t="s">
        <v>163</v>
      </c>
      <c r="F140" s="219" t="s">
        <v>164</v>
      </c>
      <c r="G140" s="220" t="s">
        <v>119</v>
      </c>
      <c r="H140" s="221">
        <v>147</v>
      </c>
      <c r="I140" s="222"/>
      <c r="J140" s="223">
        <f>ROUND(I140*H140,2)</f>
        <v>0</v>
      </c>
      <c r="K140" s="224"/>
      <c r="L140" s="42"/>
      <c r="M140" s="225" t="s">
        <v>1</v>
      </c>
      <c r="N140" s="226" t="s">
        <v>38</v>
      </c>
      <c r="O140" s="89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9" t="s">
        <v>120</v>
      </c>
      <c r="AT140" s="229" t="s">
        <v>116</v>
      </c>
      <c r="AU140" s="229" t="s">
        <v>82</v>
      </c>
      <c r="AY140" s="15" t="s">
        <v>114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5" t="s">
        <v>78</v>
      </c>
      <c r="BK140" s="230">
        <f>ROUND(I140*H140,2)</f>
        <v>0</v>
      </c>
      <c r="BL140" s="15" t="s">
        <v>120</v>
      </c>
      <c r="BM140" s="229" t="s">
        <v>165</v>
      </c>
    </row>
    <row r="141" s="2" customFormat="1" ht="33" customHeight="1">
      <c r="A141" s="36"/>
      <c r="B141" s="37"/>
      <c r="C141" s="217" t="s">
        <v>166</v>
      </c>
      <c r="D141" s="217" t="s">
        <v>116</v>
      </c>
      <c r="E141" s="218" t="s">
        <v>167</v>
      </c>
      <c r="F141" s="219" t="s">
        <v>168</v>
      </c>
      <c r="G141" s="220" t="s">
        <v>119</v>
      </c>
      <c r="H141" s="221">
        <v>147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38</v>
      </c>
      <c r="O141" s="89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120</v>
      </c>
      <c r="AT141" s="229" t="s">
        <v>116</v>
      </c>
      <c r="AU141" s="229" t="s">
        <v>82</v>
      </c>
      <c r="AY141" s="15" t="s">
        <v>114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78</v>
      </c>
      <c r="BK141" s="230">
        <f>ROUND(I141*H141,2)</f>
        <v>0</v>
      </c>
      <c r="BL141" s="15" t="s">
        <v>120</v>
      </c>
      <c r="BM141" s="229" t="s">
        <v>169</v>
      </c>
    </row>
    <row r="142" s="2" customFormat="1" ht="16.5" customHeight="1">
      <c r="A142" s="36"/>
      <c r="B142" s="37"/>
      <c r="C142" s="243" t="s">
        <v>170</v>
      </c>
      <c r="D142" s="243" t="s">
        <v>171</v>
      </c>
      <c r="E142" s="244" t="s">
        <v>172</v>
      </c>
      <c r="F142" s="245" t="s">
        <v>173</v>
      </c>
      <c r="G142" s="246" t="s">
        <v>154</v>
      </c>
      <c r="H142" s="247">
        <v>13.23</v>
      </c>
      <c r="I142" s="248"/>
      <c r="J142" s="249">
        <f>ROUND(I142*H142,2)</f>
        <v>0</v>
      </c>
      <c r="K142" s="250"/>
      <c r="L142" s="251"/>
      <c r="M142" s="252" t="s">
        <v>1</v>
      </c>
      <c r="N142" s="253" t="s">
        <v>38</v>
      </c>
      <c r="O142" s="89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151</v>
      </c>
      <c r="AT142" s="229" t="s">
        <v>171</v>
      </c>
      <c r="AU142" s="229" t="s">
        <v>82</v>
      </c>
      <c r="AY142" s="15" t="s">
        <v>114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78</v>
      </c>
      <c r="BK142" s="230">
        <f>ROUND(I142*H142,2)</f>
        <v>0</v>
      </c>
      <c r="BL142" s="15" t="s">
        <v>120</v>
      </c>
      <c r="BM142" s="229" t="s">
        <v>174</v>
      </c>
    </row>
    <row r="143" s="13" customFormat="1">
      <c r="A143" s="13"/>
      <c r="B143" s="231"/>
      <c r="C143" s="232"/>
      <c r="D143" s="233" t="s">
        <v>122</v>
      </c>
      <c r="E143" s="234" t="s">
        <v>1</v>
      </c>
      <c r="F143" s="235" t="s">
        <v>175</v>
      </c>
      <c r="G143" s="232"/>
      <c r="H143" s="236">
        <v>13.23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122</v>
      </c>
      <c r="AU143" s="242" t="s">
        <v>82</v>
      </c>
      <c r="AV143" s="13" t="s">
        <v>82</v>
      </c>
      <c r="AW143" s="13" t="s">
        <v>30</v>
      </c>
      <c r="AX143" s="13" t="s">
        <v>78</v>
      </c>
      <c r="AY143" s="242" t="s">
        <v>114</v>
      </c>
    </row>
    <row r="144" s="2" customFormat="1" ht="24.15" customHeight="1">
      <c r="A144" s="36"/>
      <c r="B144" s="37"/>
      <c r="C144" s="217" t="s">
        <v>176</v>
      </c>
      <c r="D144" s="217" t="s">
        <v>116</v>
      </c>
      <c r="E144" s="218" t="s">
        <v>177</v>
      </c>
      <c r="F144" s="219" t="s">
        <v>178</v>
      </c>
      <c r="G144" s="220" t="s">
        <v>119</v>
      </c>
      <c r="H144" s="221">
        <v>147</v>
      </c>
      <c r="I144" s="222"/>
      <c r="J144" s="223">
        <f>ROUND(I144*H144,2)</f>
        <v>0</v>
      </c>
      <c r="K144" s="224"/>
      <c r="L144" s="42"/>
      <c r="M144" s="225" t="s">
        <v>1</v>
      </c>
      <c r="N144" s="226" t="s">
        <v>38</v>
      </c>
      <c r="O144" s="89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120</v>
      </c>
      <c r="AT144" s="229" t="s">
        <v>116</v>
      </c>
      <c r="AU144" s="229" t="s">
        <v>82</v>
      </c>
      <c r="AY144" s="15" t="s">
        <v>114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78</v>
      </c>
      <c r="BK144" s="230">
        <f>ROUND(I144*H144,2)</f>
        <v>0</v>
      </c>
      <c r="BL144" s="15" t="s">
        <v>120</v>
      </c>
      <c r="BM144" s="229" t="s">
        <v>179</v>
      </c>
    </row>
    <row r="145" s="2" customFormat="1" ht="16.5" customHeight="1">
      <c r="A145" s="36"/>
      <c r="B145" s="37"/>
      <c r="C145" s="243" t="s">
        <v>180</v>
      </c>
      <c r="D145" s="243" t="s">
        <v>171</v>
      </c>
      <c r="E145" s="244" t="s">
        <v>181</v>
      </c>
      <c r="F145" s="245" t="s">
        <v>182</v>
      </c>
      <c r="G145" s="246" t="s">
        <v>183</v>
      </c>
      <c r="H145" s="247">
        <v>7.3499999999999996</v>
      </c>
      <c r="I145" s="248"/>
      <c r="J145" s="249">
        <f>ROUND(I145*H145,2)</f>
        <v>0</v>
      </c>
      <c r="K145" s="250"/>
      <c r="L145" s="251"/>
      <c r="M145" s="252" t="s">
        <v>1</v>
      </c>
      <c r="N145" s="253" t="s">
        <v>38</v>
      </c>
      <c r="O145" s="89"/>
      <c r="P145" s="227">
        <f>O145*H145</f>
        <v>0</v>
      </c>
      <c r="Q145" s="227">
        <v>0.001</v>
      </c>
      <c r="R145" s="227">
        <f>Q145*H145</f>
        <v>0.0073499999999999998</v>
      </c>
      <c r="S145" s="227">
        <v>0</v>
      </c>
      <c r="T145" s="22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9" t="s">
        <v>151</v>
      </c>
      <c r="AT145" s="229" t="s">
        <v>171</v>
      </c>
      <c r="AU145" s="229" t="s">
        <v>82</v>
      </c>
      <c r="AY145" s="15" t="s">
        <v>114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5" t="s">
        <v>78</v>
      </c>
      <c r="BK145" s="230">
        <f>ROUND(I145*H145,2)</f>
        <v>0</v>
      </c>
      <c r="BL145" s="15" t="s">
        <v>120</v>
      </c>
      <c r="BM145" s="229" t="s">
        <v>184</v>
      </c>
    </row>
    <row r="146" s="13" customFormat="1">
      <c r="A146" s="13"/>
      <c r="B146" s="231"/>
      <c r="C146" s="232"/>
      <c r="D146" s="233" t="s">
        <v>122</v>
      </c>
      <c r="E146" s="234" t="s">
        <v>1</v>
      </c>
      <c r="F146" s="235" t="s">
        <v>185</v>
      </c>
      <c r="G146" s="232"/>
      <c r="H146" s="236">
        <v>147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122</v>
      </c>
      <c r="AU146" s="242" t="s">
        <v>82</v>
      </c>
      <c r="AV146" s="13" t="s">
        <v>82</v>
      </c>
      <c r="AW146" s="13" t="s">
        <v>30</v>
      </c>
      <c r="AX146" s="13" t="s">
        <v>78</v>
      </c>
      <c r="AY146" s="242" t="s">
        <v>114</v>
      </c>
    </row>
    <row r="147" s="13" customFormat="1">
      <c r="A147" s="13"/>
      <c r="B147" s="231"/>
      <c r="C147" s="232"/>
      <c r="D147" s="233" t="s">
        <v>122</v>
      </c>
      <c r="E147" s="232"/>
      <c r="F147" s="235" t="s">
        <v>186</v>
      </c>
      <c r="G147" s="232"/>
      <c r="H147" s="236">
        <v>7.3499999999999996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122</v>
      </c>
      <c r="AU147" s="242" t="s">
        <v>82</v>
      </c>
      <c r="AV147" s="13" t="s">
        <v>82</v>
      </c>
      <c r="AW147" s="13" t="s">
        <v>4</v>
      </c>
      <c r="AX147" s="13" t="s">
        <v>78</v>
      </c>
      <c r="AY147" s="242" t="s">
        <v>114</v>
      </c>
    </row>
    <row r="148" s="2" customFormat="1" ht="24.15" customHeight="1">
      <c r="A148" s="36"/>
      <c r="B148" s="37"/>
      <c r="C148" s="217" t="s">
        <v>8</v>
      </c>
      <c r="D148" s="217" t="s">
        <v>116</v>
      </c>
      <c r="E148" s="218" t="s">
        <v>187</v>
      </c>
      <c r="F148" s="219" t="s">
        <v>188</v>
      </c>
      <c r="G148" s="220" t="s">
        <v>119</v>
      </c>
      <c r="H148" s="221">
        <v>151.80000000000001</v>
      </c>
      <c r="I148" s="222"/>
      <c r="J148" s="223">
        <f>ROUND(I148*H148,2)</f>
        <v>0</v>
      </c>
      <c r="K148" s="224"/>
      <c r="L148" s="42"/>
      <c r="M148" s="225" t="s">
        <v>1</v>
      </c>
      <c r="N148" s="226" t="s">
        <v>38</v>
      </c>
      <c r="O148" s="89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9" t="s">
        <v>120</v>
      </c>
      <c r="AT148" s="229" t="s">
        <v>116</v>
      </c>
      <c r="AU148" s="229" t="s">
        <v>82</v>
      </c>
      <c r="AY148" s="15" t="s">
        <v>114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5" t="s">
        <v>78</v>
      </c>
      <c r="BK148" s="230">
        <f>ROUND(I148*H148,2)</f>
        <v>0</v>
      </c>
      <c r="BL148" s="15" t="s">
        <v>120</v>
      </c>
      <c r="BM148" s="229" t="s">
        <v>189</v>
      </c>
    </row>
    <row r="149" s="13" customFormat="1">
      <c r="A149" s="13"/>
      <c r="B149" s="231"/>
      <c r="C149" s="232"/>
      <c r="D149" s="233" t="s">
        <v>122</v>
      </c>
      <c r="E149" s="234" t="s">
        <v>1</v>
      </c>
      <c r="F149" s="235" t="s">
        <v>190</v>
      </c>
      <c r="G149" s="232"/>
      <c r="H149" s="236">
        <v>151.80000000000001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122</v>
      </c>
      <c r="AU149" s="242" t="s">
        <v>82</v>
      </c>
      <c r="AV149" s="13" t="s">
        <v>82</v>
      </c>
      <c r="AW149" s="13" t="s">
        <v>30</v>
      </c>
      <c r="AX149" s="13" t="s">
        <v>78</v>
      </c>
      <c r="AY149" s="242" t="s">
        <v>114</v>
      </c>
    </row>
    <row r="150" s="12" customFormat="1" ht="22.8" customHeight="1">
      <c r="A150" s="12"/>
      <c r="B150" s="201"/>
      <c r="C150" s="202"/>
      <c r="D150" s="203" t="s">
        <v>72</v>
      </c>
      <c r="E150" s="215" t="s">
        <v>135</v>
      </c>
      <c r="F150" s="215" t="s">
        <v>191</v>
      </c>
      <c r="G150" s="202"/>
      <c r="H150" s="202"/>
      <c r="I150" s="205"/>
      <c r="J150" s="216">
        <f>BK150</f>
        <v>0</v>
      </c>
      <c r="K150" s="202"/>
      <c r="L150" s="207"/>
      <c r="M150" s="208"/>
      <c r="N150" s="209"/>
      <c r="O150" s="209"/>
      <c r="P150" s="210">
        <f>SUM(P151:P171)</f>
        <v>0</v>
      </c>
      <c r="Q150" s="209"/>
      <c r="R150" s="210">
        <f>SUM(R151:R171)</f>
        <v>19.011480000000002</v>
      </c>
      <c r="S150" s="209"/>
      <c r="T150" s="211">
        <f>SUM(T151:T171)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2" t="s">
        <v>78</v>
      </c>
      <c r="AT150" s="213" t="s">
        <v>72</v>
      </c>
      <c r="AU150" s="213" t="s">
        <v>78</v>
      </c>
      <c r="AY150" s="212" t="s">
        <v>114</v>
      </c>
      <c r="BK150" s="214">
        <f>SUM(BK151:BK171)</f>
        <v>0</v>
      </c>
    </row>
    <row r="151" s="2" customFormat="1" ht="21.75" customHeight="1">
      <c r="A151" s="36"/>
      <c r="B151" s="37"/>
      <c r="C151" s="217" t="s">
        <v>192</v>
      </c>
      <c r="D151" s="217" t="s">
        <v>116</v>
      </c>
      <c r="E151" s="218" t="s">
        <v>193</v>
      </c>
      <c r="F151" s="219" t="s">
        <v>194</v>
      </c>
      <c r="G151" s="220" t="s">
        <v>119</v>
      </c>
      <c r="H151" s="221">
        <v>13.199999999999999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38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120</v>
      </c>
      <c r="AT151" s="229" t="s">
        <v>116</v>
      </c>
      <c r="AU151" s="229" t="s">
        <v>82</v>
      </c>
      <c r="AY151" s="15" t="s">
        <v>114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78</v>
      </c>
      <c r="BK151" s="230">
        <f>ROUND(I151*H151,2)</f>
        <v>0</v>
      </c>
      <c r="BL151" s="15" t="s">
        <v>120</v>
      </c>
      <c r="BM151" s="229" t="s">
        <v>195</v>
      </c>
    </row>
    <row r="152" s="13" customFormat="1">
      <c r="A152" s="13"/>
      <c r="B152" s="231"/>
      <c r="C152" s="232"/>
      <c r="D152" s="233" t="s">
        <v>122</v>
      </c>
      <c r="E152" s="234" t="s">
        <v>1</v>
      </c>
      <c r="F152" s="235" t="s">
        <v>196</v>
      </c>
      <c r="G152" s="232"/>
      <c r="H152" s="236">
        <v>13.199999999999999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122</v>
      </c>
      <c r="AU152" s="242" t="s">
        <v>82</v>
      </c>
      <c r="AV152" s="13" t="s">
        <v>82</v>
      </c>
      <c r="AW152" s="13" t="s">
        <v>30</v>
      </c>
      <c r="AX152" s="13" t="s">
        <v>78</v>
      </c>
      <c r="AY152" s="242" t="s">
        <v>114</v>
      </c>
    </row>
    <row r="153" s="2" customFormat="1" ht="21.75" customHeight="1">
      <c r="A153" s="36"/>
      <c r="B153" s="37"/>
      <c r="C153" s="217" t="s">
        <v>197</v>
      </c>
      <c r="D153" s="217" t="s">
        <v>116</v>
      </c>
      <c r="E153" s="218" t="s">
        <v>198</v>
      </c>
      <c r="F153" s="219" t="s">
        <v>199</v>
      </c>
      <c r="G153" s="220" t="s">
        <v>119</v>
      </c>
      <c r="H153" s="221">
        <v>138.59999999999999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38</v>
      </c>
      <c r="O153" s="89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120</v>
      </c>
      <c r="AT153" s="229" t="s">
        <v>116</v>
      </c>
      <c r="AU153" s="229" t="s">
        <v>82</v>
      </c>
      <c r="AY153" s="15" t="s">
        <v>114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78</v>
      </c>
      <c r="BK153" s="230">
        <f>ROUND(I153*H153,2)</f>
        <v>0</v>
      </c>
      <c r="BL153" s="15" t="s">
        <v>120</v>
      </c>
      <c r="BM153" s="229" t="s">
        <v>200</v>
      </c>
    </row>
    <row r="154" s="13" customFormat="1">
      <c r="A154" s="13"/>
      <c r="B154" s="231"/>
      <c r="C154" s="232"/>
      <c r="D154" s="233" t="s">
        <v>122</v>
      </c>
      <c r="E154" s="234" t="s">
        <v>1</v>
      </c>
      <c r="F154" s="235" t="s">
        <v>201</v>
      </c>
      <c r="G154" s="232"/>
      <c r="H154" s="236">
        <v>138.59999999999999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122</v>
      </c>
      <c r="AU154" s="242" t="s">
        <v>82</v>
      </c>
      <c r="AV154" s="13" t="s">
        <v>82</v>
      </c>
      <c r="AW154" s="13" t="s">
        <v>30</v>
      </c>
      <c r="AX154" s="13" t="s">
        <v>78</v>
      </c>
      <c r="AY154" s="242" t="s">
        <v>114</v>
      </c>
    </row>
    <row r="155" s="2" customFormat="1" ht="24.15" customHeight="1">
      <c r="A155" s="36"/>
      <c r="B155" s="37"/>
      <c r="C155" s="217" t="s">
        <v>202</v>
      </c>
      <c r="D155" s="217" t="s">
        <v>116</v>
      </c>
      <c r="E155" s="218" t="s">
        <v>203</v>
      </c>
      <c r="F155" s="219" t="s">
        <v>204</v>
      </c>
      <c r="G155" s="220" t="s">
        <v>119</v>
      </c>
      <c r="H155" s="221">
        <v>12.6</v>
      </c>
      <c r="I155" s="222"/>
      <c r="J155" s="223">
        <f>ROUND(I155*H155,2)</f>
        <v>0</v>
      </c>
      <c r="K155" s="224"/>
      <c r="L155" s="42"/>
      <c r="M155" s="225" t="s">
        <v>1</v>
      </c>
      <c r="N155" s="226" t="s">
        <v>38</v>
      </c>
      <c r="O155" s="89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9" t="s">
        <v>120</v>
      </c>
      <c r="AT155" s="229" t="s">
        <v>116</v>
      </c>
      <c r="AU155" s="229" t="s">
        <v>82</v>
      </c>
      <c r="AY155" s="15" t="s">
        <v>114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5" t="s">
        <v>78</v>
      </c>
      <c r="BK155" s="230">
        <f>ROUND(I155*H155,2)</f>
        <v>0</v>
      </c>
      <c r="BL155" s="15" t="s">
        <v>120</v>
      </c>
      <c r="BM155" s="229" t="s">
        <v>205</v>
      </c>
    </row>
    <row r="156" s="13" customFormat="1">
      <c r="A156" s="13"/>
      <c r="B156" s="231"/>
      <c r="C156" s="232"/>
      <c r="D156" s="233" t="s">
        <v>122</v>
      </c>
      <c r="E156" s="234" t="s">
        <v>1</v>
      </c>
      <c r="F156" s="235" t="s">
        <v>206</v>
      </c>
      <c r="G156" s="232"/>
      <c r="H156" s="236">
        <v>12.6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122</v>
      </c>
      <c r="AU156" s="242" t="s">
        <v>82</v>
      </c>
      <c r="AV156" s="13" t="s">
        <v>82</v>
      </c>
      <c r="AW156" s="13" t="s">
        <v>30</v>
      </c>
      <c r="AX156" s="13" t="s">
        <v>78</v>
      </c>
      <c r="AY156" s="242" t="s">
        <v>114</v>
      </c>
    </row>
    <row r="157" s="2" customFormat="1" ht="33" customHeight="1">
      <c r="A157" s="36"/>
      <c r="B157" s="37"/>
      <c r="C157" s="217" t="s">
        <v>207</v>
      </c>
      <c r="D157" s="217" t="s">
        <v>116</v>
      </c>
      <c r="E157" s="218" t="s">
        <v>208</v>
      </c>
      <c r="F157" s="219" t="s">
        <v>209</v>
      </c>
      <c r="G157" s="220" t="s">
        <v>119</v>
      </c>
      <c r="H157" s="221">
        <v>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38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120</v>
      </c>
      <c r="AT157" s="229" t="s">
        <v>116</v>
      </c>
      <c r="AU157" s="229" t="s">
        <v>82</v>
      </c>
      <c r="AY157" s="15" t="s">
        <v>114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78</v>
      </c>
      <c r="BK157" s="230">
        <f>ROUND(I157*H157,2)</f>
        <v>0</v>
      </c>
      <c r="BL157" s="15" t="s">
        <v>120</v>
      </c>
      <c r="BM157" s="229" t="s">
        <v>210</v>
      </c>
    </row>
    <row r="158" s="2" customFormat="1" ht="33" customHeight="1">
      <c r="A158" s="36"/>
      <c r="B158" s="37"/>
      <c r="C158" s="217" t="s">
        <v>211</v>
      </c>
      <c r="D158" s="217" t="s">
        <v>116</v>
      </c>
      <c r="E158" s="218" t="s">
        <v>212</v>
      </c>
      <c r="F158" s="219" t="s">
        <v>213</v>
      </c>
      <c r="G158" s="220" t="s">
        <v>119</v>
      </c>
      <c r="H158" s="221">
        <v>9</v>
      </c>
      <c r="I158" s="222"/>
      <c r="J158" s="223">
        <f>ROUND(I158*H158,2)</f>
        <v>0</v>
      </c>
      <c r="K158" s="224"/>
      <c r="L158" s="42"/>
      <c r="M158" s="225" t="s">
        <v>1</v>
      </c>
      <c r="N158" s="226" t="s">
        <v>38</v>
      </c>
      <c r="O158" s="89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9" t="s">
        <v>120</v>
      </c>
      <c r="AT158" s="229" t="s">
        <v>116</v>
      </c>
      <c r="AU158" s="229" t="s">
        <v>82</v>
      </c>
      <c r="AY158" s="15" t="s">
        <v>114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5" t="s">
        <v>78</v>
      </c>
      <c r="BK158" s="230">
        <f>ROUND(I158*H158,2)</f>
        <v>0</v>
      </c>
      <c r="BL158" s="15" t="s">
        <v>120</v>
      </c>
      <c r="BM158" s="229" t="s">
        <v>214</v>
      </c>
    </row>
    <row r="159" s="2" customFormat="1" ht="24.15" customHeight="1">
      <c r="A159" s="36"/>
      <c r="B159" s="37"/>
      <c r="C159" s="217" t="s">
        <v>7</v>
      </c>
      <c r="D159" s="217" t="s">
        <v>116</v>
      </c>
      <c r="E159" s="218" t="s">
        <v>215</v>
      </c>
      <c r="F159" s="219" t="s">
        <v>216</v>
      </c>
      <c r="G159" s="220" t="s">
        <v>119</v>
      </c>
      <c r="H159" s="221">
        <v>126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38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120</v>
      </c>
      <c r="AT159" s="229" t="s">
        <v>116</v>
      </c>
      <c r="AU159" s="229" t="s">
        <v>82</v>
      </c>
      <c r="AY159" s="15" t="s">
        <v>114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78</v>
      </c>
      <c r="BK159" s="230">
        <f>ROUND(I159*H159,2)</f>
        <v>0</v>
      </c>
      <c r="BL159" s="15" t="s">
        <v>120</v>
      </c>
      <c r="BM159" s="229" t="s">
        <v>217</v>
      </c>
    </row>
    <row r="160" s="13" customFormat="1">
      <c r="A160" s="13"/>
      <c r="B160" s="231"/>
      <c r="C160" s="232"/>
      <c r="D160" s="233" t="s">
        <v>122</v>
      </c>
      <c r="E160" s="234" t="s">
        <v>1</v>
      </c>
      <c r="F160" s="235" t="s">
        <v>218</v>
      </c>
      <c r="G160" s="232"/>
      <c r="H160" s="236">
        <v>126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122</v>
      </c>
      <c r="AU160" s="242" t="s">
        <v>82</v>
      </c>
      <c r="AV160" s="13" t="s">
        <v>82</v>
      </c>
      <c r="AW160" s="13" t="s">
        <v>30</v>
      </c>
      <c r="AX160" s="13" t="s">
        <v>78</v>
      </c>
      <c r="AY160" s="242" t="s">
        <v>114</v>
      </c>
    </row>
    <row r="161" s="2" customFormat="1" ht="21.75" customHeight="1">
      <c r="A161" s="36"/>
      <c r="B161" s="37"/>
      <c r="C161" s="243" t="s">
        <v>219</v>
      </c>
      <c r="D161" s="243" t="s">
        <v>171</v>
      </c>
      <c r="E161" s="244" t="s">
        <v>220</v>
      </c>
      <c r="F161" s="245" t="s">
        <v>221</v>
      </c>
      <c r="G161" s="246" t="s">
        <v>119</v>
      </c>
      <c r="H161" s="247">
        <v>123.93000000000001</v>
      </c>
      <c r="I161" s="248"/>
      <c r="J161" s="249">
        <f>ROUND(I161*H161,2)</f>
        <v>0</v>
      </c>
      <c r="K161" s="250"/>
      <c r="L161" s="251"/>
      <c r="M161" s="252" t="s">
        <v>1</v>
      </c>
      <c r="N161" s="253" t="s">
        <v>38</v>
      </c>
      <c r="O161" s="89"/>
      <c r="P161" s="227">
        <f>O161*H161</f>
        <v>0</v>
      </c>
      <c r="Q161" s="227">
        <v>0.13100000000000001</v>
      </c>
      <c r="R161" s="227">
        <f>Q161*H161</f>
        <v>16.234830000000002</v>
      </c>
      <c r="S161" s="227">
        <v>0</v>
      </c>
      <c r="T161" s="228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9" t="s">
        <v>151</v>
      </c>
      <c r="AT161" s="229" t="s">
        <v>171</v>
      </c>
      <c r="AU161" s="229" t="s">
        <v>82</v>
      </c>
      <c r="AY161" s="15" t="s">
        <v>114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5" t="s">
        <v>78</v>
      </c>
      <c r="BK161" s="230">
        <f>ROUND(I161*H161,2)</f>
        <v>0</v>
      </c>
      <c r="BL161" s="15" t="s">
        <v>120</v>
      </c>
      <c r="BM161" s="229" t="s">
        <v>222</v>
      </c>
    </row>
    <row r="162" s="13" customFormat="1">
      <c r="A162" s="13"/>
      <c r="B162" s="231"/>
      <c r="C162" s="232"/>
      <c r="D162" s="233" t="s">
        <v>122</v>
      </c>
      <c r="E162" s="234" t="s">
        <v>1</v>
      </c>
      <c r="F162" s="235" t="s">
        <v>223</v>
      </c>
      <c r="G162" s="232"/>
      <c r="H162" s="236">
        <v>121.5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122</v>
      </c>
      <c r="AU162" s="242" t="s">
        <v>82</v>
      </c>
      <c r="AV162" s="13" t="s">
        <v>82</v>
      </c>
      <c r="AW162" s="13" t="s">
        <v>30</v>
      </c>
      <c r="AX162" s="13" t="s">
        <v>78</v>
      </c>
      <c r="AY162" s="242" t="s">
        <v>114</v>
      </c>
    </row>
    <row r="163" s="13" customFormat="1">
      <c r="A163" s="13"/>
      <c r="B163" s="231"/>
      <c r="C163" s="232"/>
      <c r="D163" s="233" t="s">
        <v>122</v>
      </c>
      <c r="E163" s="232"/>
      <c r="F163" s="235" t="s">
        <v>224</v>
      </c>
      <c r="G163" s="232"/>
      <c r="H163" s="236">
        <v>123.93000000000001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122</v>
      </c>
      <c r="AU163" s="242" t="s">
        <v>82</v>
      </c>
      <c r="AV163" s="13" t="s">
        <v>82</v>
      </c>
      <c r="AW163" s="13" t="s">
        <v>4</v>
      </c>
      <c r="AX163" s="13" t="s">
        <v>78</v>
      </c>
      <c r="AY163" s="242" t="s">
        <v>114</v>
      </c>
    </row>
    <row r="164" s="2" customFormat="1" ht="24.15" customHeight="1">
      <c r="A164" s="36"/>
      <c r="B164" s="37"/>
      <c r="C164" s="243" t="s">
        <v>225</v>
      </c>
      <c r="D164" s="243" t="s">
        <v>171</v>
      </c>
      <c r="E164" s="244" t="s">
        <v>226</v>
      </c>
      <c r="F164" s="245" t="s">
        <v>227</v>
      </c>
      <c r="G164" s="246" t="s">
        <v>119</v>
      </c>
      <c r="H164" s="247">
        <v>4.5899999999999999</v>
      </c>
      <c r="I164" s="248"/>
      <c r="J164" s="249">
        <f>ROUND(I164*H164,2)</f>
        <v>0</v>
      </c>
      <c r="K164" s="250"/>
      <c r="L164" s="251"/>
      <c r="M164" s="252" t="s">
        <v>1</v>
      </c>
      <c r="N164" s="253" t="s">
        <v>38</v>
      </c>
      <c r="O164" s="89"/>
      <c r="P164" s="227">
        <f>O164*H164</f>
        <v>0</v>
      </c>
      <c r="Q164" s="227">
        <v>0.13100000000000001</v>
      </c>
      <c r="R164" s="227">
        <f>Q164*H164</f>
        <v>0.60128999999999999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151</v>
      </c>
      <c r="AT164" s="229" t="s">
        <v>171</v>
      </c>
      <c r="AU164" s="229" t="s">
        <v>82</v>
      </c>
      <c r="AY164" s="15" t="s">
        <v>114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78</v>
      </c>
      <c r="BK164" s="230">
        <f>ROUND(I164*H164,2)</f>
        <v>0</v>
      </c>
      <c r="BL164" s="15" t="s">
        <v>120</v>
      </c>
      <c r="BM164" s="229" t="s">
        <v>228</v>
      </c>
    </row>
    <row r="165" s="13" customFormat="1">
      <c r="A165" s="13"/>
      <c r="B165" s="231"/>
      <c r="C165" s="232"/>
      <c r="D165" s="233" t="s">
        <v>122</v>
      </c>
      <c r="E165" s="234" t="s">
        <v>1</v>
      </c>
      <c r="F165" s="235" t="s">
        <v>229</v>
      </c>
      <c r="G165" s="232"/>
      <c r="H165" s="236">
        <v>4.5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122</v>
      </c>
      <c r="AU165" s="242" t="s">
        <v>82</v>
      </c>
      <c r="AV165" s="13" t="s">
        <v>82</v>
      </c>
      <c r="AW165" s="13" t="s">
        <v>30</v>
      </c>
      <c r="AX165" s="13" t="s">
        <v>78</v>
      </c>
      <c r="AY165" s="242" t="s">
        <v>114</v>
      </c>
    </row>
    <row r="166" s="13" customFormat="1">
      <c r="A166" s="13"/>
      <c r="B166" s="231"/>
      <c r="C166" s="232"/>
      <c r="D166" s="233" t="s">
        <v>122</v>
      </c>
      <c r="E166" s="232"/>
      <c r="F166" s="235" t="s">
        <v>230</v>
      </c>
      <c r="G166" s="232"/>
      <c r="H166" s="236">
        <v>4.5899999999999999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122</v>
      </c>
      <c r="AU166" s="242" t="s">
        <v>82</v>
      </c>
      <c r="AV166" s="13" t="s">
        <v>82</v>
      </c>
      <c r="AW166" s="13" t="s">
        <v>4</v>
      </c>
      <c r="AX166" s="13" t="s">
        <v>78</v>
      </c>
      <c r="AY166" s="242" t="s">
        <v>114</v>
      </c>
    </row>
    <row r="167" s="2" customFormat="1" ht="24.15" customHeight="1">
      <c r="A167" s="36"/>
      <c r="B167" s="37"/>
      <c r="C167" s="217" t="s">
        <v>231</v>
      </c>
      <c r="D167" s="217" t="s">
        <v>116</v>
      </c>
      <c r="E167" s="218" t="s">
        <v>232</v>
      </c>
      <c r="F167" s="219" t="s">
        <v>233</v>
      </c>
      <c r="G167" s="220" t="s">
        <v>119</v>
      </c>
      <c r="H167" s="221">
        <v>12</v>
      </c>
      <c r="I167" s="222"/>
      <c r="J167" s="223">
        <f>ROUND(I167*H167,2)</f>
        <v>0</v>
      </c>
      <c r="K167" s="224"/>
      <c r="L167" s="42"/>
      <c r="M167" s="225" t="s">
        <v>1</v>
      </c>
      <c r="N167" s="226" t="s">
        <v>38</v>
      </c>
      <c r="O167" s="89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9" t="s">
        <v>120</v>
      </c>
      <c r="AT167" s="229" t="s">
        <v>116</v>
      </c>
      <c r="AU167" s="229" t="s">
        <v>82</v>
      </c>
      <c r="AY167" s="15" t="s">
        <v>114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78</v>
      </c>
      <c r="BK167" s="230">
        <f>ROUND(I167*H167,2)</f>
        <v>0</v>
      </c>
      <c r="BL167" s="15" t="s">
        <v>120</v>
      </c>
      <c r="BM167" s="229" t="s">
        <v>234</v>
      </c>
    </row>
    <row r="168" s="13" customFormat="1">
      <c r="A168" s="13"/>
      <c r="B168" s="231"/>
      <c r="C168" s="232"/>
      <c r="D168" s="233" t="s">
        <v>122</v>
      </c>
      <c r="E168" s="234" t="s">
        <v>1</v>
      </c>
      <c r="F168" s="235" t="s">
        <v>235</v>
      </c>
      <c r="G168" s="232"/>
      <c r="H168" s="236">
        <v>12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122</v>
      </c>
      <c r="AU168" s="242" t="s">
        <v>82</v>
      </c>
      <c r="AV168" s="13" t="s">
        <v>82</v>
      </c>
      <c r="AW168" s="13" t="s">
        <v>30</v>
      </c>
      <c r="AX168" s="13" t="s">
        <v>78</v>
      </c>
      <c r="AY168" s="242" t="s">
        <v>114</v>
      </c>
    </row>
    <row r="169" s="2" customFormat="1" ht="21.75" customHeight="1">
      <c r="A169" s="36"/>
      <c r="B169" s="37"/>
      <c r="C169" s="243" t="s">
        <v>236</v>
      </c>
      <c r="D169" s="243" t="s">
        <v>171</v>
      </c>
      <c r="E169" s="244" t="s">
        <v>237</v>
      </c>
      <c r="F169" s="245" t="s">
        <v>238</v>
      </c>
      <c r="G169" s="246" t="s">
        <v>119</v>
      </c>
      <c r="H169" s="247">
        <v>12.359999999999999</v>
      </c>
      <c r="I169" s="248"/>
      <c r="J169" s="249">
        <f>ROUND(I169*H169,2)</f>
        <v>0</v>
      </c>
      <c r="K169" s="250"/>
      <c r="L169" s="251"/>
      <c r="M169" s="252" t="s">
        <v>1</v>
      </c>
      <c r="N169" s="253" t="s">
        <v>38</v>
      </c>
      <c r="O169" s="89"/>
      <c r="P169" s="227">
        <f>O169*H169</f>
        <v>0</v>
      </c>
      <c r="Q169" s="227">
        <v>0.17599999999999999</v>
      </c>
      <c r="R169" s="227">
        <f>Q169*H169</f>
        <v>2.17536</v>
      </c>
      <c r="S169" s="227">
        <v>0</v>
      </c>
      <c r="T169" s="22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9" t="s">
        <v>151</v>
      </c>
      <c r="AT169" s="229" t="s">
        <v>171</v>
      </c>
      <c r="AU169" s="229" t="s">
        <v>82</v>
      </c>
      <c r="AY169" s="15" t="s">
        <v>114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5" t="s">
        <v>78</v>
      </c>
      <c r="BK169" s="230">
        <f>ROUND(I169*H169,2)</f>
        <v>0</v>
      </c>
      <c r="BL169" s="15" t="s">
        <v>120</v>
      </c>
      <c r="BM169" s="229" t="s">
        <v>239</v>
      </c>
    </row>
    <row r="170" s="13" customFormat="1">
      <c r="A170" s="13"/>
      <c r="B170" s="231"/>
      <c r="C170" s="232"/>
      <c r="D170" s="233" t="s">
        <v>122</v>
      </c>
      <c r="E170" s="234" t="s">
        <v>1</v>
      </c>
      <c r="F170" s="235" t="s">
        <v>170</v>
      </c>
      <c r="G170" s="232"/>
      <c r="H170" s="236">
        <v>12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122</v>
      </c>
      <c r="AU170" s="242" t="s">
        <v>82</v>
      </c>
      <c r="AV170" s="13" t="s">
        <v>82</v>
      </c>
      <c r="AW170" s="13" t="s">
        <v>30</v>
      </c>
      <c r="AX170" s="13" t="s">
        <v>78</v>
      </c>
      <c r="AY170" s="242" t="s">
        <v>114</v>
      </c>
    </row>
    <row r="171" s="13" customFormat="1">
      <c r="A171" s="13"/>
      <c r="B171" s="231"/>
      <c r="C171" s="232"/>
      <c r="D171" s="233" t="s">
        <v>122</v>
      </c>
      <c r="E171" s="232"/>
      <c r="F171" s="235" t="s">
        <v>240</v>
      </c>
      <c r="G171" s="232"/>
      <c r="H171" s="236">
        <v>12.359999999999999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122</v>
      </c>
      <c r="AU171" s="242" t="s">
        <v>82</v>
      </c>
      <c r="AV171" s="13" t="s">
        <v>82</v>
      </c>
      <c r="AW171" s="13" t="s">
        <v>4</v>
      </c>
      <c r="AX171" s="13" t="s">
        <v>78</v>
      </c>
      <c r="AY171" s="242" t="s">
        <v>114</v>
      </c>
    </row>
    <row r="172" s="12" customFormat="1" ht="22.8" customHeight="1">
      <c r="A172" s="12"/>
      <c r="B172" s="201"/>
      <c r="C172" s="202"/>
      <c r="D172" s="203" t="s">
        <v>72</v>
      </c>
      <c r="E172" s="215" t="s">
        <v>157</v>
      </c>
      <c r="F172" s="215" t="s">
        <v>241</v>
      </c>
      <c r="G172" s="202"/>
      <c r="H172" s="202"/>
      <c r="I172" s="205"/>
      <c r="J172" s="216">
        <f>BK172</f>
        <v>0</v>
      </c>
      <c r="K172" s="202"/>
      <c r="L172" s="207"/>
      <c r="M172" s="208"/>
      <c r="N172" s="209"/>
      <c r="O172" s="209"/>
      <c r="P172" s="210">
        <f>SUM(P173:P190)</f>
        <v>0</v>
      </c>
      <c r="Q172" s="209"/>
      <c r="R172" s="210">
        <f>SUM(R173:R190)</f>
        <v>39.256717399999999</v>
      </c>
      <c r="S172" s="209"/>
      <c r="T172" s="211">
        <f>SUM(T173:T190)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2" t="s">
        <v>78</v>
      </c>
      <c r="AT172" s="213" t="s">
        <v>72</v>
      </c>
      <c r="AU172" s="213" t="s">
        <v>78</v>
      </c>
      <c r="AY172" s="212" t="s">
        <v>114</v>
      </c>
      <c r="BK172" s="214">
        <f>SUM(BK173:BK190)</f>
        <v>0</v>
      </c>
    </row>
    <row r="173" s="2" customFormat="1" ht="21.75" customHeight="1">
      <c r="A173" s="36"/>
      <c r="B173" s="37"/>
      <c r="C173" s="217" t="s">
        <v>242</v>
      </c>
      <c r="D173" s="217" t="s">
        <v>116</v>
      </c>
      <c r="E173" s="218" t="s">
        <v>243</v>
      </c>
      <c r="F173" s="219" t="s">
        <v>244</v>
      </c>
      <c r="G173" s="220" t="s">
        <v>138</v>
      </c>
      <c r="H173" s="221">
        <v>16</v>
      </c>
      <c r="I173" s="222"/>
      <c r="J173" s="223">
        <f>ROUND(I173*H173,2)</f>
        <v>0</v>
      </c>
      <c r="K173" s="224"/>
      <c r="L173" s="42"/>
      <c r="M173" s="225" t="s">
        <v>1</v>
      </c>
      <c r="N173" s="226" t="s">
        <v>38</v>
      </c>
      <c r="O173" s="89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9" t="s">
        <v>120</v>
      </c>
      <c r="AT173" s="229" t="s">
        <v>116</v>
      </c>
      <c r="AU173" s="229" t="s">
        <v>82</v>
      </c>
      <c r="AY173" s="15" t="s">
        <v>114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78</v>
      </c>
      <c r="BK173" s="230">
        <f>ROUND(I173*H173,2)</f>
        <v>0</v>
      </c>
      <c r="BL173" s="15" t="s">
        <v>120</v>
      </c>
      <c r="BM173" s="229" t="s">
        <v>245</v>
      </c>
    </row>
    <row r="174" s="2" customFormat="1" ht="24.15" customHeight="1">
      <c r="A174" s="36"/>
      <c r="B174" s="37"/>
      <c r="C174" s="243" t="s">
        <v>246</v>
      </c>
      <c r="D174" s="243" t="s">
        <v>171</v>
      </c>
      <c r="E174" s="244" t="s">
        <v>247</v>
      </c>
      <c r="F174" s="245" t="s">
        <v>248</v>
      </c>
      <c r="G174" s="246" t="s">
        <v>138</v>
      </c>
      <c r="H174" s="247">
        <v>16</v>
      </c>
      <c r="I174" s="248"/>
      <c r="J174" s="249">
        <f>ROUND(I174*H174,2)</f>
        <v>0</v>
      </c>
      <c r="K174" s="250"/>
      <c r="L174" s="251"/>
      <c r="M174" s="252" t="s">
        <v>1</v>
      </c>
      <c r="N174" s="253" t="s">
        <v>38</v>
      </c>
      <c r="O174" s="89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151</v>
      </c>
      <c r="AT174" s="229" t="s">
        <v>171</v>
      </c>
      <c r="AU174" s="229" t="s">
        <v>82</v>
      </c>
      <c r="AY174" s="15" t="s">
        <v>114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78</v>
      </c>
      <c r="BK174" s="230">
        <f>ROUND(I174*H174,2)</f>
        <v>0</v>
      </c>
      <c r="BL174" s="15" t="s">
        <v>120</v>
      </c>
      <c r="BM174" s="229" t="s">
        <v>249</v>
      </c>
    </row>
    <row r="175" s="2" customFormat="1" ht="49.05" customHeight="1">
      <c r="A175" s="36"/>
      <c r="B175" s="37"/>
      <c r="C175" s="217" t="s">
        <v>250</v>
      </c>
      <c r="D175" s="217" t="s">
        <v>116</v>
      </c>
      <c r="E175" s="218" t="s">
        <v>251</v>
      </c>
      <c r="F175" s="219" t="s">
        <v>252</v>
      </c>
      <c r="G175" s="220" t="s">
        <v>253</v>
      </c>
      <c r="H175" s="221">
        <v>1</v>
      </c>
      <c r="I175" s="222"/>
      <c r="J175" s="223">
        <f>ROUND(I175*H175,2)</f>
        <v>0</v>
      </c>
      <c r="K175" s="224"/>
      <c r="L175" s="42"/>
      <c r="M175" s="225" t="s">
        <v>1</v>
      </c>
      <c r="N175" s="226" t="s">
        <v>38</v>
      </c>
      <c r="O175" s="89"/>
      <c r="P175" s="227">
        <f>O175*H175</f>
        <v>0</v>
      </c>
      <c r="Q175" s="227">
        <v>3.0000000000000001E-05</v>
      </c>
      <c r="R175" s="227">
        <f>Q175*H175</f>
        <v>3.0000000000000001E-05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120</v>
      </c>
      <c r="AT175" s="229" t="s">
        <v>116</v>
      </c>
      <c r="AU175" s="229" t="s">
        <v>82</v>
      </c>
      <c r="AY175" s="15" t="s">
        <v>114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78</v>
      </c>
      <c r="BK175" s="230">
        <f>ROUND(I175*H175,2)</f>
        <v>0</v>
      </c>
      <c r="BL175" s="15" t="s">
        <v>120</v>
      </c>
      <c r="BM175" s="229" t="s">
        <v>254</v>
      </c>
    </row>
    <row r="176" s="2" customFormat="1" ht="33" customHeight="1">
      <c r="A176" s="36"/>
      <c r="B176" s="37"/>
      <c r="C176" s="217" t="s">
        <v>255</v>
      </c>
      <c r="D176" s="217" t="s">
        <v>116</v>
      </c>
      <c r="E176" s="218" t="s">
        <v>256</v>
      </c>
      <c r="F176" s="219" t="s">
        <v>257</v>
      </c>
      <c r="G176" s="220" t="s">
        <v>138</v>
      </c>
      <c r="H176" s="221">
        <v>27</v>
      </c>
      <c r="I176" s="222"/>
      <c r="J176" s="223">
        <f>ROUND(I176*H176,2)</f>
        <v>0</v>
      </c>
      <c r="K176" s="224"/>
      <c r="L176" s="42"/>
      <c r="M176" s="225" t="s">
        <v>1</v>
      </c>
      <c r="N176" s="226" t="s">
        <v>38</v>
      </c>
      <c r="O176" s="89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9" t="s">
        <v>120</v>
      </c>
      <c r="AT176" s="229" t="s">
        <v>116</v>
      </c>
      <c r="AU176" s="229" t="s">
        <v>82</v>
      </c>
      <c r="AY176" s="15" t="s">
        <v>114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78</v>
      </c>
      <c r="BK176" s="230">
        <f>ROUND(I176*H176,2)</f>
        <v>0</v>
      </c>
      <c r="BL176" s="15" t="s">
        <v>120</v>
      </c>
      <c r="BM176" s="229" t="s">
        <v>258</v>
      </c>
    </row>
    <row r="177" s="2" customFormat="1" ht="16.5" customHeight="1">
      <c r="A177" s="36"/>
      <c r="B177" s="37"/>
      <c r="C177" s="243" t="s">
        <v>259</v>
      </c>
      <c r="D177" s="243" t="s">
        <v>171</v>
      </c>
      <c r="E177" s="244" t="s">
        <v>260</v>
      </c>
      <c r="F177" s="245" t="s">
        <v>261</v>
      </c>
      <c r="G177" s="246" t="s">
        <v>138</v>
      </c>
      <c r="H177" s="247">
        <v>26.52</v>
      </c>
      <c r="I177" s="248"/>
      <c r="J177" s="249">
        <f>ROUND(I177*H177,2)</f>
        <v>0</v>
      </c>
      <c r="K177" s="250"/>
      <c r="L177" s="251"/>
      <c r="M177" s="252" t="s">
        <v>1</v>
      </c>
      <c r="N177" s="253" t="s">
        <v>38</v>
      </c>
      <c r="O177" s="89"/>
      <c r="P177" s="227">
        <f>O177*H177</f>
        <v>0</v>
      </c>
      <c r="Q177" s="227">
        <v>0.055</v>
      </c>
      <c r="R177" s="227">
        <f>Q177*H177</f>
        <v>1.4585999999999999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151</v>
      </c>
      <c r="AT177" s="229" t="s">
        <v>171</v>
      </c>
      <c r="AU177" s="229" t="s">
        <v>82</v>
      </c>
      <c r="AY177" s="15" t="s">
        <v>114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78</v>
      </c>
      <c r="BK177" s="230">
        <f>ROUND(I177*H177,2)</f>
        <v>0</v>
      </c>
      <c r="BL177" s="15" t="s">
        <v>120</v>
      </c>
      <c r="BM177" s="229" t="s">
        <v>262</v>
      </c>
    </row>
    <row r="178" s="13" customFormat="1">
      <c r="A178" s="13"/>
      <c r="B178" s="231"/>
      <c r="C178" s="232"/>
      <c r="D178" s="233" t="s">
        <v>122</v>
      </c>
      <c r="E178" s="232"/>
      <c r="F178" s="235" t="s">
        <v>263</v>
      </c>
      <c r="G178" s="232"/>
      <c r="H178" s="236">
        <v>26.52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122</v>
      </c>
      <c r="AU178" s="242" t="s">
        <v>82</v>
      </c>
      <c r="AV178" s="13" t="s">
        <v>82</v>
      </c>
      <c r="AW178" s="13" t="s">
        <v>4</v>
      </c>
      <c r="AX178" s="13" t="s">
        <v>78</v>
      </c>
      <c r="AY178" s="242" t="s">
        <v>114</v>
      </c>
    </row>
    <row r="179" s="2" customFormat="1" ht="24.15" customHeight="1">
      <c r="A179" s="36"/>
      <c r="B179" s="37"/>
      <c r="C179" s="243" t="s">
        <v>264</v>
      </c>
      <c r="D179" s="243" t="s">
        <v>171</v>
      </c>
      <c r="E179" s="244" t="s">
        <v>265</v>
      </c>
      <c r="F179" s="245" t="s">
        <v>266</v>
      </c>
      <c r="G179" s="246" t="s">
        <v>138</v>
      </c>
      <c r="H179" s="247">
        <v>1.02</v>
      </c>
      <c r="I179" s="248"/>
      <c r="J179" s="249">
        <f>ROUND(I179*H179,2)</f>
        <v>0</v>
      </c>
      <c r="K179" s="250"/>
      <c r="L179" s="251"/>
      <c r="M179" s="252" t="s">
        <v>1</v>
      </c>
      <c r="N179" s="253" t="s">
        <v>38</v>
      </c>
      <c r="O179" s="89"/>
      <c r="P179" s="227">
        <f>O179*H179</f>
        <v>0</v>
      </c>
      <c r="Q179" s="227">
        <v>0.065670000000000006</v>
      </c>
      <c r="R179" s="227">
        <f>Q179*H179</f>
        <v>0.066983400000000012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151</v>
      </c>
      <c r="AT179" s="229" t="s">
        <v>171</v>
      </c>
      <c r="AU179" s="229" t="s">
        <v>82</v>
      </c>
      <c r="AY179" s="15" t="s">
        <v>114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78</v>
      </c>
      <c r="BK179" s="230">
        <f>ROUND(I179*H179,2)</f>
        <v>0</v>
      </c>
      <c r="BL179" s="15" t="s">
        <v>120</v>
      </c>
      <c r="BM179" s="229" t="s">
        <v>267</v>
      </c>
    </row>
    <row r="180" s="13" customFormat="1">
      <c r="A180" s="13"/>
      <c r="B180" s="231"/>
      <c r="C180" s="232"/>
      <c r="D180" s="233" t="s">
        <v>122</v>
      </c>
      <c r="E180" s="232"/>
      <c r="F180" s="235" t="s">
        <v>268</v>
      </c>
      <c r="G180" s="232"/>
      <c r="H180" s="236">
        <v>1.02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122</v>
      </c>
      <c r="AU180" s="242" t="s">
        <v>82</v>
      </c>
      <c r="AV180" s="13" t="s">
        <v>82</v>
      </c>
      <c r="AW180" s="13" t="s">
        <v>4</v>
      </c>
      <c r="AX180" s="13" t="s">
        <v>78</v>
      </c>
      <c r="AY180" s="242" t="s">
        <v>114</v>
      </c>
    </row>
    <row r="181" s="2" customFormat="1" ht="33" customHeight="1">
      <c r="A181" s="36"/>
      <c r="B181" s="37"/>
      <c r="C181" s="217" t="s">
        <v>269</v>
      </c>
      <c r="D181" s="217" t="s">
        <v>116</v>
      </c>
      <c r="E181" s="218" t="s">
        <v>270</v>
      </c>
      <c r="F181" s="219" t="s">
        <v>271</v>
      </c>
      <c r="G181" s="220" t="s">
        <v>138</v>
      </c>
      <c r="H181" s="221">
        <v>155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38</v>
      </c>
      <c r="O181" s="89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120</v>
      </c>
      <c r="AT181" s="229" t="s">
        <v>116</v>
      </c>
      <c r="AU181" s="229" t="s">
        <v>82</v>
      </c>
      <c r="AY181" s="15" t="s">
        <v>114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78</v>
      </c>
      <c r="BK181" s="230">
        <f>ROUND(I181*H181,2)</f>
        <v>0</v>
      </c>
      <c r="BL181" s="15" t="s">
        <v>120</v>
      </c>
      <c r="BM181" s="229" t="s">
        <v>272</v>
      </c>
    </row>
    <row r="182" s="2" customFormat="1" ht="16.5" customHeight="1">
      <c r="A182" s="36"/>
      <c r="B182" s="37"/>
      <c r="C182" s="243" t="s">
        <v>273</v>
      </c>
      <c r="D182" s="243" t="s">
        <v>171</v>
      </c>
      <c r="E182" s="244" t="s">
        <v>274</v>
      </c>
      <c r="F182" s="245" t="s">
        <v>275</v>
      </c>
      <c r="G182" s="246" t="s">
        <v>138</v>
      </c>
      <c r="H182" s="247">
        <v>158.09999999999999</v>
      </c>
      <c r="I182" s="248"/>
      <c r="J182" s="249">
        <f>ROUND(I182*H182,2)</f>
        <v>0</v>
      </c>
      <c r="K182" s="250"/>
      <c r="L182" s="251"/>
      <c r="M182" s="252" t="s">
        <v>1</v>
      </c>
      <c r="N182" s="253" t="s">
        <v>38</v>
      </c>
      <c r="O182" s="89"/>
      <c r="P182" s="227">
        <f>O182*H182</f>
        <v>0</v>
      </c>
      <c r="Q182" s="227">
        <v>0.028000000000000001</v>
      </c>
      <c r="R182" s="227">
        <f>Q182*H182</f>
        <v>4.4268000000000001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151</v>
      </c>
      <c r="AT182" s="229" t="s">
        <v>171</v>
      </c>
      <c r="AU182" s="229" t="s">
        <v>82</v>
      </c>
      <c r="AY182" s="15" t="s">
        <v>114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78</v>
      </c>
      <c r="BK182" s="230">
        <f>ROUND(I182*H182,2)</f>
        <v>0</v>
      </c>
      <c r="BL182" s="15" t="s">
        <v>120</v>
      </c>
      <c r="BM182" s="229" t="s">
        <v>276</v>
      </c>
    </row>
    <row r="183" s="13" customFormat="1">
      <c r="A183" s="13"/>
      <c r="B183" s="231"/>
      <c r="C183" s="232"/>
      <c r="D183" s="233" t="s">
        <v>122</v>
      </c>
      <c r="E183" s="232"/>
      <c r="F183" s="235" t="s">
        <v>277</v>
      </c>
      <c r="G183" s="232"/>
      <c r="H183" s="236">
        <v>158.09999999999999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122</v>
      </c>
      <c r="AU183" s="242" t="s">
        <v>82</v>
      </c>
      <c r="AV183" s="13" t="s">
        <v>82</v>
      </c>
      <c r="AW183" s="13" t="s">
        <v>4</v>
      </c>
      <c r="AX183" s="13" t="s">
        <v>78</v>
      </c>
      <c r="AY183" s="242" t="s">
        <v>114</v>
      </c>
    </row>
    <row r="184" s="2" customFormat="1" ht="33" customHeight="1">
      <c r="A184" s="36"/>
      <c r="B184" s="37"/>
      <c r="C184" s="217" t="s">
        <v>278</v>
      </c>
      <c r="D184" s="217" t="s">
        <v>116</v>
      </c>
      <c r="E184" s="218" t="s">
        <v>279</v>
      </c>
      <c r="F184" s="219" t="s">
        <v>280</v>
      </c>
      <c r="G184" s="220" t="s">
        <v>253</v>
      </c>
      <c r="H184" s="221">
        <v>4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38</v>
      </c>
      <c r="O184" s="89"/>
      <c r="P184" s="227">
        <f>O184*H184</f>
        <v>0</v>
      </c>
      <c r="Q184" s="227">
        <v>6.2615499999999997</v>
      </c>
      <c r="R184" s="227">
        <f>Q184*H184</f>
        <v>25.046199999999999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120</v>
      </c>
      <c r="AT184" s="229" t="s">
        <v>116</v>
      </c>
      <c r="AU184" s="229" t="s">
        <v>82</v>
      </c>
      <c r="AY184" s="15" t="s">
        <v>114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78</v>
      </c>
      <c r="BK184" s="230">
        <f>ROUND(I184*H184,2)</f>
        <v>0</v>
      </c>
      <c r="BL184" s="15" t="s">
        <v>120</v>
      </c>
      <c r="BM184" s="229" t="s">
        <v>281</v>
      </c>
    </row>
    <row r="185" s="2" customFormat="1" ht="24.15" customHeight="1">
      <c r="A185" s="36"/>
      <c r="B185" s="37"/>
      <c r="C185" s="217" t="s">
        <v>282</v>
      </c>
      <c r="D185" s="217" t="s">
        <v>116</v>
      </c>
      <c r="E185" s="218" t="s">
        <v>283</v>
      </c>
      <c r="F185" s="219" t="s">
        <v>284</v>
      </c>
      <c r="G185" s="220" t="s">
        <v>138</v>
      </c>
      <c r="H185" s="221">
        <v>9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38</v>
      </c>
      <c r="O185" s="89"/>
      <c r="P185" s="227">
        <f>O185*H185</f>
        <v>0</v>
      </c>
      <c r="Q185" s="227">
        <v>0.61348000000000003</v>
      </c>
      <c r="R185" s="227">
        <f>Q185*H185</f>
        <v>5.5213200000000002</v>
      </c>
      <c r="S185" s="227">
        <v>0</v>
      </c>
      <c r="T185" s="22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120</v>
      </c>
      <c r="AT185" s="229" t="s">
        <v>116</v>
      </c>
      <c r="AU185" s="229" t="s">
        <v>82</v>
      </c>
      <c r="AY185" s="15" t="s">
        <v>114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78</v>
      </c>
      <c r="BK185" s="230">
        <f>ROUND(I185*H185,2)</f>
        <v>0</v>
      </c>
      <c r="BL185" s="15" t="s">
        <v>120</v>
      </c>
      <c r="BM185" s="229" t="s">
        <v>285</v>
      </c>
    </row>
    <row r="186" s="2" customFormat="1" ht="16.5" customHeight="1">
      <c r="A186" s="36"/>
      <c r="B186" s="37"/>
      <c r="C186" s="243" t="s">
        <v>286</v>
      </c>
      <c r="D186" s="243" t="s">
        <v>171</v>
      </c>
      <c r="E186" s="244" t="s">
        <v>287</v>
      </c>
      <c r="F186" s="245" t="s">
        <v>288</v>
      </c>
      <c r="G186" s="246" t="s">
        <v>138</v>
      </c>
      <c r="H186" s="247">
        <v>9.0899999999999999</v>
      </c>
      <c r="I186" s="248"/>
      <c r="J186" s="249">
        <f>ROUND(I186*H186,2)</f>
        <v>0</v>
      </c>
      <c r="K186" s="250"/>
      <c r="L186" s="251"/>
      <c r="M186" s="252" t="s">
        <v>1</v>
      </c>
      <c r="N186" s="253" t="s">
        <v>38</v>
      </c>
      <c r="O186" s="89"/>
      <c r="P186" s="227">
        <f>O186*H186</f>
        <v>0</v>
      </c>
      <c r="Q186" s="227">
        <v>0.29959999999999998</v>
      </c>
      <c r="R186" s="227">
        <f>Q186*H186</f>
        <v>2.7233639999999997</v>
      </c>
      <c r="S186" s="227">
        <v>0</v>
      </c>
      <c r="T186" s="22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151</v>
      </c>
      <c r="AT186" s="229" t="s">
        <v>171</v>
      </c>
      <c r="AU186" s="229" t="s">
        <v>82</v>
      </c>
      <c r="AY186" s="15" t="s">
        <v>114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78</v>
      </c>
      <c r="BK186" s="230">
        <f>ROUND(I186*H186,2)</f>
        <v>0</v>
      </c>
      <c r="BL186" s="15" t="s">
        <v>120</v>
      </c>
      <c r="BM186" s="229" t="s">
        <v>289</v>
      </c>
    </row>
    <row r="187" s="13" customFormat="1">
      <c r="A187" s="13"/>
      <c r="B187" s="231"/>
      <c r="C187" s="232"/>
      <c r="D187" s="233" t="s">
        <v>122</v>
      </c>
      <c r="E187" s="232"/>
      <c r="F187" s="235" t="s">
        <v>290</v>
      </c>
      <c r="G187" s="232"/>
      <c r="H187" s="236">
        <v>9.0899999999999999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122</v>
      </c>
      <c r="AU187" s="242" t="s">
        <v>82</v>
      </c>
      <c r="AV187" s="13" t="s">
        <v>82</v>
      </c>
      <c r="AW187" s="13" t="s">
        <v>4</v>
      </c>
      <c r="AX187" s="13" t="s">
        <v>78</v>
      </c>
      <c r="AY187" s="242" t="s">
        <v>114</v>
      </c>
    </row>
    <row r="188" s="2" customFormat="1" ht="16.5" customHeight="1">
      <c r="A188" s="36"/>
      <c r="B188" s="37"/>
      <c r="C188" s="217" t="s">
        <v>291</v>
      </c>
      <c r="D188" s="217" t="s">
        <v>116</v>
      </c>
      <c r="E188" s="218" t="s">
        <v>292</v>
      </c>
      <c r="F188" s="219" t="s">
        <v>293</v>
      </c>
      <c r="G188" s="220" t="s">
        <v>253</v>
      </c>
      <c r="H188" s="221">
        <v>4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38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120</v>
      </c>
      <c r="AT188" s="229" t="s">
        <v>116</v>
      </c>
      <c r="AU188" s="229" t="s">
        <v>82</v>
      </c>
      <c r="AY188" s="15" t="s">
        <v>114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78</v>
      </c>
      <c r="BK188" s="230">
        <f>ROUND(I188*H188,2)</f>
        <v>0</v>
      </c>
      <c r="BL188" s="15" t="s">
        <v>120</v>
      </c>
      <c r="BM188" s="229" t="s">
        <v>294</v>
      </c>
    </row>
    <row r="189" s="2" customFormat="1" ht="33" customHeight="1">
      <c r="A189" s="36"/>
      <c r="B189" s="37"/>
      <c r="C189" s="217" t="s">
        <v>295</v>
      </c>
      <c r="D189" s="217" t="s">
        <v>116</v>
      </c>
      <c r="E189" s="218" t="s">
        <v>296</v>
      </c>
      <c r="F189" s="219" t="s">
        <v>297</v>
      </c>
      <c r="G189" s="220" t="s">
        <v>138</v>
      </c>
      <c r="H189" s="221">
        <v>22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38</v>
      </c>
      <c r="O189" s="89"/>
      <c r="P189" s="227">
        <f>O189*H189</f>
        <v>0</v>
      </c>
      <c r="Q189" s="227">
        <v>0.00060999999999999997</v>
      </c>
      <c r="R189" s="227">
        <f>Q189*H189</f>
        <v>0.01342</v>
      </c>
      <c r="S189" s="227">
        <v>0</v>
      </c>
      <c r="T189" s="22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120</v>
      </c>
      <c r="AT189" s="229" t="s">
        <v>116</v>
      </c>
      <c r="AU189" s="229" t="s">
        <v>82</v>
      </c>
      <c r="AY189" s="15" t="s">
        <v>114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78</v>
      </c>
      <c r="BK189" s="230">
        <f>ROUND(I189*H189,2)</f>
        <v>0</v>
      </c>
      <c r="BL189" s="15" t="s">
        <v>120</v>
      </c>
      <c r="BM189" s="229" t="s">
        <v>298</v>
      </c>
    </row>
    <row r="190" s="2" customFormat="1" ht="24.15" customHeight="1">
      <c r="A190" s="36"/>
      <c r="B190" s="37"/>
      <c r="C190" s="217" t="s">
        <v>299</v>
      </c>
      <c r="D190" s="217" t="s">
        <v>116</v>
      </c>
      <c r="E190" s="218" t="s">
        <v>300</v>
      </c>
      <c r="F190" s="219" t="s">
        <v>301</v>
      </c>
      <c r="G190" s="220" t="s">
        <v>138</v>
      </c>
      <c r="H190" s="221">
        <v>22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38</v>
      </c>
      <c r="O190" s="89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120</v>
      </c>
      <c r="AT190" s="229" t="s">
        <v>116</v>
      </c>
      <c r="AU190" s="229" t="s">
        <v>82</v>
      </c>
      <c r="AY190" s="15" t="s">
        <v>114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78</v>
      </c>
      <c r="BK190" s="230">
        <f>ROUND(I190*H190,2)</f>
        <v>0</v>
      </c>
      <c r="BL190" s="15" t="s">
        <v>120</v>
      </c>
      <c r="BM190" s="229" t="s">
        <v>302</v>
      </c>
    </row>
    <row r="191" s="12" customFormat="1" ht="22.8" customHeight="1">
      <c r="A191" s="12"/>
      <c r="B191" s="201"/>
      <c r="C191" s="202"/>
      <c r="D191" s="203" t="s">
        <v>72</v>
      </c>
      <c r="E191" s="215" t="s">
        <v>303</v>
      </c>
      <c r="F191" s="215" t="s">
        <v>304</v>
      </c>
      <c r="G191" s="202"/>
      <c r="H191" s="202"/>
      <c r="I191" s="205"/>
      <c r="J191" s="216">
        <f>BK191</f>
        <v>0</v>
      </c>
      <c r="K191" s="202"/>
      <c r="L191" s="207"/>
      <c r="M191" s="208"/>
      <c r="N191" s="209"/>
      <c r="O191" s="209"/>
      <c r="P191" s="210">
        <f>SUM(P192:P205)</f>
        <v>0</v>
      </c>
      <c r="Q191" s="209"/>
      <c r="R191" s="210">
        <f>SUM(R192:R205)</f>
        <v>0</v>
      </c>
      <c r="S191" s="209"/>
      <c r="T191" s="211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2" t="s">
        <v>78</v>
      </c>
      <c r="AT191" s="213" t="s">
        <v>72</v>
      </c>
      <c r="AU191" s="213" t="s">
        <v>78</v>
      </c>
      <c r="AY191" s="212" t="s">
        <v>114</v>
      </c>
      <c r="BK191" s="214">
        <f>SUM(BK192:BK205)</f>
        <v>0</v>
      </c>
    </row>
    <row r="192" s="2" customFormat="1" ht="21.75" customHeight="1">
      <c r="A192" s="36"/>
      <c r="B192" s="37"/>
      <c r="C192" s="217" t="s">
        <v>305</v>
      </c>
      <c r="D192" s="217" t="s">
        <v>116</v>
      </c>
      <c r="E192" s="218" t="s">
        <v>306</v>
      </c>
      <c r="F192" s="219" t="s">
        <v>307</v>
      </c>
      <c r="G192" s="220" t="s">
        <v>154</v>
      </c>
      <c r="H192" s="221">
        <v>7.8879999999999999</v>
      </c>
      <c r="I192" s="222"/>
      <c r="J192" s="223">
        <f>ROUND(I192*H192,2)</f>
        <v>0</v>
      </c>
      <c r="K192" s="224"/>
      <c r="L192" s="42"/>
      <c r="M192" s="225" t="s">
        <v>1</v>
      </c>
      <c r="N192" s="226" t="s">
        <v>38</v>
      </c>
      <c r="O192" s="89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9" t="s">
        <v>120</v>
      </c>
      <c r="AT192" s="229" t="s">
        <v>116</v>
      </c>
      <c r="AU192" s="229" t="s">
        <v>82</v>
      </c>
      <c r="AY192" s="15" t="s">
        <v>114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78</v>
      </c>
      <c r="BK192" s="230">
        <f>ROUND(I192*H192,2)</f>
        <v>0</v>
      </c>
      <c r="BL192" s="15" t="s">
        <v>120</v>
      </c>
      <c r="BM192" s="229" t="s">
        <v>308</v>
      </c>
    </row>
    <row r="193" s="13" customFormat="1">
      <c r="A193" s="13"/>
      <c r="B193" s="231"/>
      <c r="C193" s="232"/>
      <c r="D193" s="233" t="s">
        <v>122</v>
      </c>
      <c r="E193" s="234" t="s">
        <v>1</v>
      </c>
      <c r="F193" s="235" t="s">
        <v>309</v>
      </c>
      <c r="G193" s="232"/>
      <c r="H193" s="236">
        <v>7.8879999999999999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122</v>
      </c>
      <c r="AU193" s="242" t="s">
        <v>82</v>
      </c>
      <c r="AV193" s="13" t="s">
        <v>82</v>
      </c>
      <c r="AW193" s="13" t="s">
        <v>30</v>
      </c>
      <c r="AX193" s="13" t="s">
        <v>78</v>
      </c>
      <c r="AY193" s="242" t="s">
        <v>114</v>
      </c>
    </row>
    <row r="194" s="2" customFormat="1" ht="24.15" customHeight="1">
      <c r="A194" s="36"/>
      <c r="B194" s="37"/>
      <c r="C194" s="217" t="s">
        <v>310</v>
      </c>
      <c r="D194" s="217" t="s">
        <v>116</v>
      </c>
      <c r="E194" s="218" t="s">
        <v>311</v>
      </c>
      <c r="F194" s="219" t="s">
        <v>312</v>
      </c>
      <c r="G194" s="220" t="s">
        <v>154</v>
      </c>
      <c r="H194" s="221">
        <v>70.992000000000004</v>
      </c>
      <c r="I194" s="222"/>
      <c r="J194" s="223">
        <f>ROUND(I194*H194,2)</f>
        <v>0</v>
      </c>
      <c r="K194" s="224"/>
      <c r="L194" s="42"/>
      <c r="M194" s="225" t="s">
        <v>1</v>
      </c>
      <c r="N194" s="226" t="s">
        <v>38</v>
      </c>
      <c r="O194" s="89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9" t="s">
        <v>120</v>
      </c>
      <c r="AT194" s="229" t="s">
        <v>116</v>
      </c>
      <c r="AU194" s="229" t="s">
        <v>82</v>
      </c>
      <c r="AY194" s="15" t="s">
        <v>114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78</v>
      </c>
      <c r="BK194" s="230">
        <f>ROUND(I194*H194,2)</f>
        <v>0</v>
      </c>
      <c r="BL194" s="15" t="s">
        <v>120</v>
      </c>
      <c r="BM194" s="229" t="s">
        <v>313</v>
      </c>
    </row>
    <row r="195" s="13" customFormat="1">
      <c r="A195" s="13"/>
      <c r="B195" s="231"/>
      <c r="C195" s="232"/>
      <c r="D195" s="233" t="s">
        <v>122</v>
      </c>
      <c r="E195" s="234" t="s">
        <v>1</v>
      </c>
      <c r="F195" s="235" t="s">
        <v>314</v>
      </c>
      <c r="G195" s="232"/>
      <c r="H195" s="236">
        <v>70.992000000000004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122</v>
      </c>
      <c r="AU195" s="242" t="s">
        <v>82</v>
      </c>
      <c r="AV195" s="13" t="s">
        <v>82</v>
      </c>
      <c r="AW195" s="13" t="s">
        <v>30</v>
      </c>
      <c r="AX195" s="13" t="s">
        <v>78</v>
      </c>
      <c r="AY195" s="242" t="s">
        <v>114</v>
      </c>
    </row>
    <row r="196" s="2" customFormat="1" ht="21.75" customHeight="1">
      <c r="A196" s="36"/>
      <c r="B196" s="37"/>
      <c r="C196" s="217" t="s">
        <v>315</v>
      </c>
      <c r="D196" s="217" t="s">
        <v>116</v>
      </c>
      <c r="E196" s="218" t="s">
        <v>316</v>
      </c>
      <c r="F196" s="219" t="s">
        <v>317</v>
      </c>
      <c r="G196" s="220" t="s">
        <v>154</v>
      </c>
      <c r="H196" s="221">
        <v>7.0369999999999999</v>
      </c>
      <c r="I196" s="222"/>
      <c r="J196" s="223">
        <f>ROUND(I196*H196,2)</f>
        <v>0</v>
      </c>
      <c r="K196" s="224"/>
      <c r="L196" s="42"/>
      <c r="M196" s="225" t="s">
        <v>1</v>
      </c>
      <c r="N196" s="226" t="s">
        <v>38</v>
      </c>
      <c r="O196" s="89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9" t="s">
        <v>120</v>
      </c>
      <c r="AT196" s="229" t="s">
        <v>116</v>
      </c>
      <c r="AU196" s="229" t="s">
        <v>82</v>
      </c>
      <c r="AY196" s="15" t="s">
        <v>114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5" t="s">
        <v>78</v>
      </c>
      <c r="BK196" s="230">
        <f>ROUND(I196*H196,2)</f>
        <v>0</v>
      </c>
      <c r="BL196" s="15" t="s">
        <v>120</v>
      </c>
      <c r="BM196" s="229" t="s">
        <v>318</v>
      </c>
    </row>
    <row r="197" s="13" customFormat="1">
      <c r="A197" s="13"/>
      <c r="B197" s="231"/>
      <c r="C197" s="232"/>
      <c r="D197" s="233" t="s">
        <v>122</v>
      </c>
      <c r="E197" s="234" t="s">
        <v>1</v>
      </c>
      <c r="F197" s="235" t="s">
        <v>319</v>
      </c>
      <c r="G197" s="232"/>
      <c r="H197" s="236">
        <v>7.0369999999999999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122</v>
      </c>
      <c r="AU197" s="242" t="s">
        <v>82</v>
      </c>
      <c r="AV197" s="13" t="s">
        <v>82</v>
      </c>
      <c r="AW197" s="13" t="s">
        <v>30</v>
      </c>
      <c r="AX197" s="13" t="s">
        <v>78</v>
      </c>
      <c r="AY197" s="242" t="s">
        <v>114</v>
      </c>
    </row>
    <row r="198" s="2" customFormat="1" ht="24.15" customHeight="1">
      <c r="A198" s="36"/>
      <c r="B198" s="37"/>
      <c r="C198" s="217" t="s">
        <v>320</v>
      </c>
      <c r="D198" s="217" t="s">
        <v>116</v>
      </c>
      <c r="E198" s="218" t="s">
        <v>321</v>
      </c>
      <c r="F198" s="219" t="s">
        <v>322</v>
      </c>
      <c r="G198" s="220" t="s">
        <v>154</v>
      </c>
      <c r="H198" s="221">
        <v>63.332999999999998</v>
      </c>
      <c r="I198" s="222"/>
      <c r="J198" s="223">
        <f>ROUND(I198*H198,2)</f>
        <v>0</v>
      </c>
      <c r="K198" s="224"/>
      <c r="L198" s="42"/>
      <c r="M198" s="225" t="s">
        <v>1</v>
      </c>
      <c r="N198" s="226" t="s">
        <v>38</v>
      </c>
      <c r="O198" s="89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9" t="s">
        <v>120</v>
      </c>
      <c r="AT198" s="229" t="s">
        <v>116</v>
      </c>
      <c r="AU198" s="229" t="s">
        <v>82</v>
      </c>
      <c r="AY198" s="15" t="s">
        <v>114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5" t="s">
        <v>78</v>
      </c>
      <c r="BK198" s="230">
        <f>ROUND(I198*H198,2)</f>
        <v>0</v>
      </c>
      <c r="BL198" s="15" t="s">
        <v>120</v>
      </c>
      <c r="BM198" s="229" t="s">
        <v>323</v>
      </c>
    </row>
    <row r="199" s="13" customFormat="1">
      <c r="A199" s="13"/>
      <c r="B199" s="231"/>
      <c r="C199" s="232"/>
      <c r="D199" s="233" t="s">
        <v>122</v>
      </c>
      <c r="E199" s="234" t="s">
        <v>1</v>
      </c>
      <c r="F199" s="235" t="s">
        <v>324</v>
      </c>
      <c r="G199" s="232"/>
      <c r="H199" s="236">
        <v>63.332999999999998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122</v>
      </c>
      <c r="AU199" s="242" t="s">
        <v>82</v>
      </c>
      <c r="AV199" s="13" t="s">
        <v>82</v>
      </c>
      <c r="AW199" s="13" t="s">
        <v>30</v>
      </c>
      <c r="AX199" s="13" t="s">
        <v>78</v>
      </c>
      <c r="AY199" s="242" t="s">
        <v>114</v>
      </c>
    </row>
    <row r="200" s="2" customFormat="1" ht="37.8" customHeight="1">
      <c r="A200" s="36"/>
      <c r="B200" s="37"/>
      <c r="C200" s="217" t="s">
        <v>325</v>
      </c>
      <c r="D200" s="217" t="s">
        <v>116</v>
      </c>
      <c r="E200" s="218" t="s">
        <v>326</v>
      </c>
      <c r="F200" s="219" t="s">
        <v>327</v>
      </c>
      <c r="G200" s="220" t="s">
        <v>154</v>
      </c>
      <c r="H200" s="221">
        <v>5.0570000000000004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38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120</v>
      </c>
      <c r="AT200" s="229" t="s">
        <v>116</v>
      </c>
      <c r="AU200" s="229" t="s">
        <v>82</v>
      </c>
      <c r="AY200" s="15" t="s">
        <v>114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78</v>
      </c>
      <c r="BK200" s="230">
        <f>ROUND(I200*H200,2)</f>
        <v>0</v>
      </c>
      <c r="BL200" s="15" t="s">
        <v>120</v>
      </c>
      <c r="BM200" s="229" t="s">
        <v>328</v>
      </c>
    </row>
    <row r="201" s="13" customFormat="1">
      <c r="A201" s="13"/>
      <c r="B201" s="231"/>
      <c r="C201" s="232"/>
      <c r="D201" s="233" t="s">
        <v>122</v>
      </c>
      <c r="E201" s="234" t="s">
        <v>1</v>
      </c>
      <c r="F201" s="235" t="s">
        <v>329</v>
      </c>
      <c r="G201" s="232"/>
      <c r="H201" s="236">
        <v>5.0570000000000004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122</v>
      </c>
      <c r="AU201" s="242" t="s">
        <v>82</v>
      </c>
      <c r="AV201" s="13" t="s">
        <v>82</v>
      </c>
      <c r="AW201" s="13" t="s">
        <v>30</v>
      </c>
      <c r="AX201" s="13" t="s">
        <v>78</v>
      </c>
      <c r="AY201" s="242" t="s">
        <v>114</v>
      </c>
    </row>
    <row r="202" s="2" customFormat="1" ht="44.25" customHeight="1">
      <c r="A202" s="36"/>
      <c r="B202" s="37"/>
      <c r="C202" s="217" t="s">
        <v>330</v>
      </c>
      <c r="D202" s="217" t="s">
        <v>116</v>
      </c>
      <c r="E202" s="218" t="s">
        <v>331</v>
      </c>
      <c r="F202" s="219" t="s">
        <v>332</v>
      </c>
      <c r="G202" s="220" t="s">
        <v>154</v>
      </c>
      <c r="H202" s="221">
        <v>7.8879999999999999</v>
      </c>
      <c r="I202" s="222"/>
      <c r="J202" s="223">
        <f>ROUND(I202*H202,2)</f>
        <v>0</v>
      </c>
      <c r="K202" s="224"/>
      <c r="L202" s="42"/>
      <c r="M202" s="225" t="s">
        <v>1</v>
      </c>
      <c r="N202" s="226" t="s">
        <v>38</v>
      </c>
      <c r="O202" s="89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9" t="s">
        <v>120</v>
      </c>
      <c r="AT202" s="229" t="s">
        <v>116</v>
      </c>
      <c r="AU202" s="229" t="s">
        <v>82</v>
      </c>
      <c r="AY202" s="15" t="s">
        <v>114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5" t="s">
        <v>78</v>
      </c>
      <c r="BK202" s="230">
        <f>ROUND(I202*H202,2)</f>
        <v>0</v>
      </c>
      <c r="BL202" s="15" t="s">
        <v>120</v>
      </c>
      <c r="BM202" s="229" t="s">
        <v>333</v>
      </c>
    </row>
    <row r="203" s="13" customFormat="1">
      <c r="A203" s="13"/>
      <c r="B203" s="231"/>
      <c r="C203" s="232"/>
      <c r="D203" s="233" t="s">
        <v>122</v>
      </c>
      <c r="E203" s="234" t="s">
        <v>1</v>
      </c>
      <c r="F203" s="235" t="s">
        <v>309</v>
      </c>
      <c r="G203" s="232"/>
      <c r="H203" s="236">
        <v>7.8879999999999999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122</v>
      </c>
      <c r="AU203" s="242" t="s">
        <v>82</v>
      </c>
      <c r="AV203" s="13" t="s">
        <v>82</v>
      </c>
      <c r="AW203" s="13" t="s">
        <v>30</v>
      </c>
      <c r="AX203" s="13" t="s">
        <v>78</v>
      </c>
      <c r="AY203" s="242" t="s">
        <v>114</v>
      </c>
    </row>
    <row r="204" s="2" customFormat="1" ht="44.25" customHeight="1">
      <c r="A204" s="36"/>
      <c r="B204" s="37"/>
      <c r="C204" s="217" t="s">
        <v>334</v>
      </c>
      <c r="D204" s="217" t="s">
        <v>116</v>
      </c>
      <c r="E204" s="218" t="s">
        <v>335</v>
      </c>
      <c r="F204" s="219" t="s">
        <v>336</v>
      </c>
      <c r="G204" s="220" t="s">
        <v>154</v>
      </c>
      <c r="H204" s="221">
        <v>1.98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38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120</v>
      </c>
      <c r="AT204" s="229" t="s">
        <v>116</v>
      </c>
      <c r="AU204" s="229" t="s">
        <v>82</v>
      </c>
      <c r="AY204" s="15" t="s">
        <v>114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78</v>
      </c>
      <c r="BK204" s="230">
        <f>ROUND(I204*H204,2)</f>
        <v>0</v>
      </c>
      <c r="BL204" s="15" t="s">
        <v>120</v>
      </c>
      <c r="BM204" s="229" t="s">
        <v>337</v>
      </c>
    </row>
    <row r="205" s="13" customFormat="1">
      <c r="A205" s="13"/>
      <c r="B205" s="231"/>
      <c r="C205" s="232"/>
      <c r="D205" s="233" t="s">
        <v>122</v>
      </c>
      <c r="E205" s="234" t="s">
        <v>1</v>
      </c>
      <c r="F205" s="235" t="s">
        <v>338</v>
      </c>
      <c r="G205" s="232"/>
      <c r="H205" s="236">
        <v>1.98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122</v>
      </c>
      <c r="AU205" s="242" t="s">
        <v>82</v>
      </c>
      <c r="AV205" s="13" t="s">
        <v>82</v>
      </c>
      <c r="AW205" s="13" t="s">
        <v>30</v>
      </c>
      <c r="AX205" s="13" t="s">
        <v>78</v>
      </c>
      <c r="AY205" s="242" t="s">
        <v>114</v>
      </c>
    </row>
    <row r="206" s="12" customFormat="1" ht="22.8" customHeight="1">
      <c r="A206" s="12"/>
      <c r="B206" s="201"/>
      <c r="C206" s="202"/>
      <c r="D206" s="203" t="s">
        <v>72</v>
      </c>
      <c r="E206" s="215" t="s">
        <v>339</v>
      </c>
      <c r="F206" s="215" t="s">
        <v>340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P207</f>
        <v>0</v>
      </c>
      <c r="Q206" s="209"/>
      <c r="R206" s="210">
        <f>R207</f>
        <v>0</v>
      </c>
      <c r="S206" s="209"/>
      <c r="T206" s="211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78</v>
      </c>
      <c r="AT206" s="213" t="s">
        <v>72</v>
      </c>
      <c r="AU206" s="213" t="s">
        <v>78</v>
      </c>
      <c r="AY206" s="212" t="s">
        <v>114</v>
      </c>
      <c r="BK206" s="214">
        <f>BK207</f>
        <v>0</v>
      </c>
    </row>
    <row r="207" s="2" customFormat="1" ht="24.15" customHeight="1">
      <c r="A207" s="36"/>
      <c r="B207" s="37"/>
      <c r="C207" s="217" t="s">
        <v>341</v>
      </c>
      <c r="D207" s="217" t="s">
        <v>116</v>
      </c>
      <c r="E207" s="218" t="s">
        <v>342</v>
      </c>
      <c r="F207" s="219" t="s">
        <v>343</v>
      </c>
      <c r="G207" s="220" t="s">
        <v>154</v>
      </c>
      <c r="H207" s="221">
        <v>58.276000000000003</v>
      </c>
      <c r="I207" s="222"/>
      <c r="J207" s="223">
        <f>ROUND(I207*H207,2)</f>
        <v>0</v>
      </c>
      <c r="K207" s="224"/>
      <c r="L207" s="42"/>
      <c r="M207" s="254" t="s">
        <v>1</v>
      </c>
      <c r="N207" s="255" t="s">
        <v>38</v>
      </c>
      <c r="O207" s="256"/>
      <c r="P207" s="257">
        <f>O207*H207</f>
        <v>0</v>
      </c>
      <c r="Q207" s="257">
        <v>0</v>
      </c>
      <c r="R207" s="257">
        <f>Q207*H207</f>
        <v>0</v>
      </c>
      <c r="S207" s="257">
        <v>0</v>
      </c>
      <c r="T207" s="25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120</v>
      </c>
      <c r="AT207" s="229" t="s">
        <v>116</v>
      </c>
      <c r="AU207" s="229" t="s">
        <v>82</v>
      </c>
      <c r="AY207" s="15" t="s">
        <v>114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78</v>
      </c>
      <c r="BK207" s="230">
        <f>ROUND(I207*H207,2)</f>
        <v>0</v>
      </c>
      <c r="BL207" s="15" t="s">
        <v>120</v>
      </c>
      <c r="BM207" s="229" t="s">
        <v>344</v>
      </c>
    </row>
    <row r="208" s="2" customFormat="1" ht="6.96" customHeight="1">
      <c r="A208" s="36"/>
      <c r="B208" s="64"/>
      <c r="C208" s="65"/>
      <c r="D208" s="65"/>
      <c r="E208" s="65"/>
      <c r="F208" s="65"/>
      <c r="G208" s="65"/>
      <c r="H208" s="65"/>
      <c r="I208" s="65"/>
      <c r="J208" s="65"/>
      <c r="K208" s="65"/>
      <c r="L208" s="42"/>
      <c r="M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</row>
  </sheetData>
  <sheetProtection sheet="1" autoFilter="0" formatColumns="0" formatRows="0" objects="1" scenarios="1" spinCount="100000" saltValue="UTZKQFaJqQEhgf27Ok07Mtbshpr9P+ySdZQZ0jx3FQPPaLU+UL6BdWtKlmvUmVnSuLWmkqgTLcqlYhNLjBsGuA==" hashValue="IkcrhnxLnPmdx3MTq0YVbwfzqyPML6XyIS0NrY/muKqTwUWysk3dcQz2Hs/NFufH4U8wpBaPkkWk4DGnlj1FCg==" algorithmName="SHA-512" password="CC35"/>
  <autoFilter ref="C121:K20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82</v>
      </c>
    </row>
    <row r="4" s="1" customFormat="1" ht="24.96" customHeight="1">
      <c r="B4" s="18"/>
      <c r="D4" s="136" t="s">
        <v>85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Výstavba chodníku v obci Netřebice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86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345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15. 5. 2022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26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27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26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29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26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31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26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32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33</v>
      </c>
      <c r="E30" s="36"/>
      <c r="F30" s="36"/>
      <c r="G30" s="36"/>
      <c r="H30" s="36"/>
      <c r="I30" s="36"/>
      <c r="J30" s="149">
        <f>ROUND(J118,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35</v>
      </c>
      <c r="G32" s="36"/>
      <c r="H32" s="36"/>
      <c r="I32" s="150" t="s">
        <v>34</v>
      </c>
      <c r="J32" s="150" t="s">
        <v>36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37</v>
      </c>
      <c r="E33" s="138" t="s">
        <v>38</v>
      </c>
      <c r="F33" s="152">
        <f>ROUND((SUM(BE118:BE129)),  2)</f>
        <v>0</v>
      </c>
      <c r="G33" s="36"/>
      <c r="H33" s="36"/>
      <c r="I33" s="153">
        <v>0.20999999999999999</v>
      </c>
      <c r="J33" s="152">
        <f>ROUND(((SUM(BE118:BE129))*I33),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39</v>
      </c>
      <c r="F34" s="152">
        <f>ROUND((SUM(BF118:BF129)),  2)</f>
        <v>0</v>
      </c>
      <c r="G34" s="36"/>
      <c r="H34" s="36"/>
      <c r="I34" s="153">
        <v>0.14999999999999999</v>
      </c>
      <c r="J34" s="152">
        <f>ROUND(((SUM(BF118:BF129))*I34),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40</v>
      </c>
      <c r="F35" s="152">
        <f>ROUND((SUM(BG118:BG129)),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41</v>
      </c>
      <c r="F36" s="152">
        <f>ROUND((SUM(BH118:BH129)),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42</v>
      </c>
      <c r="F37" s="152">
        <f>ROUND((SUM(BI118:BI129)),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43</v>
      </c>
      <c r="E39" s="156"/>
      <c r="F39" s="156"/>
      <c r="G39" s="157" t="s">
        <v>44</v>
      </c>
      <c r="H39" s="158" t="s">
        <v>45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46</v>
      </c>
      <c r="E50" s="162"/>
      <c r="F50" s="162"/>
      <c r="G50" s="161" t="s">
        <v>47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48</v>
      </c>
      <c r="E61" s="164"/>
      <c r="F61" s="165" t="s">
        <v>49</v>
      </c>
      <c r="G61" s="163" t="s">
        <v>48</v>
      </c>
      <c r="H61" s="164"/>
      <c r="I61" s="164"/>
      <c r="J61" s="166" t="s">
        <v>49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50</v>
      </c>
      <c r="E65" s="167"/>
      <c r="F65" s="167"/>
      <c r="G65" s="161" t="s">
        <v>51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48</v>
      </c>
      <c r="E76" s="164"/>
      <c r="F76" s="165" t="s">
        <v>49</v>
      </c>
      <c r="G76" s="163" t="s">
        <v>48</v>
      </c>
      <c r="H76" s="164"/>
      <c r="I76" s="164"/>
      <c r="J76" s="166" t="s">
        <v>49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88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Výstavba chodníku v obci Netřebice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86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2 - ostatní a vedlejší náklady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15. 5. 2022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29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31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89</v>
      </c>
      <c r="D94" s="174"/>
      <c r="E94" s="174"/>
      <c r="F94" s="174"/>
      <c r="G94" s="174"/>
      <c r="H94" s="174"/>
      <c r="I94" s="174"/>
      <c r="J94" s="175" t="s">
        <v>90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91</v>
      </c>
      <c r="D96" s="38"/>
      <c r="E96" s="38"/>
      <c r="F96" s="38"/>
      <c r="G96" s="38"/>
      <c r="H96" s="38"/>
      <c r="I96" s="38"/>
      <c r="J96" s="108">
        <f>J118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92</v>
      </c>
    </row>
    <row r="97" s="9" customFormat="1" ht="24.96" customHeight="1">
      <c r="A97" s="9"/>
      <c r="B97" s="177"/>
      <c r="C97" s="178"/>
      <c r="D97" s="179" t="s">
        <v>93</v>
      </c>
      <c r="E97" s="180"/>
      <c r="F97" s="180"/>
      <c r="G97" s="180"/>
      <c r="H97" s="180"/>
      <c r="I97" s="180"/>
      <c r="J97" s="181">
        <f>J119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346</v>
      </c>
      <c r="E98" s="186"/>
      <c r="F98" s="186"/>
      <c r="G98" s="186"/>
      <c r="H98" s="186"/>
      <c r="I98" s="186"/>
      <c r="J98" s="187">
        <f>J120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61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="2" customFormat="1" ht="6.96" customHeight="1">
      <c r="A100" s="36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1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4" s="2" customFormat="1" ht="6.96" customHeight="1">
      <c r="A104" s="36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4.96" customHeight="1">
      <c r="A105" s="36"/>
      <c r="B105" s="37"/>
      <c r="C105" s="21" t="s">
        <v>99</v>
      </c>
      <c r="D105" s="38"/>
      <c r="E105" s="38"/>
      <c r="F105" s="38"/>
      <c r="G105" s="38"/>
      <c r="H105" s="38"/>
      <c r="I105" s="38"/>
      <c r="J105" s="38"/>
      <c r="K105" s="38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2" customHeight="1">
      <c r="A107" s="36"/>
      <c r="B107" s="37"/>
      <c r="C107" s="30" t="s">
        <v>16</v>
      </c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6.5" customHeight="1">
      <c r="A108" s="36"/>
      <c r="B108" s="37"/>
      <c r="C108" s="38"/>
      <c r="D108" s="38"/>
      <c r="E108" s="172" t="str">
        <f>E7</f>
        <v>Výstavba chodníku v obci Netřebice</v>
      </c>
      <c r="F108" s="30"/>
      <c r="G108" s="30"/>
      <c r="H108" s="30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86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8"/>
      <c r="D110" s="38"/>
      <c r="E110" s="74" t="str">
        <f>E9</f>
        <v>2 - ostatní a vedlejší náklady</v>
      </c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8"/>
      <c r="E112" s="38"/>
      <c r="F112" s="25" t="str">
        <f>F12</f>
        <v xml:space="preserve"> </v>
      </c>
      <c r="G112" s="38"/>
      <c r="H112" s="38"/>
      <c r="I112" s="30" t="s">
        <v>22</v>
      </c>
      <c r="J112" s="77" t="str">
        <f>IF(J12="","",J12)</f>
        <v>15. 5. 2022</v>
      </c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8"/>
      <c r="E114" s="38"/>
      <c r="F114" s="25" t="str">
        <f>E15</f>
        <v xml:space="preserve"> </v>
      </c>
      <c r="G114" s="38"/>
      <c r="H114" s="38"/>
      <c r="I114" s="30" t="s">
        <v>29</v>
      </c>
      <c r="J114" s="34" t="str">
        <f>E21</f>
        <v xml:space="preserve"> 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27</v>
      </c>
      <c r="D115" s="38"/>
      <c r="E115" s="38"/>
      <c r="F115" s="25" t="str">
        <f>IF(E18="","",E18)</f>
        <v>Vyplň údaj</v>
      </c>
      <c r="G115" s="38"/>
      <c r="H115" s="38"/>
      <c r="I115" s="30" t="s">
        <v>31</v>
      </c>
      <c r="J115" s="34" t="str">
        <f>E24</f>
        <v xml:space="preserve"> 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89"/>
      <c r="B117" s="190"/>
      <c r="C117" s="191" t="s">
        <v>100</v>
      </c>
      <c r="D117" s="192" t="s">
        <v>58</v>
      </c>
      <c r="E117" s="192" t="s">
        <v>54</v>
      </c>
      <c r="F117" s="192" t="s">
        <v>55</v>
      </c>
      <c r="G117" s="192" t="s">
        <v>101</v>
      </c>
      <c r="H117" s="192" t="s">
        <v>102</v>
      </c>
      <c r="I117" s="192" t="s">
        <v>103</v>
      </c>
      <c r="J117" s="193" t="s">
        <v>90</v>
      </c>
      <c r="K117" s="194" t="s">
        <v>104</v>
      </c>
      <c r="L117" s="195"/>
      <c r="M117" s="98" t="s">
        <v>1</v>
      </c>
      <c r="N117" s="99" t="s">
        <v>37</v>
      </c>
      <c r="O117" s="99" t="s">
        <v>105</v>
      </c>
      <c r="P117" s="99" t="s">
        <v>106</v>
      </c>
      <c r="Q117" s="99" t="s">
        <v>107</v>
      </c>
      <c r="R117" s="99" t="s">
        <v>108</v>
      </c>
      <c r="S117" s="99" t="s">
        <v>109</v>
      </c>
      <c r="T117" s="100" t="s">
        <v>110</v>
      </c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</row>
    <row r="118" s="2" customFormat="1" ht="22.8" customHeight="1">
      <c r="A118" s="36"/>
      <c r="B118" s="37"/>
      <c r="C118" s="105" t="s">
        <v>111</v>
      </c>
      <c r="D118" s="38"/>
      <c r="E118" s="38"/>
      <c r="F118" s="38"/>
      <c r="G118" s="38"/>
      <c r="H118" s="38"/>
      <c r="I118" s="38"/>
      <c r="J118" s="196">
        <f>BK118</f>
        <v>0</v>
      </c>
      <c r="K118" s="38"/>
      <c r="L118" s="42"/>
      <c r="M118" s="101"/>
      <c r="N118" s="197"/>
      <c r="O118" s="102"/>
      <c r="P118" s="198">
        <f>P119</f>
        <v>0</v>
      </c>
      <c r="Q118" s="102"/>
      <c r="R118" s="198">
        <f>R119</f>
        <v>0</v>
      </c>
      <c r="S118" s="102"/>
      <c r="T118" s="199">
        <f>T119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72</v>
      </c>
      <c r="AU118" s="15" t="s">
        <v>92</v>
      </c>
      <c r="BK118" s="200">
        <f>BK119</f>
        <v>0</v>
      </c>
    </row>
    <row r="119" s="12" customFormat="1" ht="25.92" customHeight="1">
      <c r="A119" s="12"/>
      <c r="B119" s="201"/>
      <c r="C119" s="202"/>
      <c r="D119" s="203" t="s">
        <v>72</v>
      </c>
      <c r="E119" s="204" t="s">
        <v>112</v>
      </c>
      <c r="F119" s="204" t="s">
        <v>113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P120</f>
        <v>0</v>
      </c>
      <c r="Q119" s="209"/>
      <c r="R119" s="210">
        <f>R120</f>
        <v>0</v>
      </c>
      <c r="S119" s="209"/>
      <c r="T119" s="21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120</v>
      </c>
      <c r="AT119" s="213" t="s">
        <v>72</v>
      </c>
      <c r="AU119" s="213" t="s">
        <v>73</v>
      </c>
      <c r="AY119" s="212" t="s">
        <v>114</v>
      </c>
      <c r="BK119" s="214">
        <f>BK120</f>
        <v>0</v>
      </c>
    </row>
    <row r="120" s="12" customFormat="1" ht="22.8" customHeight="1">
      <c r="A120" s="12"/>
      <c r="B120" s="201"/>
      <c r="C120" s="202"/>
      <c r="D120" s="203" t="s">
        <v>72</v>
      </c>
      <c r="E120" s="215" t="s">
        <v>347</v>
      </c>
      <c r="F120" s="215" t="s">
        <v>348</v>
      </c>
      <c r="G120" s="202"/>
      <c r="H120" s="202"/>
      <c r="I120" s="205"/>
      <c r="J120" s="216">
        <f>BK120</f>
        <v>0</v>
      </c>
      <c r="K120" s="202"/>
      <c r="L120" s="207"/>
      <c r="M120" s="208"/>
      <c r="N120" s="209"/>
      <c r="O120" s="209"/>
      <c r="P120" s="210">
        <f>SUM(P121:P129)</f>
        <v>0</v>
      </c>
      <c r="Q120" s="209"/>
      <c r="R120" s="210">
        <f>SUM(R121:R129)</f>
        <v>0</v>
      </c>
      <c r="S120" s="209"/>
      <c r="T120" s="211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120</v>
      </c>
      <c r="AT120" s="213" t="s">
        <v>72</v>
      </c>
      <c r="AU120" s="213" t="s">
        <v>78</v>
      </c>
      <c r="AY120" s="212" t="s">
        <v>114</v>
      </c>
      <c r="BK120" s="214">
        <f>SUM(BK121:BK129)</f>
        <v>0</v>
      </c>
    </row>
    <row r="121" s="2" customFormat="1" ht="16.5" customHeight="1">
      <c r="A121" s="36"/>
      <c r="B121" s="37"/>
      <c r="C121" s="217" t="s">
        <v>78</v>
      </c>
      <c r="D121" s="217" t="s">
        <v>116</v>
      </c>
      <c r="E121" s="218" t="s">
        <v>349</v>
      </c>
      <c r="F121" s="219" t="s">
        <v>350</v>
      </c>
      <c r="G121" s="220" t="s">
        <v>351</v>
      </c>
      <c r="H121" s="221">
        <v>1</v>
      </c>
      <c r="I121" s="222"/>
      <c r="J121" s="223">
        <f>ROUND(I121*H121,2)</f>
        <v>0</v>
      </c>
      <c r="K121" s="224"/>
      <c r="L121" s="42"/>
      <c r="M121" s="225" t="s">
        <v>1</v>
      </c>
      <c r="N121" s="226" t="s">
        <v>38</v>
      </c>
      <c r="O121" s="89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29" t="s">
        <v>352</v>
      </c>
      <c r="AT121" s="229" t="s">
        <v>116</v>
      </c>
      <c r="AU121" s="229" t="s">
        <v>82</v>
      </c>
      <c r="AY121" s="15" t="s">
        <v>114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5" t="s">
        <v>78</v>
      </c>
      <c r="BK121" s="230">
        <f>ROUND(I121*H121,2)</f>
        <v>0</v>
      </c>
      <c r="BL121" s="15" t="s">
        <v>352</v>
      </c>
      <c r="BM121" s="229" t="s">
        <v>353</v>
      </c>
    </row>
    <row r="122" s="2" customFormat="1" ht="24.15" customHeight="1">
      <c r="A122" s="36"/>
      <c r="B122" s="37"/>
      <c r="C122" s="217" t="s">
        <v>82</v>
      </c>
      <c r="D122" s="217" t="s">
        <v>116</v>
      </c>
      <c r="E122" s="218" t="s">
        <v>354</v>
      </c>
      <c r="F122" s="219" t="s">
        <v>355</v>
      </c>
      <c r="G122" s="220" t="s">
        <v>351</v>
      </c>
      <c r="H122" s="221">
        <v>1</v>
      </c>
      <c r="I122" s="222"/>
      <c r="J122" s="223">
        <f>ROUND(I122*H122,2)</f>
        <v>0</v>
      </c>
      <c r="K122" s="224"/>
      <c r="L122" s="42"/>
      <c r="M122" s="225" t="s">
        <v>1</v>
      </c>
      <c r="N122" s="226" t="s">
        <v>38</v>
      </c>
      <c r="O122" s="89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9" t="s">
        <v>352</v>
      </c>
      <c r="AT122" s="229" t="s">
        <v>116</v>
      </c>
      <c r="AU122" s="229" t="s">
        <v>82</v>
      </c>
      <c r="AY122" s="15" t="s">
        <v>114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5" t="s">
        <v>78</v>
      </c>
      <c r="BK122" s="230">
        <f>ROUND(I122*H122,2)</f>
        <v>0</v>
      </c>
      <c r="BL122" s="15" t="s">
        <v>352</v>
      </c>
      <c r="BM122" s="229" t="s">
        <v>356</v>
      </c>
    </row>
    <row r="123" s="2" customFormat="1" ht="16.5" customHeight="1">
      <c r="A123" s="36"/>
      <c r="B123" s="37"/>
      <c r="C123" s="217" t="s">
        <v>127</v>
      </c>
      <c r="D123" s="217" t="s">
        <v>116</v>
      </c>
      <c r="E123" s="218" t="s">
        <v>357</v>
      </c>
      <c r="F123" s="219" t="s">
        <v>358</v>
      </c>
      <c r="G123" s="220" t="s">
        <v>351</v>
      </c>
      <c r="H123" s="221">
        <v>1</v>
      </c>
      <c r="I123" s="222"/>
      <c r="J123" s="223">
        <f>ROUND(I123*H123,2)</f>
        <v>0</v>
      </c>
      <c r="K123" s="224"/>
      <c r="L123" s="42"/>
      <c r="M123" s="225" t="s">
        <v>1</v>
      </c>
      <c r="N123" s="226" t="s">
        <v>38</v>
      </c>
      <c r="O123" s="89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9" t="s">
        <v>120</v>
      </c>
      <c r="AT123" s="229" t="s">
        <v>116</v>
      </c>
      <c r="AU123" s="229" t="s">
        <v>82</v>
      </c>
      <c r="AY123" s="15" t="s">
        <v>114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5" t="s">
        <v>78</v>
      </c>
      <c r="BK123" s="230">
        <f>ROUND(I123*H123,2)</f>
        <v>0</v>
      </c>
      <c r="BL123" s="15" t="s">
        <v>120</v>
      </c>
      <c r="BM123" s="229" t="s">
        <v>359</v>
      </c>
    </row>
    <row r="124" s="2" customFormat="1" ht="16.5" customHeight="1">
      <c r="A124" s="36"/>
      <c r="B124" s="37"/>
      <c r="C124" s="217" t="s">
        <v>120</v>
      </c>
      <c r="D124" s="217" t="s">
        <v>116</v>
      </c>
      <c r="E124" s="218" t="s">
        <v>360</v>
      </c>
      <c r="F124" s="219" t="s">
        <v>361</v>
      </c>
      <c r="G124" s="220" t="s">
        <v>351</v>
      </c>
      <c r="H124" s="221">
        <v>1</v>
      </c>
      <c r="I124" s="222"/>
      <c r="J124" s="223">
        <f>ROUND(I124*H124,2)</f>
        <v>0</v>
      </c>
      <c r="K124" s="224"/>
      <c r="L124" s="42"/>
      <c r="M124" s="225" t="s">
        <v>1</v>
      </c>
      <c r="N124" s="226" t="s">
        <v>38</v>
      </c>
      <c r="O124" s="89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29" t="s">
        <v>120</v>
      </c>
      <c r="AT124" s="229" t="s">
        <v>116</v>
      </c>
      <c r="AU124" s="229" t="s">
        <v>82</v>
      </c>
      <c r="AY124" s="15" t="s">
        <v>114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5" t="s">
        <v>78</v>
      </c>
      <c r="BK124" s="230">
        <f>ROUND(I124*H124,2)</f>
        <v>0</v>
      </c>
      <c r="BL124" s="15" t="s">
        <v>120</v>
      </c>
      <c r="BM124" s="229" t="s">
        <v>362</v>
      </c>
    </row>
    <row r="125" s="2" customFormat="1" ht="37.8" customHeight="1">
      <c r="A125" s="36"/>
      <c r="B125" s="37"/>
      <c r="C125" s="217" t="s">
        <v>135</v>
      </c>
      <c r="D125" s="217" t="s">
        <v>116</v>
      </c>
      <c r="E125" s="218" t="s">
        <v>363</v>
      </c>
      <c r="F125" s="219" t="s">
        <v>364</v>
      </c>
      <c r="G125" s="220" t="s">
        <v>351</v>
      </c>
      <c r="H125" s="221">
        <v>1</v>
      </c>
      <c r="I125" s="222"/>
      <c r="J125" s="223">
        <f>ROUND(I125*H125,2)</f>
        <v>0</v>
      </c>
      <c r="K125" s="224"/>
      <c r="L125" s="42"/>
      <c r="M125" s="225" t="s">
        <v>1</v>
      </c>
      <c r="N125" s="226" t="s">
        <v>38</v>
      </c>
      <c r="O125" s="89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9" t="s">
        <v>120</v>
      </c>
      <c r="AT125" s="229" t="s">
        <v>116</v>
      </c>
      <c r="AU125" s="229" t="s">
        <v>82</v>
      </c>
      <c r="AY125" s="15" t="s">
        <v>114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5" t="s">
        <v>78</v>
      </c>
      <c r="BK125" s="230">
        <f>ROUND(I125*H125,2)</f>
        <v>0</v>
      </c>
      <c r="BL125" s="15" t="s">
        <v>120</v>
      </c>
      <c r="BM125" s="229" t="s">
        <v>365</v>
      </c>
    </row>
    <row r="126" s="2" customFormat="1" ht="16.5" customHeight="1">
      <c r="A126" s="36"/>
      <c r="B126" s="37"/>
      <c r="C126" s="217" t="s">
        <v>140</v>
      </c>
      <c r="D126" s="217" t="s">
        <v>116</v>
      </c>
      <c r="E126" s="218" t="s">
        <v>366</v>
      </c>
      <c r="F126" s="219" t="s">
        <v>367</v>
      </c>
      <c r="G126" s="220" t="s">
        <v>368</v>
      </c>
      <c r="H126" s="221">
        <v>1</v>
      </c>
      <c r="I126" s="222"/>
      <c r="J126" s="223">
        <f>ROUND(I126*H126,2)</f>
        <v>0</v>
      </c>
      <c r="K126" s="224"/>
      <c r="L126" s="42"/>
      <c r="M126" s="225" t="s">
        <v>1</v>
      </c>
      <c r="N126" s="226" t="s">
        <v>38</v>
      </c>
      <c r="O126" s="89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9" t="s">
        <v>120</v>
      </c>
      <c r="AT126" s="229" t="s">
        <v>116</v>
      </c>
      <c r="AU126" s="229" t="s">
        <v>82</v>
      </c>
      <c r="AY126" s="15" t="s">
        <v>114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78</v>
      </c>
      <c r="BK126" s="230">
        <f>ROUND(I126*H126,2)</f>
        <v>0</v>
      </c>
      <c r="BL126" s="15" t="s">
        <v>120</v>
      </c>
      <c r="BM126" s="229" t="s">
        <v>369</v>
      </c>
    </row>
    <row r="127" s="2" customFormat="1" ht="24.15" customHeight="1">
      <c r="A127" s="36"/>
      <c r="B127" s="37"/>
      <c r="C127" s="217" t="s">
        <v>146</v>
      </c>
      <c r="D127" s="217" t="s">
        <v>116</v>
      </c>
      <c r="E127" s="218" t="s">
        <v>370</v>
      </c>
      <c r="F127" s="219" t="s">
        <v>371</v>
      </c>
      <c r="G127" s="220" t="s">
        <v>351</v>
      </c>
      <c r="H127" s="221">
        <v>1</v>
      </c>
      <c r="I127" s="222"/>
      <c r="J127" s="223">
        <f>ROUND(I127*H127,2)</f>
        <v>0</v>
      </c>
      <c r="K127" s="224"/>
      <c r="L127" s="42"/>
      <c r="M127" s="225" t="s">
        <v>1</v>
      </c>
      <c r="N127" s="226" t="s">
        <v>38</v>
      </c>
      <c r="O127" s="89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9" t="s">
        <v>120</v>
      </c>
      <c r="AT127" s="229" t="s">
        <v>116</v>
      </c>
      <c r="AU127" s="229" t="s">
        <v>82</v>
      </c>
      <c r="AY127" s="15" t="s">
        <v>114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5" t="s">
        <v>78</v>
      </c>
      <c r="BK127" s="230">
        <f>ROUND(I127*H127,2)</f>
        <v>0</v>
      </c>
      <c r="BL127" s="15" t="s">
        <v>120</v>
      </c>
      <c r="BM127" s="229" t="s">
        <v>372</v>
      </c>
    </row>
    <row r="128" s="2" customFormat="1" ht="21.75" customHeight="1">
      <c r="A128" s="36"/>
      <c r="B128" s="37"/>
      <c r="C128" s="217" t="s">
        <v>151</v>
      </c>
      <c r="D128" s="217" t="s">
        <v>116</v>
      </c>
      <c r="E128" s="218" t="s">
        <v>373</v>
      </c>
      <c r="F128" s="219" t="s">
        <v>374</v>
      </c>
      <c r="G128" s="220" t="s">
        <v>351</v>
      </c>
      <c r="H128" s="221">
        <v>1</v>
      </c>
      <c r="I128" s="222"/>
      <c r="J128" s="223">
        <f>ROUND(I128*H128,2)</f>
        <v>0</v>
      </c>
      <c r="K128" s="224"/>
      <c r="L128" s="42"/>
      <c r="M128" s="225" t="s">
        <v>1</v>
      </c>
      <c r="N128" s="226" t="s">
        <v>38</v>
      </c>
      <c r="O128" s="89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9" t="s">
        <v>120</v>
      </c>
      <c r="AT128" s="229" t="s">
        <v>116</v>
      </c>
      <c r="AU128" s="229" t="s">
        <v>82</v>
      </c>
      <c r="AY128" s="15" t="s">
        <v>114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5" t="s">
        <v>78</v>
      </c>
      <c r="BK128" s="230">
        <f>ROUND(I128*H128,2)</f>
        <v>0</v>
      </c>
      <c r="BL128" s="15" t="s">
        <v>120</v>
      </c>
      <c r="BM128" s="229" t="s">
        <v>375</v>
      </c>
    </row>
    <row r="129" s="2" customFormat="1" ht="16.5" customHeight="1">
      <c r="A129" s="36"/>
      <c r="B129" s="37"/>
      <c r="C129" s="217" t="s">
        <v>157</v>
      </c>
      <c r="D129" s="217" t="s">
        <v>116</v>
      </c>
      <c r="E129" s="218" t="s">
        <v>376</v>
      </c>
      <c r="F129" s="219" t="s">
        <v>377</v>
      </c>
      <c r="G129" s="220" t="s">
        <v>351</v>
      </c>
      <c r="H129" s="221">
        <v>1</v>
      </c>
      <c r="I129" s="222"/>
      <c r="J129" s="223">
        <f>ROUND(I129*H129,2)</f>
        <v>0</v>
      </c>
      <c r="K129" s="224"/>
      <c r="L129" s="42"/>
      <c r="M129" s="254" t="s">
        <v>1</v>
      </c>
      <c r="N129" s="255" t="s">
        <v>38</v>
      </c>
      <c r="O129" s="256"/>
      <c r="P129" s="257">
        <f>O129*H129</f>
        <v>0</v>
      </c>
      <c r="Q129" s="257">
        <v>0</v>
      </c>
      <c r="R129" s="257">
        <f>Q129*H129</f>
        <v>0</v>
      </c>
      <c r="S129" s="257">
        <v>0</v>
      </c>
      <c r="T129" s="25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9" t="s">
        <v>120</v>
      </c>
      <c r="AT129" s="229" t="s">
        <v>116</v>
      </c>
      <c r="AU129" s="229" t="s">
        <v>82</v>
      </c>
      <c r="AY129" s="15" t="s">
        <v>114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5" t="s">
        <v>78</v>
      </c>
      <c r="BK129" s="230">
        <f>ROUND(I129*H129,2)</f>
        <v>0</v>
      </c>
      <c r="BL129" s="15" t="s">
        <v>120</v>
      </c>
      <c r="BM129" s="229" t="s">
        <v>378</v>
      </c>
    </row>
    <row r="130" s="2" customFormat="1" ht="6.96" customHeight="1">
      <c r="A130" s="36"/>
      <c r="B130" s="64"/>
      <c r="C130" s="65"/>
      <c r="D130" s="65"/>
      <c r="E130" s="65"/>
      <c r="F130" s="65"/>
      <c r="G130" s="65"/>
      <c r="H130" s="65"/>
      <c r="I130" s="65"/>
      <c r="J130" s="65"/>
      <c r="K130" s="65"/>
      <c r="L130" s="42"/>
      <c r="M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</sheetData>
  <sheetProtection sheet="1" autoFilter="0" formatColumns="0" formatRows="0" objects="1" scenarios="1" spinCount="100000" saltValue="7JyXU9m1ODSBFiOnnupnJ3r5Lh252Kcrldk/0YdQVomTBbY0zsu/w1pPNdPVKXvUM2bWYJnRDdzNaDAd26Vo7w==" hashValue="Jirla0YfUkH5rzSyy9Wxk7RoUQCSQhH28jnsuIuZLpwM7cDbysapa02sezRMyDqlfDs72pYKIZ0+2hYe0fx9/g==" algorithmName="SHA-512" password="CC35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DESKTOP-0SPK9FM\Ondřej Pavelka</dc:creator>
  <cp:lastModifiedBy>DESKTOP-0SPK9FM\Ondřej Pavelka</cp:lastModifiedBy>
  <dcterms:created xsi:type="dcterms:W3CDTF">2022-05-15T20:44:53Z</dcterms:created>
  <dcterms:modified xsi:type="dcterms:W3CDTF">2022-05-15T20:44:58Z</dcterms:modified>
</cp:coreProperties>
</file>