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tedenergyas.sharepoint.com/sites/ppc_int-CONF/Sdilene dokumenty/CONF/01_Výběrové řízení/BOZP/05 PREDBEZNE NABIDKY/ZD BOZP ZEVO PPC UE - úpravená ZD/"/>
    </mc:Choice>
  </mc:AlternateContent>
  <xr:revisionPtr revIDLastSave="3" documentId="11_A531A5841F0810C6BCAD0E289EA3D68EABC1FA4D" xr6:coauthVersionLast="47" xr6:coauthVersionMax="47" xr10:uidLastSave="{130DCE7A-5340-4754-B8BC-757638A6821A}"/>
  <bookViews>
    <workbookView xWindow="0" yWindow="0" windowWidth="14400" windowHeight="15600" activeTab="1" xr2:uid="{00000000-000D-0000-FFFF-FFFF00000000}"/>
  </bookViews>
  <sheets>
    <sheet name="Rekapitulace ceny zakázky" sheetId="6" r:id="rId1"/>
    <sheet name="Cenový rozklad Stavba 1" sheetId="1" r:id="rId2"/>
    <sheet name="Cenový rozklad Stavba 2" sheetId="5" r:id="rId3"/>
    <sheet name="Sazebník profesí" sheetId="4" r:id="rId4"/>
  </sheets>
  <definedNames>
    <definedName name="_xlnm.Print_Titles" localSheetId="1">'Cenový rozklad Stavba 1'!$1:$2</definedName>
    <definedName name="_xlnm.Print_Titles" localSheetId="2">'Cenový rozklad Stavba 2'!$1:$2</definedName>
    <definedName name="_xlnm.Print_Titles" localSheetId="0">'Rekapitulace ceny zakázky'!$1:$2</definedName>
    <definedName name="_xlnm.Print_Titles" localSheetId="3">'Sazebník profesí'!$1:$2</definedName>
    <definedName name="UNI_AA_VERSION" hidden="1">"323.1.0"</definedName>
    <definedName name="UNI_PRES_CLOSEST" hidden="1">512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MRECORD" hidden="1">64</definedName>
    <definedName name="UNI_PRES_MSTIME" hidden="1">8192</definedName>
    <definedName name="UNI_PRES_POST" hidden="1">256</definedName>
    <definedName name="UNI_PRES_PRIOR" hidden="1">2048</definedName>
    <definedName name="UNI_PRES_RECENT" hidden="1">1024</definedName>
    <definedName name="UNI_PRES_STATIC" hidden="1">128</definedName>
    <definedName name="UNI_PRES_TRANSPOSE" hidden="1">4096</definedName>
    <definedName name="UNI_RET_ATTRIB" hidden="1">64</definedName>
    <definedName name="UNI_RET_CONF" hidden="1">32</definedName>
    <definedName name="UNI_RET_DESC" hidden="1">4</definedName>
    <definedName name="UNI_RET_TAG" hidden="1">1</definedName>
    <definedName name="UNI_RET_TIME" hidden="1">8</definedName>
    <definedName name="UNI_RET_UNIT" hidden="1">2</definedName>
    <definedName name="UNI_RET_VALUE" hidden="1">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4" l="1" a="1"/>
  <c r="H34" i="4" l="1"/>
  <c r="G33" i="5" l="1"/>
  <c r="F15" i="6" s="1"/>
  <c r="G27" i="5"/>
  <c r="G30" i="5"/>
  <c r="G31" i="1"/>
  <c r="G29" i="5"/>
  <c r="G30" i="1"/>
  <c r="G31" i="5"/>
  <c r="G32" i="1"/>
  <c r="G32" i="5"/>
  <c r="G33" i="1"/>
  <c r="E15" i="6" s="1"/>
  <c r="G27" i="1"/>
  <c r="G28" i="1"/>
  <c r="G28" i="5"/>
  <c r="G29" i="1"/>
  <c r="G14" i="5"/>
  <c r="G18" i="1"/>
  <c r="G16" i="1"/>
  <c r="G19" i="1"/>
  <c r="G20" i="1"/>
  <c r="G21" i="1"/>
  <c r="C15" i="6" s="1"/>
  <c r="G13" i="1"/>
  <c r="G14" i="1"/>
  <c r="G15" i="1"/>
  <c r="G17" i="1"/>
  <c r="G16" i="5"/>
  <c r="G17" i="5"/>
  <c r="G19" i="5"/>
  <c r="G21" i="5"/>
  <c r="D15" i="6" s="1"/>
  <c r="G18" i="5"/>
  <c r="G15" i="5"/>
  <c r="G13" i="5"/>
  <c r="G20" i="5"/>
  <c r="G15" i="6" l="1"/>
  <c r="F14" i="6"/>
  <c r="D14" i="6"/>
  <c r="E14" i="6"/>
  <c r="E13" i="6"/>
  <c r="G35" i="1"/>
  <c r="C14" i="6"/>
  <c r="F13" i="6"/>
  <c r="G35" i="5"/>
  <c r="D13" i="6"/>
  <c r="G23" i="5"/>
  <c r="C13" i="6"/>
  <c r="G23" i="1"/>
  <c r="E16" i="6" l="1"/>
  <c r="D16" i="6"/>
  <c r="F16" i="6"/>
  <c r="G14" i="6"/>
  <c r="G37" i="1"/>
  <c r="G38" i="1" s="1"/>
  <c r="G39" i="1" s="1"/>
  <c r="C16" i="6"/>
  <c r="G13" i="6"/>
  <c r="G37" i="5"/>
  <c r="G38" i="5" s="1"/>
  <c r="G39" i="5" s="1"/>
  <c r="G16" i="6" l="1"/>
  <c r="F18" i="6" s="1"/>
  <c r="F19" i="6" s="1"/>
  <c r="F20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<sst xmlns="http://schemas.openxmlformats.org/spreadsheetml/2006/main" count="216" uniqueCount="106">
  <si>
    <t>KNIHA A - A3 ZADÁVACÍ DOKUMENTACE
„Odborný dozor investora – výkon činnosti koordinátora BOZP na staveništi a zajištění oblasti BOZP, PO a ŽP“</t>
  </si>
  <si>
    <t xml:space="preserve">Rekapitulace ceny zakázky </t>
  </si>
  <si>
    <t>Zakázka:</t>
  </si>
  <si>
    <t xml:space="preserve"> „Odborný dozor investora – výkon činnosti koordinátora BOZP na staveništi a zajištění oblasti BOZP, PO a ŽP“</t>
  </si>
  <si>
    <t>Účastník:</t>
  </si>
  <si>
    <t>…</t>
  </si>
  <si>
    <t>Sídlem/místem podnikání:</t>
  </si>
  <si>
    <t>IČO:</t>
  </si>
  <si>
    <t>Fáze</t>
  </si>
  <si>
    <t>Cenový rozklad pro Koordinátora BOZP na staveništi</t>
  </si>
  <si>
    <t>Cenový rozklad pro ODI</t>
  </si>
  <si>
    <t>Celkem</t>
  </si>
  <si>
    <t>Stavba 1 - EVO</t>
  </si>
  <si>
    <t>Stavba 2 - PPC</t>
  </si>
  <si>
    <r>
      <rPr>
        <b/>
        <sz val="12"/>
        <color rgb="FF000000"/>
        <rFont val="Arial"/>
        <family val="2"/>
        <charset val="238"/>
      </rPr>
      <t xml:space="preserve">Fáze I. - </t>
    </r>
    <r>
      <rPr>
        <sz val="12"/>
        <color rgb="FF000000"/>
        <rFont val="Arial"/>
        <family val="2"/>
        <charset val="238"/>
      </rPr>
      <t>Přípravné prácepřed zahájením stavby </t>
    </r>
  </si>
  <si>
    <r>
      <rPr>
        <b/>
        <sz val="12"/>
        <color rgb="FF000000"/>
        <rFont val="Arial"/>
        <family val="2"/>
        <charset val="238"/>
      </rPr>
      <t>Fáze II.</t>
    </r>
    <r>
      <rPr>
        <sz val="12"/>
        <color rgb="FF000000"/>
        <rFont val="Arial"/>
        <family val="2"/>
        <charset val="238"/>
      </rPr>
      <t xml:space="preserve"> - Práce spojené s prováděním stavby </t>
    </r>
  </si>
  <si>
    <r>
      <rPr>
        <b/>
        <sz val="12"/>
        <color rgb="FF000000"/>
        <rFont val="Arial"/>
        <family val="2"/>
        <charset val="238"/>
      </rPr>
      <t>Fáze III.</t>
    </r>
    <r>
      <rPr>
        <sz val="12"/>
        <color rgb="FF000000"/>
        <rFont val="Arial"/>
        <family val="2"/>
        <charset val="238"/>
      </rPr>
      <t xml:space="preserve"> -  Práce po dokončení stavby </t>
    </r>
  </si>
  <si>
    <t>Cena celkem za veškeré práce</t>
  </si>
  <si>
    <t>Rozpočtová rezerva celkem ve výši 10 %</t>
  </si>
  <si>
    <t>Nabídková cena za zakázku</t>
  </si>
  <si>
    <t>Účastník potvrzuje, že celková nabídková cena zakázky zahrnuje veškeré náklady účastníka na provedení předmětu zakázky dle požadavků zadavatele tak, jak jsou uvedeny v  Zadávací dokumentaci a jejích Přílohách (včetně případného doplnění či upřesnění dle Zadávací dokumentace a v případě konečné nabídky včetně závěrů z projednání předběžné nabídky).</t>
  </si>
  <si>
    <t>V ………………. dne ………</t>
  </si>
  <si>
    <t>Příloha č. 1 SoD – Cenový rozklad pro Stavbu 1 - EVO</t>
  </si>
  <si>
    <t>Instrukce</t>
  </si>
  <si>
    <t>Cenový rozklad pro Stavbu 1 - EVO</t>
  </si>
  <si>
    <t>Účastník doplní kapacitní předpoklad u jednotlivých techniků ODI u žlutě podbarvených polí tak, aby součet kapacitních předpokladů (doby trvání v pracovních týdnech) techniků ODI odpovídal minimálnímu kapacitnímu předpokladu pro všechny techniky ODI ve sloupci H</t>
  </si>
  <si>
    <t>Účastník (vzhledem k předepsanému rozsahu prací) posoudí pro každou činnost a pozici zadavatelem stanovený „Minimální kapacitní předpoklad“ a v případě, že ho shledá jako nedostatečný – může ho upravit.</t>
  </si>
  <si>
    <t>Předdefinované položky "Ostatní činnosti" může uchazeč využít v případě, že shledá seznam dílčích plnění předmětu díla neúplnný/připadně ani jedna z položek neobsahuje jím nabízenou/potřebnou/... službu</t>
  </si>
  <si>
    <t>Cenový rozklad bude v nabídce předložen elektronicky podepsaný ve formátu pdf a dále nepodepsaný ve formátu xls</t>
  </si>
  <si>
    <t>1) Cenový rozklad pro Koordinátora BOZP na staveništi</t>
  </si>
  <si>
    <t>Cena 
 v Kč bez DPH</t>
  </si>
  <si>
    <t>Doba trvání (v pracovních týdnech) [ pracovní týden =&gt;&gt; 5d*8h]</t>
  </si>
  <si>
    <t xml:space="preserve">Hlavní Koordinátor </t>
  </si>
  <si>
    <t>Manažer HSE - Zástupce Koordinátora</t>
  </si>
  <si>
    <r>
      <rPr>
        <b/>
        <sz val="10"/>
        <color rgb="FF000000"/>
        <rFont val="Arial"/>
        <family val="2"/>
        <charset val="238"/>
      </rPr>
      <t xml:space="preserve">Fáze I. - </t>
    </r>
    <r>
      <rPr>
        <sz val="10"/>
        <color rgb="FF000000"/>
        <rFont val="Arial"/>
        <family val="2"/>
        <charset val="238"/>
      </rPr>
      <t>Přípravné prácepřed zahájením stavby </t>
    </r>
  </si>
  <si>
    <t>1.1</t>
  </si>
  <si>
    <r>
      <rPr>
        <sz val="11"/>
        <color rgb="FF000000"/>
        <rFont val="Arial"/>
        <family val="2"/>
        <charset val="238"/>
      </rPr>
      <t xml:space="preserve">Aktualizace Plánu BOZP a dalších dokumentů vztahujících se k zajištění bezpečné a zdraví neohrožující práce, (body 1,3,8,9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  <r>
      <rPr>
        <i/>
        <sz val="11"/>
        <rFont val="Arial"/>
        <family val="2"/>
        <charset val="238"/>
      </rPr>
      <t/>
    </r>
  </si>
  <si>
    <r>
      <t xml:space="preserve">Získání podrobné znalosti obsahu smlouvy o dílo včetně jejích příloh uzavřené mezi objednatelem a zhotovitelem Stavby včetně znalostí dokumentace pro stavební povolení a prostudování stanovisek a rozhodnutí příslušných veřejnoprávních orgánů vztahujících se ke Stavbě (bod 2 Předmětu Díla)
</t>
    </r>
    <r>
      <rPr>
        <i/>
        <sz val="11"/>
        <color theme="1"/>
        <rFont val="Arial"/>
        <family val="2"/>
        <charset val="238"/>
      </rPr>
      <t xml:space="preserve">Minimální kapacitní předpoklad: </t>
    </r>
  </si>
  <si>
    <t>1.2</t>
  </si>
  <si>
    <r>
      <t xml:space="preserve">Kontrola, připomínkování a odsouhlasení PROJEKTOVÉ DOKUMENTACE PRO PROVÁDĚNÍ STAVBY (bod 4 až  6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</si>
  <si>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1.3</t>
  </si>
  <si>
    <r>
      <t xml:space="preserve">Poskytuje odborné konzultace (Bod 7 předmětu Díla)
</t>
    </r>
    <r>
      <rPr>
        <i/>
        <sz val="11"/>
        <color theme="1"/>
        <rFont val="Arial"/>
        <family val="2"/>
        <charset val="238"/>
      </rPr>
      <t xml:space="preserve">Minimální kapacitní předpoklad: </t>
    </r>
  </si>
  <si>
    <t>1.4</t>
  </si>
  <si>
    <t>Ostatní činnosti (stanovené prováděcím právním předpisem)</t>
  </si>
  <si>
    <r>
      <rPr>
        <b/>
        <sz val="10"/>
        <color rgb="FF000000"/>
        <rFont val="Arial"/>
        <family val="2"/>
        <charset val="238"/>
      </rPr>
      <t>Fáze II.</t>
    </r>
    <r>
      <rPr>
        <sz val="10"/>
        <color rgb="FF000000"/>
        <rFont val="Arial"/>
        <family val="2"/>
        <charset val="238"/>
      </rPr>
      <t xml:space="preserve"> - Práce spojené s prováděním stavby </t>
    </r>
  </si>
  <si>
    <t>1.5</t>
  </si>
  <si>
    <r>
      <t xml:space="preserve">Výkon činnosti Koordinátora na staveništi (bod 10 - 21)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</si>
  <si>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1.6</t>
  </si>
  <si>
    <t xml:space="preserve">Agenda spojená s výkonem činnosti Koordinátora BOZP  - administrativní práce (body 22-26 předmětu DÍLA)
Minimální kapacitní předpoklad: </t>
  </si>
  <si>
    <t>1.7</t>
  </si>
  <si>
    <r>
      <rPr>
        <b/>
        <sz val="11"/>
        <color rgb="FF000000"/>
        <rFont val="Arial"/>
        <family val="2"/>
        <charset val="238"/>
      </rPr>
      <t>Fáze III.</t>
    </r>
    <r>
      <rPr>
        <sz val="11"/>
        <color rgb="FF000000"/>
        <rFont val="Arial"/>
        <family val="2"/>
        <charset val="238"/>
      </rPr>
      <t xml:space="preserve"> -  Práce po dokončení stavby </t>
    </r>
  </si>
  <si>
    <t>1.8</t>
  </si>
  <si>
    <r>
      <rPr>
        <sz val="11"/>
        <color rgb="FF000000"/>
        <rFont val="Arial"/>
        <family val="2"/>
        <charset val="238"/>
      </rPr>
      <t xml:space="preserve">Podpora při přípravě ke kolaudaci (bod 27-28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</si>
  <si>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r>
      <t xml:space="preserve">Cena za část Koordinátora BOZP
</t>
    </r>
    <r>
      <rPr>
        <sz val="11"/>
        <color rgb="FF000000"/>
        <rFont val="Cambria"/>
        <family val="1"/>
        <charset val="238"/>
      </rPr>
      <t>položky (1.1 ÷ 1.8)</t>
    </r>
  </si>
  <si>
    <t>2) Cenový rozklad pro ODI</t>
  </si>
  <si>
    <t>Technik BOZP 1, Technik BOZP 2, Technik PO, Technik ŽP</t>
  </si>
  <si>
    <t>Technik BOZP1</t>
  </si>
  <si>
    <t>Technik BOZP</t>
  </si>
  <si>
    <t>Technik PO</t>
  </si>
  <si>
    <t>Technik ŽP</t>
  </si>
  <si>
    <r>
      <t xml:space="preserve">Fáze I. </t>
    </r>
    <r>
      <rPr>
        <sz val="10"/>
        <color rgb="FF000000"/>
        <rFont val="Arial"/>
        <family val="2"/>
        <charset val="238"/>
      </rPr>
      <t>-Přípravné práce ODI před zahájením stavby </t>
    </r>
  </si>
  <si>
    <t>2.1</t>
  </si>
  <si>
    <r>
      <t xml:space="preserve">Získání podrobné znalosti obsahu smlouvy o dílo včetně jejích příloh uzavřené mezi objednatelem a zhotovitelem Stavby (bod 1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</si>
  <si>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2.2</t>
  </si>
  <si>
    <r>
      <t xml:space="preserve">Přezkum a ověření postupů a dokumentace BOZP zhotovitele; připravenosti a zpracování postupů ZHOTOVITELE (body 2 až 6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</si>
  <si>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2.3</t>
  </si>
  <si>
    <t>Ostatní činnosti</t>
  </si>
  <si>
    <r>
      <rPr>
        <b/>
        <sz val="10"/>
        <color rgb="FF000000"/>
        <rFont val="Arial"/>
        <family val="2"/>
        <charset val="238"/>
      </rPr>
      <t>Fáze II.</t>
    </r>
    <r>
      <rPr>
        <sz val="10"/>
        <color rgb="FF000000"/>
        <rFont val="Arial"/>
        <family val="2"/>
        <charset val="238"/>
      </rPr>
      <t xml:space="preserve"> -Práce ODI spojené s prováděním stavby </t>
    </r>
  </si>
  <si>
    <t>2.4</t>
  </si>
  <si>
    <r>
      <t xml:space="preserve">Výkon činnosti ODI - on site (body 7 - 21,26-32 předmětu DÍLA)
</t>
    </r>
    <r>
      <rPr>
        <i/>
        <sz val="11"/>
        <rFont val="Arial"/>
        <family val="2"/>
      </rPr>
      <t xml:space="preserve">Minimální kapacitní předpoklad: </t>
    </r>
  </si>
  <si>
    <t>2.5</t>
  </si>
  <si>
    <r>
      <rPr>
        <sz val="11"/>
        <color rgb="FF000000"/>
        <rFont val="Arial"/>
        <family val="2"/>
        <charset val="238"/>
      </rPr>
      <t xml:space="preserve">Ageda spojená se supervizí nad dodržováním BOZP, PO a ŽP  - administrativní práce (body 22 -25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</si>
  <si>
    <t>2.6</t>
  </si>
  <si>
    <r>
      <rPr>
        <b/>
        <sz val="11"/>
        <color rgb="FF000000"/>
        <rFont val="Arial"/>
        <family val="2"/>
        <charset val="238"/>
      </rPr>
      <t xml:space="preserve">Fáze III. </t>
    </r>
    <r>
      <rPr>
        <sz val="10"/>
        <color rgb="FF000000"/>
        <rFont val="Arial"/>
        <family val="2"/>
        <charset val="238"/>
      </rPr>
      <t xml:space="preserve">- Práce ODI po  PAC </t>
    </r>
  </si>
  <si>
    <t>2.7</t>
  </si>
  <si>
    <r>
      <t xml:space="preserve">Kontrola dokumentace a záznamů a podpora Objednatele pro zpracování kolaudační žádost (body 33-34 předmětu DÍLA
</t>
    </r>
    <r>
      <rPr>
        <i/>
        <sz val="11"/>
        <color rgb="FF000000"/>
        <rFont val="Arial"/>
        <family val="2"/>
      </rPr>
      <t xml:space="preserve">Minimální kapacitní předpoklad:  </t>
    </r>
  </si>
  <si>
    <r>
      <t xml:space="preserve">Cena za část  ODI
</t>
    </r>
    <r>
      <rPr>
        <sz val="11"/>
        <color rgb="FF000000"/>
        <rFont val="Cambria"/>
        <family val="1"/>
        <charset val="238"/>
      </rPr>
      <t>položky (2.1 ÷ 2.7)</t>
    </r>
  </si>
  <si>
    <t>Celková cena za veškeré práce pro Stavbu 1</t>
  </si>
  <si>
    <t xml:space="preserve">Rozpočtová rezerva ve výši 10% z celkové ceny prací </t>
  </si>
  <si>
    <t>Nabídková cena za dílo pro Stavbu 1</t>
  </si>
  <si>
    <t>Příloha č. 1 SoD – Cenový rozklad pro Stavbu 2 - PPC</t>
  </si>
  <si>
    <t>Cenový rozklad pro Stavbu 2 - PPC</t>
  </si>
  <si>
    <r>
      <rPr>
        <sz val="11"/>
        <color rgb="FF000000"/>
        <rFont val="Arial"/>
        <family val="2"/>
        <charset val="238"/>
      </rPr>
      <t xml:space="preserve"> Aktualizace Plánu BOZP a dalších dokumentů vztahujících se k zajištění bezpečné a zdraví neohrožující práce, (body 1,3,8,9 předmětu Díla)
</t>
    </r>
    <r>
      <rPr>
        <i/>
        <sz val="11"/>
        <color rgb="FF000000"/>
        <rFont val="Arial"/>
        <family val="2"/>
        <charset val="238"/>
      </rPr>
      <t xml:space="preserve">Minimální kapacitní předpoklad: </t>
    </r>
    <r>
      <rPr>
        <i/>
        <sz val="11"/>
        <rFont val="Arial"/>
        <family val="2"/>
        <charset val="238"/>
      </rPr>
      <t/>
    </r>
  </si>
  <si>
    <t>Celková cena za veškeré práce pro Stavbu 2</t>
  </si>
  <si>
    <t>Rozpočtová rezerva ve výši 10% z celkové ceny  prací</t>
  </si>
  <si>
    <t>Nabídková cena zadílo pro Stavbu 2</t>
  </si>
  <si>
    <r>
      <t>KNIHA A - A3 ZADÁVACÍ DOKUMENTACE
„</t>
    </r>
    <r>
      <rPr>
        <b/>
        <sz val="12"/>
        <rFont val="Arial"/>
        <family val="2"/>
        <charset val="238"/>
      </rPr>
      <t>Odborný dozor investora – výkon činnosti koordinátora BOZP na staveništi a zajištění oblasti BOZP, PO a ŽP</t>
    </r>
    <r>
      <rPr>
        <b/>
        <sz val="12"/>
        <color theme="1"/>
        <rFont val="Arial"/>
        <family val="2"/>
        <charset val="238"/>
      </rPr>
      <t>“</t>
    </r>
  </si>
  <si>
    <t>Příloha č. 1 SoD – Rekapitulace ceny zakázky (zaručený rozpočet)</t>
  </si>
  <si>
    <t>Sazebník profesí</t>
  </si>
  <si>
    <t>Sazebník profesí pro Odborný technický dozor investora</t>
  </si>
  <si>
    <t>Cena 
  [Kč/h] (bez DPH)</t>
  </si>
  <si>
    <t>Hlavní Koordinátor BOZP na Staveništi</t>
  </si>
  <si>
    <t>Manažer HSE (Zástupce Koordinátora BOZP na Staveništi)</t>
  </si>
  <si>
    <t>Technik ŽP = Osoba odpovědná za ŽP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</si>
  <si>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</si>
  <si>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</si>
  <si>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</si>
  <si>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</si>
  <si>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</si>
  <si>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</si>
  <si>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</si>
  <si>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</si>
  <si>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</si>
  <si>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</si>
  <si>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.</t>
  </si>
  <si>
    <t>Technik BOZP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</si>
</sst>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* #,##0.00\ &quot;Kč&quot;_-;\-* #,##0.00\ &quot;Kč&quot;_-;_-* &quot;-&quot;??\ &quot;Kč&quot;_-;_-@_-"/>
    <numFmt numFmtId="164" formatCode="#,##0.00\ &quot;Kč&quot;"/>
    <numFmt numFmtId="165" formatCode="_-* #,##0\ [$Kč-405]_-;\-* #,##0\ [$Kč-405]_-;_-* &quot;-&quot;??\ [$Kč-405]_-;_-@_-"/>
    <numFmt numFmtId="166" formatCode="#,##0\ &quot;Kč&quot;"/>
    <numFmt numFmtId="167" formatCode="0.0"/>
  </numFmts>
  <fonts count="62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8"/>
      <name val="MS Sans Serif"/>
      <family val="2"/>
      <charset val="238"/>
    </font>
    <font>
      <sz val="10"/>
      <name val="Arial"/>
      <family val="2"/>
      <charset val="238"/>
    </font>
    <font>
      <sz val="11"/>
      <name val="Calibri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u/>
      <sz val="14"/>
      <color theme="4" tint="-0.249977111117893"/>
      <name val="Arial"/>
      <family val="2"/>
      <charset val="238"/>
    </font>
    <font>
      <sz val="11"/>
      <name val="Arial"/>
      <family val="2"/>
      <charset val="238"/>
    </font>
    <font>
      <b/>
      <sz val="12"/>
      <name val="Arial"/>
      <family val="2"/>
      <charset val="238"/>
    </font>
    <font>
      <sz val="11"/>
      <color theme="1"/>
      <name val="Cambria"/>
      <family val="1"/>
      <charset val="238"/>
    </font>
    <font>
      <b/>
      <sz val="11"/>
      <color theme="1"/>
      <name val="Cambria"/>
      <family val="1"/>
      <charset val="238"/>
    </font>
    <font>
      <sz val="11"/>
      <color rgb="FF000000"/>
      <name val="Arial"/>
      <family val="2"/>
      <charset val="238"/>
    </font>
    <font>
      <b/>
      <sz val="12"/>
      <color theme="1"/>
      <name val="Cambria"/>
      <family val="1"/>
      <charset val="238"/>
    </font>
    <font>
      <b/>
      <sz val="11"/>
      <color rgb="FF000000"/>
      <name val="Cambria"/>
      <family val="1"/>
      <charset val="238"/>
    </font>
    <font>
      <sz val="11"/>
      <color rgb="FF000000"/>
      <name val="Cambria"/>
      <family val="1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u/>
      <sz val="12"/>
      <color theme="1"/>
      <name val="Cambria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1"/>
      <name val="Arial"/>
      <family val="2"/>
    </font>
    <font>
      <i/>
      <sz val="11"/>
      <color rgb="FF000000"/>
      <name val="Arial"/>
      <family val="2"/>
    </font>
    <font>
      <i/>
      <sz val="11"/>
      <color rgb="FF000000"/>
      <name val="Arial"/>
      <family val="2"/>
      <charset val="238"/>
    </font>
    <font>
      <b/>
      <u/>
      <sz val="14"/>
      <color rgb="FFFF0000"/>
      <name val="Arial"/>
      <family val="2"/>
      <charset val="238"/>
    </font>
    <font>
      <i/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b/>
      <sz val="11"/>
      <color theme="9" tint="-0.249977111117893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rgb="FFFF0000"/>
      <name val="Arial"/>
      <family val="2"/>
      <charset val="238"/>
    </font>
  </fonts>
  <fills count="32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7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51">
    <xf numFmtId="0" fontId="0" fillId="0" borderId="0"/>
    <xf numFmtId="0" fontId="9" fillId="0" borderId="0" applyAlignment="0">
      <alignment vertical="top" wrapText="1"/>
      <protection locked="0"/>
    </xf>
    <xf numFmtId="0" fontId="10" fillId="0" borderId="0" applyAlignment="0">
      <alignment vertical="top" wrapText="1"/>
      <protection locked="0"/>
    </xf>
    <xf numFmtId="0" fontId="11" fillId="0" borderId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0" borderId="6" applyNumberFormat="0" applyFill="0" applyAlignment="0" applyProtection="0"/>
    <xf numFmtId="0" fontId="15" fillId="4" borderId="0" applyNumberFormat="0" applyBorder="0" applyAlignment="0" applyProtection="0"/>
    <xf numFmtId="0" fontId="16" fillId="17" borderId="7" applyNumberFormat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18" borderId="0" applyNumberFormat="0" applyBorder="0" applyAlignment="0" applyProtection="0"/>
    <xf numFmtId="0" fontId="10" fillId="0" borderId="0"/>
    <xf numFmtId="0" fontId="9" fillId="0" borderId="0" applyAlignment="0">
      <alignment vertical="top" wrapText="1"/>
      <protection locked="0"/>
    </xf>
    <xf numFmtId="0" fontId="10" fillId="0" borderId="0"/>
    <xf numFmtId="0" fontId="10" fillId="19" borderId="11" applyNumberFormat="0" applyFont="0" applyAlignment="0" applyProtection="0"/>
    <xf numFmtId="0" fontId="22" fillId="0" borderId="12" applyNumberFormat="0" applyFill="0" applyAlignment="0" applyProtection="0"/>
    <xf numFmtId="0" fontId="23" fillId="5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8" borderId="13" applyNumberFormat="0" applyAlignment="0" applyProtection="0"/>
    <xf numFmtId="0" fontId="26" fillId="20" borderId="13" applyNumberFormat="0" applyAlignment="0" applyProtection="0"/>
    <xf numFmtId="0" fontId="27" fillId="20" borderId="14" applyNumberFormat="0" applyAlignment="0" applyProtection="0"/>
    <xf numFmtId="0" fontId="28" fillId="0" borderId="0" applyNumberFormat="0" applyFill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4" borderId="0" applyNumberFormat="0" applyBorder="0" applyAlignment="0" applyProtection="0"/>
    <xf numFmtId="0" fontId="29" fillId="0" borderId="0"/>
    <xf numFmtId="0" fontId="30" fillId="0" borderId="0" applyAlignment="0">
      <alignment vertical="top" wrapText="1"/>
      <protection locked="0"/>
    </xf>
    <xf numFmtId="44" fontId="54" fillId="0" borderId="0" applyFont="0" applyFill="0" applyBorder="0" applyAlignment="0" applyProtection="0"/>
  </cellStyleXfs>
  <cellXfs count="239">
    <xf numFmtId="0" fontId="0" fillId="0" borderId="0" xfId="0"/>
    <xf numFmtId="0" fontId="8" fillId="0" borderId="0" xfId="0" applyFont="1" applyAlignment="1" applyProtection="1">
      <alignment vertical="center"/>
      <protection locked="0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 indent="4"/>
    </xf>
    <xf numFmtId="0" fontId="3" fillId="0" borderId="0" xfId="0" applyFont="1" applyAlignment="1">
      <alignment horizontal="left" vertical="center" indent="8"/>
    </xf>
    <xf numFmtId="0" fontId="4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 indent="6"/>
    </xf>
    <xf numFmtId="0" fontId="2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0" fontId="34" fillId="0" borderId="0" xfId="0" applyFont="1"/>
    <xf numFmtId="9" fontId="8" fillId="0" borderId="0" xfId="0" applyNumberFormat="1" applyFont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0" fontId="8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/>
    <xf numFmtId="0" fontId="2" fillId="0" borderId="0" xfId="0" applyFont="1" applyAlignment="1">
      <alignment vertical="center" wrapText="1"/>
    </xf>
    <xf numFmtId="49" fontId="34" fillId="0" borderId="15" xfId="0" applyNumberFormat="1" applyFont="1" applyBorder="1" applyAlignment="1">
      <alignment horizontal="center" vertical="center"/>
    </xf>
    <xf numFmtId="0" fontId="38" fillId="0" borderId="0" xfId="0" applyFont="1" applyAlignment="1">
      <alignment horizontal="left" wrapText="1"/>
    </xf>
    <xf numFmtId="0" fontId="35" fillId="0" borderId="0" xfId="0" applyFont="1" applyAlignment="1">
      <alignment horizontal="left"/>
    </xf>
    <xf numFmtId="164" fontId="35" fillId="0" borderId="0" xfId="0" applyNumberFormat="1" applyFont="1" applyAlignment="1">
      <alignment horizontal="right" vertical="center" indent="1"/>
    </xf>
    <xf numFmtId="165" fontId="34" fillId="0" borderId="22" xfId="0" applyNumberFormat="1" applyFont="1" applyBorder="1" applyAlignment="1">
      <alignment horizontal="center"/>
    </xf>
    <xf numFmtId="166" fontId="34" fillId="0" borderId="18" xfId="0" applyNumberFormat="1" applyFont="1" applyBorder="1" applyAlignment="1">
      <alignment horizontal="center"/>
    </xf>
    <xf numFmtId="166" fontId="35" fillId="0" borderId="4" xfId="0" applyNumberFormat="1" applyFont="1" applyBorder="1" applyAlignment="1">
      <alignment horizontal="right" vertical="center" indent="1"/>
    </xf>
    <xf numFmtId="166" fontId="31" fillId="0" borderId="0" xfId="0" applyNumberFormat="1" applyFont="1" applyAlignment="1">
      <alignment horizontal="center" vertical="center"/>
    </xf>
    <xf numFmtId="165" fontId="37" fillId="0" borderId="4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6" fontId="49" fillId="0" borderId="0" xfId="0" applyNumberFormat="1" applyFont="1" applyAlignment="1">
      <alignment horizontal="center" vertical="center"/>
    </xf>
    <xf numFmtId="0" fontId="52" fillId="0" borderId="0" xfId="0" applyFont="1" applyAlignment="1">
      <alignment vertical="top" wrapText="1"/>
    </xf>
    <xf numFmtId="0" fontId="2" fillId="0" borderId="4" xfId="0" applyFont="1" applyBorder="1" applyAlignment="1" applyProtection="1">
      <alignment vertical="center" wrapText="1"/>
      <protection locked="0"/>
    </xf>
    <xf numFmtId="0" fontId="8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9" fontId="8" fillId="0" borderId="0" xfId="0" applyNumberFormat="1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left"/>
      <protection locked="0"/>
    </xf>
    <xf numFmtId="49" fontId="35" fillId="0" borderId="4" xfId="0" applyNumberFormat="1" applyFont="1" applyBorder="1" applyAlignment="1" applyProtection="1">
      <alignment horizontal="center" vertical="center"/>
      <protection locked="0"/>
    </xf>
    <xf numFmtId="165" fontId="1" fillId="25" borderId="4" xfId="0" applyNumberFormat="1" applyFont="1" applyFill="1" applyBorder="1" applyAlignment="1" applyProtection="1">
      <alignment horizontal="right"/>
      <protection locked="0"/>
    </xf>
    <xf numFmtId="165" fontId="1" fillId="25" borderId="4" xfId="0" applyNumberFormat="1" applyFont="1" applyFill="1" applyBorder="1" applyAlignment="1" applyProtection="1">
      <alignment horizontal="left"/>
      <protection locked="0"/>
    </xf>
    <xf numFmtId="165" fontId="1" fillId="25" borderId="4" xfId="0" applyNumberFormat="1" applyFont="1" applyFill="1" applyBorder="1" applyProtection="1">
      <protection locked="0"/>
    </xf>
    <xf numFmtId="165" fontId="1" fillId="26" borderId="4" xfId="0" applyNumberFormat="1" applyFont="1" applyFill="1" applyBorder="1" applyProtection="1">
      <protection locked="0"/>
    </xf>
    <xf numFmtId="0" fontId="3" fillId="0" borderId="0" xfId="0" applyFont="1" applyAlignment="1" applyProtection="1">
      <alignment horizontal="justify" vertical="center"/>
      <protection locked="0"/>
    </xf>
    <xf numFmtId="0" fontId="5" fillId="0" borderId="0" xfId="0" applyFont="1" applyAlignment="1" applyProtection="1">
      <alignment horizontal="justify" vertical="center"/>
      <protection locked="0"/>
    </xf>
    <xf numFmtId="0" fontId="4" fillId="0" borderId="0" xfId="0" applyFont="1" applyAlignment="1" applyProtection="1">
      <alignment horizontal="justify" vertical="center"/>
      <protection locked="0"/>
    </xf>
    <xf numFmtId="0" fontId="2" fillId="0" borderId="0" xfId="0" applyFont="1" applyAlignment="1" applyProtection="1">
      <alignment horizontal="justify" vertical="center"/>
      <protection locked="0"/>
    </xf>
    <xf numFmtId="0" fontId="6" fillId="0" borderId="0" xfId="0" applyFont="1" applyAlignment="1" applyProtection="1">
      <alignment horizontal="justify" vertical="center"/>
      <protection locked="0"/>
    </xf>
    <xf numFmtId="0" fontId="44" fillId="0" borderId="4" xfId="0" applyFont="1" applyBorder="1" applyAlignment="1">
      <alignment horizontal="left" textRotation="90" wrapText="1"/>
    </xf>
    <xf numFmtId="0" fontId="1" fillId="0" borderId="4" xfId="0" applyFont="1" applyBorder="1" applyAlignment="1">
      <alignment horizontal="left" vertical="center" textRotation="90" wrapText="1"/>
    </xf>
    <xf numFmtId="0" fontId="8" fillId="0" borderId="4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37" fillId="0" borderId="0" xfId="0" applyFont="1" applyAlignment="1">
      <alignment vertical="center"/>
    </xf>
    <xf numFmtId="0" fontId="35" fillId="0" borderId="0" xfId="0" applyFont="1" applyAlignment="1">
      <alignment horizontal="center" vertical="center" textRotation="90" wrapText="1"/>
    </xf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5" fillId="25" borderId="4" xfId="0" applyFont="1" applyFill="1" applyBorder="1" applyAlignment="1">
      <alignment horizontal="center" vertical="center" textRotation="90" wrapText="1"/>
    </xf>
    <xf numFmtId="166" fontId="35" fillId="0" borderId="4" xfId="0" applyNumberFormat="1" applyFont="1" applyBorder="1" applyAlignment="1">
      <alignment horizontal="center" vertical="center" wrapText="1"/>
    </xf>
    <xf numFmtId="166" fontId="35" fillId="0" borderId="25" xfId="0" applyNumberFormat="1" applyFont="1" applyBorder="1" applyAlignment="1">
      <alignment horizontal="center" vertical="center" wrapText="1"/>
    </xf>
    <xf numFmtId="49" fontId="34" fillId="0" borderId="28" xfId="0" applyNumberFormat="1" applyFont="1" applyBorder="1" applyAlignment="1">
      <alignment horizontal="center" vertical="center"/>
    </xf>
    <xf numFmtId="49" fontId="34" fillId="0" borderId="49" xfId="0" applyNumberFormat="1" applyFont="1" applyBorder="1" applyAlignment="1">
      <alignment horizontal="center" vertical="center"/>
    </xf>
    <xf numFmtId="166" fontId="35" fillId="0" borderId="15" xfId="0" applyNumberFormat="1" applyFont="1" applyBorder="1" applyAlignment="1">
      <alignment horizontal="center" vertical="center" wrapText="1"/>
    </xf>
    <xf numFmtId="0" fontId="35" fillId="25" borderId="42" xfId="0" applyFont="1" applyFill="1" applyBorder="1" applyAlignment="1">
      <alignment horizontal="center" vertical="center" textRotation="90" wrapText="1"/>
    </xf>
    <xf numFmtId="0" fontId="35" fillId="25" borderId="17" xfId="0" applyFont="1" applyFill="1" applyBorder="1" applyAlignment="1">
      <alignment horizontal="center" vertical="center" textRotation="90" wrapText="1"/>
    </xf>
    <xf numFmtId="166" fontId="35" fillId="0" borderId="42" xfId="0" applyNumberFormat="1" applyFont="1" applyBorder="1" applyAlignment="1">
      <alignment horizontal="center" vertical="center" wrapText="1"/>
    </xf>
    <xf numFmtId="166" fontId="35" fillId="0" borderId="44" xfId="0" applyNumberFormat="1" applyFont="1" applyBorder="1" applyAlignment="1">
      <alignment horizontal="center" vertical="center" wrapText="1"/>
    </xf>
    <xf numFmtId="44" fontId="55" fillId="0" borderId="4" xfId="50" applyFont="1" applyBorder="1" applyAlignment="1">
      <alignment vertical="center" wrapText="1"/>
    </xf>
    <xf numFmtId="44" fontId="55" fillId="0" borderId="42" xfId="50" applyFont="1" applyBorder="1" applyAlignment="1">
      <alignment vertical="center" wrapText="1"/>
    </xf>
    <xf numFmtId="44" fontId="55" fillId="0" borderId="15" xfId="50" applyFont="1" applyBorder="1" applyAlignment="1">
      <alignment vertical="center" wrapText="1"/>
    </xf>
    <xf numFmtId="44" fontId="57" fillId="0" borderId="15" xfId="50" applyFont="1" applyBorder="1" applyAlignment="1">
      <alignment vertical="center" wrapText="1"/>
    </xf>
    <xf numFmtId="44" fontId="57" fillId="0" borderId="4" xfId="50" applyFont="1" applyBorder="1" applyAlignment="1">
      <alignment horizontal="center" vertical="center"/>
    </xf>
    <xf numFmtId="0" fontId="55" fillId="0" borderId="58" xfId="0" applyFont="1" applyBorder="1" applyAlignment="1">
      <alignment vertical="center" wrapText="1"/>
    </xf>
    <xf numFmtId="44" fontId="55" fillId="0" borderId="41" xfId="50" applyFont="1" applyBorder="1" applyAlignment="1">
      <alignment vertical="center" wrapText="1"/>
    </xf>
    <xf numFmtId="0" fontId="55" fillId="0" borderId="25" xfId="0" applyFont="1" applyBorder="1" applyAlignment="1">
      <alignment vertical="center" wrapText="1"/>
    </xf>
    <xf numFmtId="44" fontId="55" fillId="0" borderId="54" xfId="50" applyFont="1" applyBorder="1" applyAlignment="1">
      <alignment vertical="center" wrapText="1"/>
    </xf>
    <xf numFmtId="44" fontId="57" fillId="0" borderId="50" xfId="50" applyFont="1" applyBorder="1" applyAlignment="1">
      <alignment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44" fontId="1" fillId="0" borderId="60" xfId="0" applyNumberFormat="1" applyFont="1" applyBorder="1"/>
    <xf numFmtId="44" fontId="1" fillId="0" borderId="31" xfId="0" applyNumberFormat="1" applyFont="1" applyBorder="1"/>
    <xf numFmtId="0" fontId="2" fillId="0" borderId="30" xfId="0" applyFont="1" applyBorder="1"/>
    <xf numFmtId="0" fontId="55" fillId="0" borderId="64" xfId="0" applyFont="1" applyBorder="1" applyAlignment="1">
      <alignment vertical="center" wrapText="1"/>
    </xf>
    <xf numFmtId="44" fontId="55" fillId="0" borderId="55" xfId="50" applyFont="1" applyBorder="1" applyAlignment="1">
      <alignment vertical="center" wrapText="1"/>
    </xf>
    <xf numFmtId="44" fontId="57" fillId="0" borderId="56" xfId="50" applyFont="1" applyBorder="1" applyAlignment="1">
      <alignment horizontal="center" vertical="center"/>
    </xf>
    <xf numFmtId="44" fontId="55" fillId="0" borderId="56" xfId="50" applyFont="1" applyBorder="1" applyAlignment="1">
      <alignment vertical="center" wrapText="1"/>
    </xf>
    <xf numFmtId="44" fontId="55" fillId="0" borderId="65" xfId="50" applyFont="1" applyBorder="1" applyAlignment="1">
      <alignment vertical="center" wrapText="1"/>
    </xf>
    <xf numFmtId="44" fontId="1" fillId="0" borderId="66" xfId="0" applyNumberFormat="1" applyFont="1" applyBorder="1"/>
    <xf numFmtId="44" fontId="8" fillId="29" borderId="61" xfId="0" applyNumberFormat="1" applyFont="1" applyFill="1" applyBorder="1"/>
    <xf numFmtId="44" fontId="8" fillId="29" borderId="49" xfId="0" applyNumberFormat="1" applyFont="1" applyFill="1" applyBorder="1"/>
    <xf numFmtId="44" fontId="8" fillId="28" borderId="49" xfId="0" applyNumberFormat="1" applyFont="1" applyFill="1" applyBorder="1"/>
    <xf numFmtId="44" fontId="8" fillId="28" borderId="62" xfId="0" applyNumberFormat="1" applyFont="1" applyFill="1" applyBorder="1"/>
    <xf numFmtId="44" fontId="1" fillId="30" borderId="63" xfId="0" applyNumberFormat="1" applyFont="1" applyFill="1" applyBorder="1"/>
    <xf numFmtId="0" fontId="51" fillId="0" borderId="0" xfId="0" applyFont="1" applyAlignment="1">
      <alignment vertical="top" wrapText="1"/>
    </xf>
    <xf numFmtId="167" fontId="8" fillId="0" borderId="0" xfId="0" applyNumberFormat="1" applyFont="1" applyAlignment="1">
      <alignment horizontal="center" vertical="center" wrapText="1"/>
    </xf>
    <xf numFmtId="167" fontId="8" fillId="0" borderId="0" xfId="0" applyNumberFormat="1" applyFont="1" applyAlignment="1">
      <alignment horizontal="left" vertical="center"/>
    </xf>
    <xf numFmtId="167" fontId="8" fillId="0" borderId="0" xfId="0" applyNumberFormat="1" applyFont="1"/>
    <xf numFmtId="0" fontId="37" fillId="0" borderId="0" xfId="0" applyFont="1" applyAlignment="1">
      <alignment vertical="center" wrapText="1"/>
    </xf>
    <xf numFmtId="0" fontId="58" fillId="27" borderId="42" xfId="0" applyFont="1" applyFill="1" applyBorder="1" applyAlignment="1">
      <alignment horizontal="center" vertical="center" wrapText="1"/>
    </xf>
    <xf numFmtId="0" fontId="60" fillId="27" borderId="17" xfId="0" applyFont="1" applyFill="1" applyBorder="1" applyAlignment="1">
      <alignment horizontal="center" vertical="center" wrapText="1"/>
    </xf>
    <xf numFmtId="0" fontId="60" fillId="27" borderId="42" xfId="0" applyFont="1" applyFill="1" applyBorder="1" applyAlignment="1">
      <alignment horizontal="center" vertical="center" wrapText="1"/>
    </xf>
    <xf numFmtId="0" fontId="59" fillId="27" borderId="21" xfId="0" applyFont="1" applyFill="1" applyBorder="1" applyAlignment="1">
      <alignment horizontal="center" vertical="center" wrapText="1"/>
    </xf>
    <xf numFmtId="0" fontId="58" fillId="27" borderId="15" xfId="0" applyFont="1" applyFill="1" applyBorder="1" applyAlignment="1">
      <alignment horizontal="center" vertical="center" wrapText="1"/>
    </xf>
    <xf numFmtId="0" fontId="58" fillId="27" borderId="50" xfId="0" applyFont="1" applyFill="1" applyBorder="1" applyAlignment="1">
      <alignment horizontal="center" vertical="center" wrapText="1"/>
    </xf>
    <xf numFmtId="0" fontId="59" fillId="27" borderId="17" xfId="0" applyFont="1" applyFill="1" applyBorder="1" applyAlignment="1">
      <alignment horizontal="center" vertical="center" wrapText="1"/>
    </xf>
    <xf numFmtId="0" fontId="59" fillId="27" borderId="4" xfId="0" applyFont="1" applyFill="1" applyBorder="1" applyAlignment="1">
      <alignment horizontal="center" vertical="center" wrapText="1"/>
    </xf>
    <xf numFmtId="0" fontId="58" fillId="27" borderId="4" xfId="0" applyFont="1" applyFill="1" applyBorder="1" applyAlignment="1">
      <alignment horizontal="center" vertical="center" wrapText="1"/>
    </xf>
    <xf numFmtId="0" fontId="60" fillId="27" borderId="4" xfId="0" applyFont="1" applyFill="1" applyBorder="1" applyAlignment="1">
      <alignment horizontal="center" vertical="center" wrapText="1"/>
    </xf>
    <xf numFmtId="0" fontId="58" fillId="27" borderId="27" xfId="0" applyFont="1" applyFill="1" applyBorder="1" applyAlignment="1">
      <alignment horizontal="center" vertical="center" wrapText="1"/>
    </xf>
    <xf numFmtId="0" fontId="60" fillId="27" borderId="28" xfId="0" applyFont="1" applyFill="1" applyBorder="1" applyAlignment="1">
      <alignment horizontal="center" vertical="center" wrapText="1"/>
    </xf>
    <xf numFmtId="0" fontId="58" fillId="27" borderId="28" xfId="0" applyFont="1" applyFill="1" applyBorder="1" applyAlignment="1">
      <alignment horizontal="center" vertical="center" wrapText="1"/>
    </xf>
    <xf numFmtId="0" fontId="58" fillId="27" borderId="44" xfId="0" applyFont="1" applyFill="1" applyBorder="1" applyAlignment="1">
      <alignment horizontal="center" vertical="center" wrapText="1"/>
    </xf>
    <xf numFmtId="166" fontId="35" fillId="0" borderId="57" xfId="0" applyNumberFormat="1" applyFont="1" applyBorder="1" applyAlignment="1">
      <alignment horizontal="center" vertical="center" wrapText="1"/>
    </xf>
    <xf numFmtId="166" fontId="35" fillId="0" borderId="30" xfId="0" applyNumberFormat="1" applyFont="1" applyBorder="1" applyAlignment="1">
      <alignment horizontal="center" vertical="center" wrapText="1"/>
    </xf>
    <xf numFmtId="0" fontId="35" fillId="28" borderId="69" xfId="0" applyFont="1" applyFill="1" applyBorder="1" applyAlignment="1">
      <alignment horizontal="center" vertical="center" textRotation="90" wrapText="1"/>
    </xf>
    <xf numFmtId="0" fontId="35" fillId="28" borderId="61" xfId="0" applyFont="1" applyFill="1" applyBorder="1" applyAlignment="1">
      <alignment horizontal="center" vertical="center" textRotation="90" wrapText="1"/>
    </xf>
    <xf numFmtId="0" fontId="35" fillId="28" borderId="49" xfId="0" applyFont="1" applyFill="1" applyBorder="1" applyAlignment="1">
      <alignment horizontal="center" vertical="center" textRotation="90" wrapText="1"/>
    </xf>
    <xf numFmtId="0" fontId="35" fillId="28" borderId="62" xfId="0" applyFont="1" applyFill="1" applyBorder="1" applyAlignment="1">
      <alignment horizontal="center" vertical="center" textRotation="90" wrapText="1"/>
    </xf>
    <xf numFmtId="0" fontId="60" fillId="31" borderId="17" xfId="0" applyFont="1" applyFill="1" applyBorder="1" applyAlignment="1">
      <alignment horizontal="center" vertical="center" wrapText="1"/>
    </xf>
    <xf numFmtId="0" fontId="60" fillId="31" borderId="42" xfId="0" applyFont="1" applyFill="1" applyBorder="1" applyAlignment="1">
      <alignment horizontal="center" vertical="center" wrapText="1"/>
    </xf>
    <xf numFmtId="1" fontId="60" fillId="31" borderId="17" xfId="0" applyNumberFormat="1" applyFont="1" applyFill="1" applyBorder="1" applyAlignment="1">
      <alignment horizontal="center" vertical="center" wrapText="1"/>
    </xf>
    <xf numFmtId="1" fontId="60" fillId="31" borderId="42" xfId="0" applyNumberFormat="1" applyFont="1" applyFill="1" applyBorder="1" applyAlignment="1">
      <alignment horizontal="center" vertical="center" wrapText="1"/>
    </xf>
    <xf numFmtId="0" fontId="60" fillId="31" borderId="27" xfId="0" applyFont="1" applyFill="1" applyBorder="1" applyAlignment="1">
      <alignment horizontal="center" vertical="center" wrapText="1"/>
    </xf>
    <xf numFmtId="0" fontId="60" fillId="31" borderId="44" xfId="0" applyFont="1" applyFill="1" applyBorder="1" applyAlignment="1">
      <alignment horizontal="center" vertical="center" wrapText="1"/>
    </xf>
    <xf numFmtId="0" fontId="60" fillId="31" borderId="51" xfId="0" applyFont="1" applyFill="1" applyBorder="1" applyAlignment="1">
      <alignment horizontal="center" vertical="center"/>
    </xf>
    <xf numFmtId="0" fontId="60" fillId="31" borderId="67" xfId="0" applyFont="1" applyFill="1" applyBorder="1" applyAlignment="1">
      <alignment horizontal="center" vertical="center"/>
    </xf>
    <xf numFmtId="0" fontId="60" fillId="31" borderId="68" xfId="0" applyFont="1" applyFill="1" applyBorder="1" applyAlignment="1">
      <alignment horizontal="center" vertical="center"/>
    </xf>
    <xf numFmtId="0" fontId="59" fillId="27" borderId="1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2" fillId="25" borderId="38" xfId="0" applyFont="1" applyFill="1" applyBorder="1" applyAlignment="1">
      <alignment horizontal="center" vertical="center" wrapText="1"/>
    </xf>
    <xf numFmtId="0" fontId="2" fillId="25" borderId="52" xfId="0" applyFont="1" applyFill="1" applyBorder="1" applyAlignment="1">
      <alignment horizontal="center" vertical="center" wrapText="1"/>
    </xf>
    <xf numFmtId="0" fontId="2" fillId="28" borderId="52" xfId="0" applyFont="1" applyFill="1" applyBorder="1" applyAlignment="1">
      <alignment horizontal="center" vertical="center" wrapText="1"/>
    </xf>
    <xf numFmtId="0" fontId="2" fillId="28" borderId="53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40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52" fillId="0" borderId="0" xfId="0" applyFont="1" applyAlignment="1">
      <alignment horizontal="left" vertical="top" wrapText="1"/>
    </xf>
    <xf numFmtId="0" fontId="36" fillId="0" borderId="15" xfId="0" applyFont="1" applyBorder="1" applyAlignment="1">
      <alignment horizontal="left" vertical="center" wrapText="1"/>
    </xf>
    <xf numFmtId="0" fontId="36" fillId="0" borderId="18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38" fillId="0" borderId="4" xfId="0" applyFont="1" applyBorder="1" applyAlignment="1">
      <alignment horizontal="left" wrapText="1"/>
    </xf>
    <xf numFmtId="0" fontId="35" fillId="0" borderId="4" xfId="0" applyFont="1" applyBorder="1" applyAlignment="1">
      <alignment horizontal="left"/>
    </xf>
    <xf numFmtId="0" fontId="36" fillId="0" borderId="28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0" fontId="36" fillId="0" borderId="26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wrapText="1"/>
    </xf>
    <xf numFmtId="0" fontId="41" fillId="0" borderId="36" xfId="0" applyFont="1" applyBorder="1" applyAlignment="1">
      <alignment horizontal="center" vertical="center" wrapText="1"/>
    </xf>
    <xf numFmtId="0" fontId="41" fillId="0" borderId="37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center" vertical="center" wrapText="1"/>
    </xf>
    <xf numFmtId="0" fontId="41" fillId="0" borderId="19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left" vertical="center" wrapText="1"/>
    </xf>
    <xf numFmtId="0" fontId="40" fillId="0" borderId="23" xfId="0" applyFont="1" applyBorder="1" applyAlignment="1">
      <alignment horizontal="center" vertical="center" wrapText="1"/>
    </xf>
    <xf numFmtId="0" fontId="40" fillId="0" borderId="20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center" vertical="center" wrapText="1"/>
    </xf>
    <xf numFmtId="0" fontId="40" fillId="0" borderId="19" xfId="0" applyFont="1" applyBorder="1" applyAlignment="1">
      <alignment horizontal="center" vertical="center" wrapText="1"/>
    </xf>
    <xf numFmtId="0" fontId="40" fillId="0" borderId="25" xfId="0" applyFont="1" applyBorder="1" applyAlignment="1">
      <alignment horizontal="center" vertical="center" wrapText="1"/>
    </xf>
    <xf numFmtId="0" fontId="40" fillId="0" borderId="21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left" vertical="center" wrapText="1"/>
    </xf>
    <xf numFmtId="0" fontId="36" fillId="0" borderId="16" xfId="0" applyFont="1" applyBorder="1" applyAlignment="1">
      <alignment horizontal="left" vertical="center" wrapText="1"/>
    </xf>
    <xf numFmtId="0" fontId="32" fillId="0" borderId="15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5" fillId="0" borderId="53" xfId="0" applyFont="1" applyBorder="1" applyAlignment="1">
      <alignment horizontal="center" vertical="center" wrapText="1"/>
    </xf>
    <xf numFmtId="0" fontId="35" fillId="0" borderId="42" xfId="0" applyFont="1" applyBorder="1" applyAlignment="1">
      <alignment horizontal="center" vertical="center" wrapText="1"/>
    </xf>
    <xf numFmtId="0" fontId="35" fillId="0" borderId="38" xfId="0" applyFont="1" applyBorder="1" applyAlignment="1">
      <alignment horizontal="center" vertical="center" wrapText="1"/>
    </xf>
    <xf numFmtId="0" fontId="35" fillId="0" borderId="52" xfId="0" applyFont="1" applyBorder="1" applyAlignment="1">
      <alignment horizontal="center" vertical="center" wrapText="1"/>
    </xf>
    <xf numFmtId="0" fontId="35" fillId="0" borderId="41" xfId="0" applyFont="1" applyBorder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43" fillId="0" borderId="45" xfId="0" applyFont="1" applyBorder="1" applyAlignment="1">
      <alignment horizontal="center" vertical="center"/>
    </xf>
    <xf numFmtId="0" fontId="43" fillId="0" borderId="46" xfId="0" applyFont="1" applyBorder="1" applyAlignment="1">
      <alignment horizontal="center" vertical="center"/>
    </xf>
    <xf numFmtId="0" fontId="43" fillId="0" borderId="47" xfId="0" applyFont="1" applyBorder="1" applyAlignment="1">
      <alignment horizontal="center" vertical="center"/>
    </xf>
    <xf numFmtId="0" fontId="43" fillId="0" borderId="48" xfId="0" applyFont="1" applyBorder="1" applyAlignment="1">
      <alignment horizontal="center" vertical="center"/>
    </xf>
    <xf numFmtId="0" fontId="43" fillId="0" borderId="32" xfId="0" applyFont="1" applyBorder="1" applyAlignment="1">
      <alignment horizontal="center" vertical="center"/>
    </xf>
    <xf numFmtId="0" fontId="43" fillId="0" borderId="33" xfId="0" applyFont="1" applyBorder="1" applyAlignment="1">
      <alignment horizontal="center" vertical="center"/>
    </xf>
    <xf numFmtId="0" fontId="35" fillId="0" borderId="46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6" fillId="0" borderId="43" xfId="0" applyFont="1" applyBorder="1" applyAlignment="1">
      <alignment horizontal="center" vertical="center" wrapText="1"/>
    </xf>
    <xf numFmtId="0" fontId="36" fillId="0" borderId="28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36" fillId="0" borderId="17" xfId="0" applyFont="1" applyBorder="1" applyAlignment="1">
      <alignment horizontal="left" vertical="center" wrapText="1"/>
    </xf>
    <xf numFmtId="0" fontId="36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7" fillId="0" borderId="39" xfId="0" applyFont="1" applyBorder="1" applyAlignment="1">
      <alignment horizontal="center" vertical="center" wrapText="1"/>
    </xf>
    <xf numFmtId="0" fontId="37" fillId="0" borderId="53" xfId="0" applyFont="1" applyBorder="1" applyAlignment="1">
      <alignment horizontal="center" vertical="center" wrapText="1"/>
    </xf>
    <xf numFmtId="0" fontId="61" fillId="27" borderId="0" xfId="0" applyFont="1" applyFill="1" applyAlignment="1">
      <alignment horizontal="left" vertical="top" wrapText="1"/>
    </xf>
    <xf numFmtId="0" fontId="40" fillId="0" borderId="34" xfId="0" applyFont="1" applyBorder="1" applyAlignment="1">
      <alignment horizontal="center" vertical="center" wrapText="1"/>
    </xf>
    <xf numFmtId="0" fontId="40" fillId="0" borderId="35" xfId="0" applyFont="1" applyBorder="1" applyAlignment="1">
      <alignment horizontal="center" vertical="center" wrapText="1"/>
    </xf>
    <xf numFmtId="0" fontId="40" fillId="0" borderId="18" xfId="0" applyFont="1" applyBorder="1" applyAlignment="1">
      <alignment horizontal="center" vertical="center" wrapText="1"/>
    </xf>
    <xf numFmtId="0" fontId="35" fillId="0" borderId="32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top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49" fontId="35" fillId="0" borderId="5" xfId="0" applyNumberFormat="1" applyFont="1" applyBorder="1" applyAlignment="1" applyProtection="1">
      <alignment horizontal="left" vertical="center"/>
      <protection locked="0"/>
    </xf>
    <xf numFmtId="49" fontId="35" fillId="0" borderId="16" xfId="0" applyNumberFormat="1" applyFont="1" applyBorder="1" applyAlignment="1" applyProtection="1">
      <alignment horizontal="left" vertical="center"/>
      <protection locked="0"/>
    </xf>
    <xf numFmtId="49" fontId="35" fillId="0" borderId="17" xfId="0" applyNumberFormat="1" applyFont="1" applyBorder="1" applyAlignment="1" applyProtection="1">
      <alignment horizontal="left" vertical="center"/>
      <protection locked="0"/>
    </xf>
    <xf numFmtId="0" fontId="35" fillId="0" borderId="4" xfId="0" applyFont="1" applyBorder="1" applyAlignment="1" applyProtection="1">
      <alignment horizontal="center" vertical="center" wrapText="1"/>
      <protection locked="0"/>
    </xf>
    <xf numFmtId="0" fontId="43" fillId="0" borderId="4" xfId="0" applyFont="1" applyBorder="1" applyAlignment="1" applyProtection="1">
      <alignment horizontal="center" vertical="center"/>
      <protection locked="0"/>
    </xf>
  </cellXfs>
  <cellStyles count="51">
    <cellStyle name="20 % – Zvýraznění1 2" xfId="4" xr:uid="{00000000-0005-0000-0000-000000000000}"/>
    <cellStyle name="20 % – Zvýraznění2 2" xfId="5" xr:uid="{00000000-0005-0000-0000-000001000000}"/>
    <cellStyle name="20 % – Zvýraznění3 2" xfId="6" xr:uid="{00000000-0005-0000-0000-000002000000}"/>
    <cellStyle name="20 % – Zvýraznění4 2" xfId="7" xr:uid="{00000000-0005-0000-0000-000003000000}"/>
    <cellStyle name="20 % – Zvýraznění5 2" xfId="8" xr:uid="{00000000-0005-0000-0000-000004000000}"/>
    <cellStyle name="20 % – Zvýraznění6 2" xfId="9" xr:uid="{00000000-0005-0000-0000-000005000000}"/>
    <cellStyle name="40 % – Zvýraznění1 2" xfId="10" xr:uid="{00000000-0005-0000-0000-000006000000}"/>
    <cellStyle name="40 % – Zvýraznění2 2" xfId="11" xr:uid="{00000000-0005-0000-0000-000007000000}"/>
    <cellStyle name="40 % – Zvýraznění3 2" xfId="12" xr:uid="{00000000-0005-0000-0000-000008000000}"/>
    <cellStyle name="40 % – Zvýraznění4 2" xfId="13" xr:uid="{00000000-0005-0000-0000-000009000000}"/>
    <cellStyle name="40 % – Zvýraznění5 2" xfId="14" xr:uid="{00000000-0005-0000-0000-00000A000000}"/>
    <cellStyle name="40 % – Zvýraznění6 2" xfId="15" xr:uid="{00000000-0005-0000-0000-00000B000000}"/>
    <cellStyle name="60 % – Zvýraznění1 2" xfId="16" xr:uid="{00000000-0005-0000-0000-00000C000000}"/>
    <cellStyle name="60 % – Zvýraznění2 2" xfId="17" xr:uid="{00000000-0005-0000-0000-00000D000000}"/>
    <cellStyle name="60 % – Zvýraznění3 2" xfId="18" xr:uid="{00000000-0005-0000-0000-00000E000000}"/>
    <cellStyle name="60 % – Zvýraznění4 2" xfId="19" xr:uid="{00000000-0005-0000-0000-00000F000000}"/>
    <cellStyle name="60 % – Zvýraznění5 2" xfId="20" xr:uid="{00000000-0005-0000-0000-000010000000}"/>
    <cellStyle name="60 % – Zvýraznění6 2" xfId="21" xr:uid="{00000000-0005-0000-0000-000011000000}"/>
    <cellStyle name="Celkem 2" xfId="22" xr:uid="{00000000-0005-0000-0000-000012000000}"/>
    <cellStyle name="Chybně 2" xfId="23" xr:uid="{00000000-0005-0000-0000-000013000000}"/>
    <cellStyle name="Kontrolní buňka 2" xfId="24" xr:uid="{00000000-0005-0000-0000-000014000000}"/>
    <cellStyle name="Měna" xfId="50" builtinId="4"/>
    <cellStyle name="Nadpis 1 2" xfId="25" xr:uid="{00000000-0005-0000-0000-000016000000}"/>
    <cellStyle name="Nadpis 2 2" xfId="26" xr:uid="{00000000-0005-0000-0000-000017000000}"/>
    <cellStyle name="Nadpis 3 2" xfId="27" xr:uid="{00000000-0005-0000-0000-000018000000}"/>
    <cellStyle name="Nadpis 4 2" xfId="28" xr:uid="{00000000-0005-0000-0000-000019000000}"/>
    <cellStyle name="Název 2" xfId="29" xr:uid="{00000000-0005-0000-0000-00001A000000}"/>
    <cellStyle name="Neutrální 2" xfId="30" xr:uid="{00000000-0005-0000-0000-00001B000000}"/>
    <cellStyle name="Normální" xfId="0" builtinId="0"/>
    <cellStyle name="Normální 2" xfId="31" xr:uid="{00000000-0005-0000-0000-00001D000000}"/>
    <cellStyle name="Normální 3" xfId="32" xr:uid="{00000000-0005-0000-0000-00001E000000}"/>
    <cellStyle name="Normální 4" xfId="1" xr:uid="{00000000-0005-0000-0000-00001F000000}"/>
    <cellStyle name="Normální 5" xfId="2" xr:uid="{00000000-0005-0000-0000-000020000000}"/>
    <cellStyle name="Normální 6" xfId="33" xr:uid="{00000000-0005-0000-0000-000021000000}"/>
    <cellStyle name="Normální 7" xfId="3" xr:uid="{00000000-0005-0000-0000-000022000000}"/>
    <cellStyle name="Normální 8" xfId="48" xr:uid="{00000000-0005-0000-0000-000023000000}"/>
    <cellStyle name="Normální 9" xfId="49" xr:uid="{00000000-0005-0000-0000-000024000000}"/>
    <cellStyle name="Poznámka 2" xfId="34" xr:uid="{00000000-0005-0000-0000-000025000000}"/>
    <cellStyle name="Propojená buňka 2" xfId="35" xr:uid="{00000000-0005-0000-0000-000026000000}"/>
    <cellStyle name="Správně 2" xfId="36" xr:uid="{00000000-0005-0000-0000-000027000000}"/>
    <cellStyle name="Text upozornění 2" xfId="37" xr:uid="{00000000-0005-0000-0000-000028000000}"/>
    <cellStyle name="Vstup 2" xfId="38" xr:uid="{00000000-0005-0000-0000-000029000000}"/>
    <cellStyle name="Výpočet 2" xfId="39" xr:uid="{00000000-0005-0000-0000-00002A000000}"/>
    <cellStyle name="Výstup 2" xfId="40" xr:uid="{00000000-0005-0000-0000-00002B000000}"/>
    <cellStyle name="Vysvětlující text 2" xfId="41" xr:uid="{00000000-0005-0000-0000-00002C000000}"/>
    <cellStyle name="Zvýraznění 1 2" xfId="42" xr:uid="{00000000-0005-0000-0000-00002D000000}"/>
    <cellStyle name="Zvýraznění 2 2" xfId="43" xr:uid="{00000000-0005-0000-0000-00002E000000}"/>
    <cellStyle name="Zvýraznění 3 2" xfId="44" xr:uid="{00000000-0005-0000-0000-00002F000000}"/>
    <cellStyle name="Zvýraznění 4 2" xfId="45" xr:uid="{00000000-0005-0000-0000-000030000000}"/>
    <cellStyle name="Zvýraznění 5 2" xfId="46" xr:uid="{00000000-0005-0000-0000-000031000000}"/>
    <cellStyle name="Zvýraznění 6 2" xfId="47" xr:uid="{00000000-0005-0000-0000-000032000000}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183776</xdr:colOff>
      <xdr:row>0</xdr:row>
      <xdr:rowOff>241487</xdr:rowOff>
    </xdr:from>
    <xdr:to>
      <xdr:col>8</xdr:col>
      <xdr:colOff>609281</xdr:colOff>
      <xdr:row>0</xdr:row>
      <xdr:rowOff>682177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2351" y="241487"/>
          <a:ext cx="1463731" cy="4406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52916</xdr:rowOff>
    </xdr:from>
    <xdr:to>
      <xdr:col>2</xdr:col>
      <xdr:colOff>330730</xdr:colOff>
      <xdr:row>0</xdr:row>
      <xdr:rowOff>759533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916"/>
          <a:ext cx="2878667" cy="7066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183776</xdr:colOff>
      <xdr:row>0</xdr:row>
      <xdr:rowOff>241487</xdr:rowOff>
    </xdr:from>
    <xdr:to>
      <xdr:col>8</xdr:col>
      <xdr:colOff>609282</xdr:colOff>
      <xdr:row>0</xdr:row>
      <xdr:rowOff>682177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6188" y="241487"/>
          <a:ext cx="1475356" cy="4406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52916</xdr:rowOff>
    </xdr:from>
    <xdr:to>
      <xdr:col>4</xdr:col>
      <xdr:colOff>1164167</xdr:colOff>
      <xdr:row>0</xdr:row>
      <xdr:rowOff>759533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916"/>
          <a:ext cx="2878667" cy="7066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183776</xdr:colOff>
      <xdr:row>0</xdr:row>
      <xdr:rowOff>241487</xdr:rowOff>
    </xdr:from>
    <xdr:ext cx="1461349" cy="440690"/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50976" y="193862"/>
          <a:ext cx="1461349" cy="44069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52916</xdr:rowOff>
    </xdr:from>
    <xdr:ext cx="2866761" cy="706617"/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2916"/>
          <a:ext cx="2866761" cy="70661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219075</xdr:rowOff>
    </xdr:from>
    <xdr:to>
      <xdr:col>7</xdr:col>
      <xdr:colOff>1514475</xdr:colOff>
      <xdr:row>0</xdr:row>
      <xdr:rowOff>659765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15225" y="219075"/>
          <a:ext cx="1476375" cy="4406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123826</xdr:colOff>
      <xdr:row>0</xdr:row>
      <xdr:rowOff>66146</xdr:rowOff>
    </xdr:from>
    <xdr:to>
      <xdr:col>4</xdr:col>
      <xdr:colOff>1140000</xdr:colOff>
      <xdr:row>0</xdr:row>
      <xdr:rowOff>762000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23976" y="66146"/>
          <a:ext cx="2921174" cy="6958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57"/>
  <sheetViews>
    <sheetView zoomScale="80" zoomScaleNormal="80" workbookViewId="0">
      <selection activeCell="G36" sqref="G36"/>
    </sheetView>
  </sheetViews>
  <sheetFormatPr defaultColWidth="9.140625" defaultRowHeight="14.25"/>
  <cols>
    <col min="1" max="1" width="3.42578125" style="2" customWidth="1"/>
    <col min="2" max="2" width="34.7109375" style="2" customWidth="1"/>
    <col min="3" max="3" width="28.28515625" style="2" customWidth="1"/>
    <col min="4" max="5" width="27.5703125" style="2" customWidth="1"/>
    <col min="6" max="6" width="31.140625" style="2" customWidth="1"/>
    <col min="7" max="7" width="27.7109375" style="2" customWidth="1"/>
    <col min="8" max="11" width="15.5703125" style="2" customWidth="1"/>
    <col min="12" max="12" width="11.5703125" style="2" bestFit="1" customWidth="1"/>
    <col min="13" max="25" width="9.7109375" style="2" customWidth="1"/>
    <col min="26" max="27" width="9.140625" style="2"/>
    <col min="28" max="28" width="10.7109375" style="2" bestFit="1" customWidth="1"/>
    <col min="29" max="29" width="9.140625" style="2"/>
    <col min="30" max="30" width="13.7109375" style="2" bestFit="1" customWidth="1"/>
    <col min="31" max="16384" width="9.140625" style="2"/>
  </cols>
  <sheetData>
    <row r="1" spans="1:30" ht="63.75" customHeight="1">
      <c r="A1" s="154"/>
      <c r="B1" s="155"/>
      <c r="C1" s="155"/>
      <c r="D1" s="155"/>
      <c r="E1" s="156"/>
      <c r="F1" s="157" t="s">
        <v>0</v>
      </c>
      <c r="G1" s="158"/>
      <c r="H1" s="158"/>
      <c r="I1" s="159"/>
      <c r="J1" s="160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30" ht="15" customHeight="1"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30" s="6" customFormat="1" ht="18.75" customHeight="1" thickBot="1">
      <c r="B3" s="5"/>
      <c r="C3" s="5"/>
      <c r="I3" s="151"/>
      <c r="J3" s="151"/>
    </row>
    <row r="4" spans="1:30" ht="30" customHeight="1" thickBot="1">
      <c r="B4" s="161" t="s">
        <v>1</v>
      </c>
      <c r="C4" s="162"/>
      <c r="D4" s="162"/>
      <c r="E4" s="162"/>
      <c r="F4" s="162"/>
      <c r="G4" s="162"/>
      <c r="H4" s="37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</row>
    <row r="5" spans="1:30" ht="15" customHeight="1"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</row>
    <row r="6" spans="1:30" s="6" customFormat="1" ht="18.75" customHeight="1">
      <c r="B6" s="151" t="s">
        <v>2</v>
      </c>
      <c r="C6" s="139" t="s">
        <v>3</v>
      </c>
      <c r="D6" s="139"/>
      <c r="E6" s="139"/>
      <c r="F6" s="139"/>
      <c r="G6" s="139"/>
      <c r="H6" s="25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</row>
    <row r="7" spans="1:30" s="6" customFormat="1" ht="18.75" customHeight="1">
      <c r="B7" s="151"/>
      <c r="C7" s="139"/>
      <c r="D7" s="139"/>
      <c r="E7" s="139"/>
      <c r="F7" s="139"/>
      <c r="G7" s="139"/>
      <c r="H7" s="16"/>
      <c r="I7" s="16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AD7" s="21"/>
    </row>
    <row r="8" spans="1:30" ht="18.75" customHeight="1">
      <c r="B8" s="147" t="s">
        <v>4</v>
      </c>
      <c r="C8" s="147"/>
      <c r="D8" s="147"/>
      <c r="E8" s="147"/>
      <c r="F8" s="148" t="s">
        <v>5</v>
      </c>
      <c r="G8" s="148"/>
      <c r="H8" s="17"/>
      <c r="I8" s="17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AD8" s="21"/>
    </row>
    <row r="9" spans="1:30" ht="18.75" customHeight="1">
      <c r="B9" s="147" t="s">
        <v>6</v>
      </c>
      <c r="C9" s="147"/>
      <c r="D9" s="147"/>
      <c r="E9" s="147"/>
      <c r="F9" s="148" t="s">
        <v>5</v>
      </c>
      <c r="G9" s="148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AD9" s="21"/>
    </row>
    <row r="10" spans="1:30" ht="18.75" customHeight="1" thickBot="1">
      <c r="B10" s="147" t="s">
        <v>7</v>
      </c>
      <c r="C10" s="147"/>
      <c r="D10" s="147"/>
      <c r="E10" s="147"/>
      <c r="F10" s="148" t="s">
        <v>5</v>
      </c>
      <c r="G10" s="148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</row>
    <row r="11" spans="1:30" ht="116.25" customHeight="1">
      <c r="B11" s="152" t="s">
        <v>8</v>
      </c>
      <c r="C11" s="141" t="s">
        <v>9</v>
      </c>
      <c r="D11" s="142"/>
      <c r="E11" s="143" t="s">
        <v>10</v>
      </c>
      <c r="F11" s="144"/>
      <c r="G11" s="149" t="s">
        <v>11</v>
      </c>
      <c r="H11" s="108"/>
      <c r="I11" s="108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</row>
    <row r="12" spans="1:30" s="26" customFormat="1" ht="76.5" customHeight="1" thickBot="1">
      <c r="B12" s="153"/>
      <c r="C12" s="87" t="s">
        <v>12</v>
      </c>
      <c r="D12" s="88" t="s">
        <v>13</v>
      </c>
      <c r="E12" s="88" t="s">
        <v>12</v>
      </c>
      <c r="F12" s="89" t="s">
        <v>13</v>
      </c>
      <c r="G12" s="150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</row>
    <row r="13" spans="1:30" s="16" customFormat="1" ht="30.75">
      <c r="B13" s="84" t="s">
        <v>14</v>
      </c>
      <c r="C13" s="85">
        <f>'Cenový rozklad Stavba 1'!G13+'Cenový rozklad Stavba 1'!G14+'Cenový rozklad Stavba 1'!G15+'Cenový rozklad Stavba 1'!G16+'Cenový rozklad Stavba 1'!G17</f>
        <v>0</v>
      </c>
      <c r="D13" s="79">
        <f>'Cenový rozklad Stavba 2'!G13+'Cenový rozklad Stavba 2'!G14+'Cenový rozklad Stavba 2'!G15+'Cenový rozklad Stavba 2'!G16+'Cenový rozklad Stavba 2'!G17</f>
        <v>0</v>
      </c>
      <c r="E13" s="80">
        <f>'Cenový rozklad Stavba 1'!G27+'Cenový rozklad Stavba 1'!G28+'Cenový rozklad Stavba 1'!G29</f>
        <v>0</v>
      </c>
      <c r="F13" s="86">
        <f>'Cenový rozklad Stavba 2'!G27+'Cenový rozklad Stavba 2'!G28+'Cenový rozklad Stavba 2'!G29</f>
        <v>0</v>
      </c>
      <c r="G13" s="90">
        <f>SUM(C13:F13)</f>
        <v>0</v>
      </c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</row>
    <row r="14" spans="1:30" s="16" customFormat="1" ht="33" customHeight="1">
      <c r="B14" s="82" t="s">
        <v>15</v>
      </c>
      <c r="C14" s="83">
        <f>'Cenový rozklad Stavba 1'!G18+'Cenový rozklad Stavba 1'!G19+'Cenový rozklad Stavba 1'!G20</f>
        <v>0</v>
      </c>
      <c r="D14" s="81">
        <f>'Cenový rozklad Stavba 2'!G18+'Cenový rozklad Stavba 2'!G19+'Cenový rozklad Stavba 2'!G20</f>
        <v>0</v>
      </c>
      <c r="E14" s="77">
        <f>'Cenový rozklad Stavba 1'!G30+'Cenový rozklad Stavba 1'!G31+'Cenový rozklad Stavba 1'!G32</f>
        <v>0</v>
      </c>
      <c r="F14" s="78">
        <f>'Cenový rozklad Stavba 2'!G30+'Cenový rozklad Stavba 2'!G31+'Cenový rozklad Stavba 2'!G32</f>
        <v>0</v>
      </c>
      <c r="G14" s="91">
        <f t="shared" ref="G14:G15" si="0">SUM(C14:F14)</f>
        <v>0</v>
      </c>
      <c r="H14" s="65"/>
      <c r="I14" s="65"/>
      <c r="J14" s="65"/>
      <c r="K14" s="65"/>
      <c r="L14" s="65"/>
      <c r="M14" s="65"/>
      <c r="N14" s="65"/>
      <c r="O14" s="64"/>
      <c r="P14" s="64"/>
      <c r="Q14" s="64"/>
      <c r="R14" s="65"/>
      <c r="S14" s="65"/>
      <c r="T14" s="65"/>
      <c r="U14" s="65"/>
      <c r="V14" s="65"/>
      <c r="W14" s="65"/>
      <c r="X14" s="65"/>
    </row>
    <row r="15" spans="1:30" s="6" customFormat="1" ht="39.75" customHeight="1" thickBot="1">
      <c r="B15" s="93" t="s">
        <v>16</v>
      </c>
      <c r="C15" s="94">
        <f>'Cenový rozklad Stavba 1'!G21</f>
        <v>0</v>
      </c>
      <c r="D15" s="95">
        <f>'Cenový rozklad Stavba 2'!G21</f>
        <v>0</v>
      </c>
      <c r="E15" s="96">
        <f>'Cenový rozklad Stavba 1'!G33</f>
        <v>0</v>
      </c>
      <c r="F15" s="97">
        <f>'Cenový rozklad Stavba 2'!G33</f>
        <v>0</v>
      </c>
      <c r="G15" s="98">
        <f t="shared" si="0"/>
        <v>0</v>
      </c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30" ht="35.25" customHeight="1" thickTop="1" thickBot="1">
      <c r="B16" s="92" t="s">
        <v>11</v>
      </c>
      <c r="C16" s="99">
        <f>SUM(C13:C15)</f>
        <v>0</v>
      </c>
      <c r="D16" s="100">
        <f t="shared" ref="D16:G16" si="1">SUM(D13:D15)</f>
        <v>0</v>
      </c>
      <c r="E16" s="101">
        <f t="shared" si="1"/>
        <v>0</v>
      </c>
      <c r="F16" s="102">
        <f t="shared" si="1"/>
        <v>0</v>
      </c>
      <c r="G16" s="103">
        <f t="shared" si="1"/>
        <v>0</v>
      </c>
    </row>
    <row r="17" spans="2:24" ht="15" customHeight="1">
      <c r="B17" s="20"/>
      <c r="C17" s="20"/>
      <c r="D17" s="20"/>
      <c r="E17" s="20"/>
      <c r="F17" s="20"/>
      <c r="G17" s="20"/>
    </row>
    <row r="18" spans="2:24" ht="28.5" customHeight="1">
      <c r="B18" s="145" t="s">
        <v>17</v>
      </c>
      <c r="C18" s="145"/>
      <c r="D18" s="145"/>
      <c r="E18" s="145"/>
      <c r="F18" s="35">
        <f>G16</f>
        <v>0</v>
      </c>
    </row>
    <row r="19" spans="2:24" ht="28.5" customHeight="1">
      <c r="B19" s="145" t="s">
        <v>18</v>
      </c>
      <c r="C19" s="145"/>
      <c r="D19" s="145"/>
      <c r="E19" s="145"/>
      <c r="F19" s="35">
        <f>F18*0.1</f>
        <v>0</v>
      </c>
    </row>
    <row r="20" spans="2:24" ht="28.5" customHeight="1">
      <c r="B20" s="146" t="s">
        <v>19</v>
      </c>
      <c r="C20" s="146"/>
      <c r="D20" s="146"/>
      <c r="E20" s="146"/>
      <c r="F20" s="38">
        <f>F18+F19</f>
        <v>0</v>
      </c>
    </row>
    <row r="21" spans="2:24" ht="59.25" customHeight="1">
      <c r="B21" s="140" t="s">
        <v>20</v>
      </c>
      <c r="C21" s="140"/>
      <c r="D21" s="140"/>
      <c r="E21" s="140"/>
      <c r="F21" s="140"/>
      <c r="G21" s="140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</row>
    <row r="22" spans="2:24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2:24">
      <c r="B23" s="1" t="s">
        <v>21</v>
      </c>
      <c r="C23" s="1"/>
      <c r="D23" s="7"/>
    </row>
    <row r="24" spans="2:24">
      <c r="B24" s="1"/>
      <c r="C24" s="1"/>
      <c r="D24" s="7"/>
    </row>
    <row r="25" spans="2:24">
      <c r="B25" s="6"/>
      <c r="C25" s="6"/>
      <c r="D25" s="7"/>
    </row>
    <row r="27" spans="2:24"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</row>
    <row r="28" spans="2:24"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</row>
    <row r="29" spans="2:24"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</row>
    <row r="31" spans="2:24">
      <c r="B31" s="8"/>
      <c r="C31" s="8"/>
      <c r="D31" s="8"/>
    </row>
    <row r="32" spans="2:24">
      <c r="B32" s="9"/>
      <c r="C32" s="9"/>
      <c r="D32" s="9"/>
    </row>
    <row r="33" spans="2:7">
      <c r="B33" s="9"/>
      <c r="C33" s="9"/>
      <c r="D33" s="9"/>
    </row>
    <row r="34" spans="2:7">
      <c r="B34" s="10"/>
      <c r="C34" s="10"/>
      <c r="D34" s="10"/>
      <c r="G34" s="10"/>
    </row>
    <row r="35" spans="2:7">
      <c r="B35" s="11"/>
      <c r="C35" s="11"/>
      <c r="D35" s="11"/>
    </row>
    <row r="36" spans="2:7">
      <c r="B36" s="11"/>
      <c r="C36" s="11"/>
      <c r="D36" s="11"/>
    </row>
    <row r="37" spans="2:7">
      <c r="B37" s="10"/>
      <c r="C37" s="10"/>
      <c r="D37" s="10"/>
    </row>
    <row r="38" spans="2:7">
      <c r="B38" s="11"/>
      <c r="C38" s="11"/>
      <c r="D38" s="11"/>
    </row>
    <row r="39" spans="2:7">
      <c r="B39" s="12"/>
      <c r="C39" s="12"/>
      <c r="D39" s="12"/>
    </row>
    <row r="41" spans="2:7">
      <c r="B41" s="10"/>
      <c r="C41" s="10"/>
      <c r="D41" s="10"/>
    </row>
    <row r="42" spans="2:7">
      <c r="B42" s="10"/>
      <c r="C42" s="10"/>
      <c r="D42" s="10"/>
    </row>
    <row r="43" spans="2:7">
      <c r="B43" s="13"/>
      <c r="C43" s="13"/>
      <c r="D43" s="13"/>
    </row>
    <row r="44" spans="2:7">
      <c r="B44" s="11"/>
      <c r="C44" s="11"/>
      <c r="D44" s="11"/>
      <c r="E44" s="11"/>
    </row>
    <row r="45" spans="2:7">
      <c r="B45" s="12"/>
      <c r="C45" s="12"/>
      <c r="D45" s="12"/>
    </row>
    <row r="46" spans="2:7">
      <c r="B46" s="10"/>
      <c r="C46" s="10"/>
      <c r="D46" s="10"/>
      <c r="E46" s="10"/>
    </row>
    <row r="47" spans="2:7">
      <c r="B47" s="10"/>
      <c r="C47" s="10"/>
      <c r="D47" s="10"/>
      <c r="F47" s="10"/>
    </row>
    <row r="48" spans="2:7" ht="15.75">
      <c r="B48" s="14"/>
      <c r="C48" s="14"/>
      <c r="D48" s="14"/>
    </row>
    <row r="49" spans="2:6">
      <c r="B49" s="15"/>
      <c r="C49" s="15"/>
      <c r="D49" s="15"/>
    </row>
    <row r="50" spans="2:6">
      <c r="B50" s="10"/>
      <c r="C50" s="10"/>
      <c r="D50" s="10"/>
      <c r="F50" s="10"/>
    </row>
    <row r="51" spans="2:6">
      <c r="B51" s="15"/>
      <c r="C51" s="15"/>
      <c r="D51" s="15"/>
    </row>
    <row r="52" spans="2:6">
      <c r="B52" s="15"/>
      <c r="C52" s="15"/>
      <c r="D52" s="15"/>
    </row>
    <row r="53" spans="2:6">
      <c r="B53" s="10"/>
      <c r="C53" s="10"/>
      <c r="D53" s="10"/>
      <c r="E53" s="10"/>
    </row>
    <row r="54" spans="2:6">
      <c r="B54" s="11"/>
      <c r="C54" s="11"/>
      <c r="D54" s="11"/>
    </row>
    <row r="55" spans="2:6">
      <c r="B55" s="12"/>
      <c r="C55" s="12"/>
      <c r="D55" s="12"/>
    </row>
    <row r="56" spans="2:6" ht="15.75">
      <c r="B56" s="14"/>
      <c r="C56" s="14"/>
      <c r="D56" s="14"/>
    </row>
    <row r="57" spans="2:6">
      <c r="B57" s="15"/>
      <c r="C57" s="15"/>
      <c r="D57" s="15"/>
    </row>
  </sheetData>
  <mergeCells count="21">
    <mergeCell ref="A1:E1"/>
    <mergeCell ref="F1:G1"/>
    <mergeCell ref="H1:J1"/>
    <mergeCell ref="I3:J3"/>
    <mergeCell ref="B4:G4"/>
    <mergeCell ref="C6:G7"/>
    <mergeCell ref="B21:G21"/>
    <mergeCell ref="C11:D11"/>
    <mergeCell ref="E11:F11"/>
    <mergeCell ref="B18:E18"/>
    <mergeCell ref="B19:E19"/>
    <mergeCell ref="B20:E20"/>
    <mergeCell ref="B10:E10"/>
    <mergeCell ref="F10:G10"/>
    <mergeCell ref="G11:G12"/>
    <mergeCell ref="B6:B7"/>
    <mergeCell ref="B8:E8"/>
    <mergeCell ref="F8:G8"/>
    <mergeCell ref="B9:E9"/>
    <mergeCell ref="F9:G9"/>
    <mergeCell ref="B11:B12"/>
  </mergeCells>
  <printOptions horizontalCentered="1"/>
  <pageMargins left="0.98425196850393704" right="0.59055118110236227" top="0.39370078740157483" bottom="0.39370078740157483" header="0.19685039370078741" footer="0.19685039370078741"/>
  <pageSetup paperSize="8" scale="32" orientation="landscape" r:id="rId1"/>
  <headerFooter>
    <oddFooter>Stránka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76"/>
  <sheetViews>
    <sheetView tabSelected="1" topLeftCell="A21" zoomScale="60" zoomScaleNormal="60" workbookViewId="0">
      <selection activeCell="J30" sqref="J30"/>
    </sheetView>
  </sheetViews>
  <sheetFormatPr defaultColWidth="9.140625" defaultRowHeight="14.25"/>
  <cols>
    <col min="1" max="1" width="3.42578125" style="2" customWidth="1"/>
    <col min="2" max="3" width="8.28515625" style="2" customWidth="1"/>
    <col min="4" max="4" width="5.7109375" style="2" customWidth="1"/>
    <col min="5" max="5" width="17.85546875" style="2" customWidth="1"/>
    <col min="6" max="6" width="47.28515625" style="2" customWidth="1"/>
    <col min="7" max="7" width="23.85546875" style="2" bestFit="1" customWidth="1"/>
    <col min="8" max="11" width="15.5703125" style="2" customWidth="1"/>
    <col min="12" max="12" width="14.42578125" style="2" customWidth="1"/>
    <col min="13" max="25" width="9.7109375" style="2" customWidth="1"/>
    <col min="26" max="27" width="9.140625" style="2"/>
    <col min="28" max="28" width="10.7109375" style="2" bestFit="1" customWidth="1"/>
    <col min="29" max="29" width="9.140625" style="2"/>
    <col min="30" max="30" width="13.7109375" style="2" bestFit="1" customWidth="1"/>
    <col min="31" max="16384" width="9.140625" style="2"/>
  </cols>
  <sheetData>
    <row r="1" spans="1:30" ht="63.75" customHeight="1">
      <c r="A1" s="154"/>
      <c r="B1" s="155"/>
      <c r="C1" s="155"/>
      <c r="D1" s="155"/>
      <c r="E1" s="156"/>
      <c r="F1" s="157" t="s">
        <v>0</v>
      </c>
      <c r="G1" s="158"/>
      <c r="H1" s="158"/>
      <c r="I1" s="159"/>
      <c r="J1" s="160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30" ht="15" customHeight="1"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30" s="6" customFormat="1" ht="18.75" customHeight="1" thickBot="1">
      <c r="B3" s="5" t="s">
        <v>22</v>
      </c>
      <c r="C3" s="5"/>
      <c r="I3" s="151" t="s">
        <v>23</v>
      </c>
      <c r="J3" s="151"/>
    </row>
    <row r="4" spans="1:30" ht="54" customHeight="1" thickBot="1">
      <c r="B4" s="161" t="s">
        <v>24</v>
      </c>
      <c r="C4" s="162"/>
      <c r="D4" s="162"/>
      <c r="E4" s="162"/>
      <c r="F4" s="162"/>
      <c r="G4" s="162"/>
      <c r="H4" s="37"/>
      <c r="J4" s="220" t="s">
        <v>25</v>
      </c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</row>
    <row r="5" spans="1:30" ht="34.5" customHeight="1">
      <c r="J5" s="166" t="s">
        <v>26</v>
      </c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</row>
    <row r="6" spans="1:30" s="6" customFormat="1" ht="18.75" customHeight="1">
      <c r="B6" s="151" t="s">
        <v>2</v>
      </c>
      <c r="C6" s="151"/>
      <c r="D6" s="194" t="s">
        <v>3</v>
      </c>
      <c r="E6" s="194"/>
      <c r="F6" s="194"/>
      <c r="G6" s="194"/>
      <c r="H6" s="25"/>
      <c r="J6" s="166" t="s">
        <v>27</v>
      </c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</row>
    <row r="7" spans="1:30" s="6" customFormat="1" ht="18.75" customHeight="1">
      <c r="B7" s="151"/>
      <c r="C7" s="151"/>
      <c r="D7" s="194"/>
      <c r="E7" s="194"/>
      <c r="F7" s="194"/>
      <c r="G7" s="194"/>
      <c r="H7" s="16"/>
      <c r="I7" s="1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AD7" s="21"/>
    </row>
    <row r="8" spans="1:30" ht="18.75" customHeight="1">
      <c r="B8" s="147" t="s">
        <v>4</v>
      </c>
      <c r="C8" s="147"/>
      <c r="D8" s="147"/>
      <c r="E8" s="147"/>
      <c r="F8" s="148" t="s">
        <v>5</v>
      </c>
      <c r="G8" s="148"/>
      <c r="H8" s="17"/>
      <c r="I8" s="17"/>
      <c r="J8" s="166" t="s">
        <v>28</v>
      </c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AD8" s="21"/>
    </row>
    <row r="9" spans="1:30" ht="18.75" customHeight="1">
      <c r="B9" s="147" t="s">
        <v>6</v>
      </c>
      <c r="C9" s="147"/>
      <c r="D9" s="147"/>
      <c r="E9" s="147"/>
      <c r="F9" s="148" t="s">
        <v>5</v>
      </c>
      <c r="G9" s="148"/>
      <c r="H9" s="17"/>
      <c r="I9" s="17"/>
      <c r="AD9" s="21"/>
    </row>
    <row r="10" spans="1:30" ht="18.75" customHeight="1" thickBot="1">
      <c r="B10" s="147" t="s">
        <v>7</v>
      </c>
      <c r="C10" s="147"/>
      <c r="D10" s="147"/>
      <c r="E10" s="147"/>
      <c r="F10" s="148" t="s">
        <v>5</v>
      </c>
      <c r="G10" s="148"/>
      <c r="H10" s="17"/>
      <c r="I10" s="17"/>
    </row>
    <row r="11" spans="1:30" ht="116.25" customHeight="1">
      <c r="B11" s="197" t="s">
        <v>29</v>
      </c>
      <c r="C11" s="198"/>
      <c r="D11" s="198"/>
      <c r="E11" s="198"/>
      <c r="F11" s="198"/>
      <c r="G11" s="195" t="s">
        <v>30</v>
      </c>
      <c r="H11" s="218" t="s">
        <v>31</v>
      </c>
      <c r="I11" s="219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</row>
    <row r="12" spans="1:30" s="26" customFormat="1" ht="85.5" customHeight="1">
      <c r="B12" s="199"/>
      <c r="C12" s="200"/>
      <c r="D12" s="200"/>
      <c r="E12" s="200"/>
      <c r="F12" s="200"/>
      <c r="G12" s="196"/>
      <c r="H12" s="74" t="s">
        <v>32</v>
      </c>
      <c r="I12" s="73" t="s">
        <v>33</v>
      </c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</row>
    <row r="13" spans="1:30" s="16" customFormat="1" ht="109.5" customHeight="1">
      <c r="B13" s="184" t="s">
        <v>34</v>
      </c>
      <c r="C13" s="185"/>
      <c r="D13" s="22" t="s">
        <v>35</v>
      </c>
      <c r="E13" s="212" t="s">
        <v>36</v>
      </c>
      <c r="F13" s="212"/>
      <c r="G13" s="75">
        <f>+(H13*40*'Sazebník profesí'!H$39)+(I13*40*'Sazebník profesí'!I$39)</f>
        <v>0</v>
      </c>
      <c r="H13" s="129">
        <v>0.6</v>
      </c>
      <c r="I13" s="130">
        <v>0.2</v>
      </c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</row>
    <row r="14" spans="1:30" s="16" customFormat="1" ht="109.5" customHeight="1">
      <c r="B14" s="186"/>
      <c r="C14" s="187"/>
      <c r="D14" s="22"/>
      <c r="E14" s="216" t="s">
        <v>37</v>
      </c>
      <c r="F14" s="217"/>
      <c r="G14" s="75">
        <f>+(H14*40*'Sazebník profesí'!H$39)+(I14*40*'Sazebník profesí'!I$39)</f>
        <v>0</v>
      </c>
      <c r="H14" s="129">
        <v>0.4</v>
      </c>
      <c r="I14" s="130">
        <v>0.6</v>
      </c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</row>
    <row r="15" spans="1:30" s="16" customFormat="1" ht="63.75" customHeight="1">
      <c r="B15" s="186"/>
      <c r="C15" s="187"/>
      <c r="D15" s="22" t="s">
        <v>38</v>
      </c>
      <c r="E15" s="214" t="s">
        <v>39</v>
      </c>
      <c r="F15" s="215"/>
      <c r="G15" s="75">
        <f>+(H15*40*'Sazebník profesí'!H$39)+(I15*40*'Sazebník profesí'!I$39)</f>
        <v>0</v>
      </c>
      <c r="H15" s="129">
        <v>2</v>
      </c>
      <c r="I15" s="130">
        <v>1</v>
      </c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30" s="16" customFormat="1" ht="72.75" customHeight="1">
      <c r="B16" s="186"/>
      <c r="C16" s="187"/>
      <c r="D16" s="22" t="s">
        <v>40</v>
      </c>
      <c r="E16" s="212" t="s">
        <v>41</v>
      </c>
      <c r="F16" s="212"/>
      <c r="G16" s="75">
        <f>+(H16*40*'Sazebník profesí'!H$39)+(I16*40*'Sazebník profesí'!I$39)</f>
        <v>0</v>
      </c>
      <c r="H16" s="129">
        <v>1.2</v>
      </c>
      <c r="I16" s="130">
        <v>0</v>
      </c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</row>
    <row r="17" spans="2:25" s="16" customFormat="1" ht="55.5" customHeight="1">
      <c r="B17" s="188"/>
      <c r="C17" s="189"/>
      <c r="D17" s="22" t="s">
        <v>42</v>
      </c>
      <c r="E17" s="212" t="s">
        <v>43</v>
      </c>
      <c r="F17" s="212"/>
      <c r="G17" s="75">
        <f>+(H17*40*'Sazebník profesí'!H$39)+(I17*40*'Sazebník profesí'!I$39)</f>
        <v>0</v>
      </c>
      <c r="H17" s="129">
        <v>0</v>
      </c>
      <c r="I17" s="130">
        <v>0</v>
      </c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</row>
    <row r="18" spans="2:25" s="16" customFormat="1" ht="72.75" customHeight="1">
      <c r="B18" s="184" t="s">
        <v>44</v>
      </c>
      <c r="C18" s="185"/>
      <c r="D18" s="22" t="s">
        <v>45</v>
      </c>
      <c r="E18" s="211" t="s">
        <v>46</v>
      </c>
      <c r="F18" s="211"/>
      <c r="G18" s="75">
        <f>+(H18*40*'Sazebník profesí'!H$39)+(I18*40*'Sazebník profesí'!I$39)</f>
        <v>0</v>
      </c>
      <c r="H18" s="131">
        <v>40</v>
      </c>
      <c r="I18" s="132">
        <v>15</v>
      </c>
      <c r="J18" s="64"/>
      <c r="K18" s="64"/>
      <c r="L18" s="65"/>
      <c r="M18" s="65"/>
      <c r="N18" s="65"/>
      <c r="O18" s="64"/>
      <c r="P18" s="64"/>
      <c r="Q18" s="64"/>
      <c r="R18" s="65"/>
      <c r="S18" s="65"/>
      <c r="T18" s="65"/>
      <c r="U18" s="65"/>
      <c r="V18" s="65"/>
      <c r="W18" s="65"/>
      <c r="X18" s="65"/>
    </row>
    <row r="19" spans="2:25" s="16" customFormat="1" ht="72.75" customHeight="1">
      <c r="B19" s="186"/>
      <c r="C19" s="187"/>
      <c r="D19" s="22" t="s">
        <v>47</v>
      </c>
      <c r="E19" s="190" t="s">
        <v>48</v>
      </c>
      <c r="F19" s="213"/>
      <c r="G19" s="75">
        <f>+(H19*40*'Sazebník profesí'!H$39)+(I19*40*'Sazebník profesí'!I$39)</f>
        <v>0</v>
      </c>
      <c r="H19" s="131">
        <v>20</v>
      </c>
      <c r="I19" s="132">
        <v>8</v>
      </c>
      <c r="J19" s="64"/>
      <c r="K19" s="64"/>
      <c r="L19" s="65"/>
      <c r="M19" s="65"/>
      <c r="N19" s="65"/>
      <c r="O19" s="64"/>
      <c r="P19" s="64"/>
      <c r="Q19" s="64"/>
      <c r="R19" s="65"/>
      <c r="S19" s="65"/>
      <c r="T19" s="65"/>
      <c r="U19" s="65"/>
      <c r="V19" s="65"/>
      <c r="W19" s="65"/>
      <c r="X19" s="65"/>
    </row>
    <row r="20" spans="2:25" s="6" customFormat="1" ht="72.75" customHeight="1">
      <c r="B20" s="188"/>
      <c r="C20" s="189"/>
      <c r="D20" s="22" t="s">
        <v>49</v>
      </c>
      <c r="E20" s="212" t="s">
        <v>43</v>
      </c>
      <c r="F20" s="212"/>
      <c r="G20" s="75">
        <f>+(H20*40*'Sazebník profesí'!H$39)+(I20*40*'Sazebník profesí'!I$39)</f>
        <v>0</v>
      </c>
      <c r="H20" s="131">
        <v>0</v>
      </c>
      <c r="I20" s="132">
        <v>0</v>
      </c>
      <c r="J20" s="64"/>
      <c r="K20" s="64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</row>
    <row r="21" spans="2:25" s="6" customFormat="1" ht="72.75" customHeight="1">
      <c r="B21" s="209" t="s">
        <v>50</v>
      </c>
      <c r="C21" s="210"/>
      <c r="D21" s="70" t="s">
        <v>51</v>
      </c>
      <c r="E21" s="173" t="s">
        <v>52</v>
      </c>
      <c r="F21" s="173"/>
      <c r="G21" s="76">
        <f>+(H21*40*'Sazebník profesí'!H$39)+(I21*40*'Sazebník profesí'!I$39)</f>
        <v>0</v>
      </c>
      <c r="H21" s="133">
        <v>1</v>
      </c>
      <c r="I21" s="134">
        <v>1</v>
      </c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</row>
    <row r="22" spans="2:25" ht="7.5" customHeight="1">
      <c r="B22" s="20"/>
      <c r="C22" s="20"/>
      <c r="D22" s="20"/>
      <c r="E22" s="20"/>
      <c r="F22" s="20"/>
      <c r="G22" s="72"/>
    </row>
    <row r="23" spans="2:25" ht="30" customHeight="1">
      <c r="B23" s="20"/>
      <c r="C23" s="20"/>
      <c r="D23" s="171" t="s">
        <v>53</v>
      </c>
      <c r="E23" s="172"/>
      <c r="F23" s="172"/>
      <c r="G23" s="34">
        <f>SUM(G13:G21)</f>
        <v>0</v>
      </c>
    </row>
    <row r="24" spans="2:25" ht="30" customHeight="1" thickBot="1">
      <c r="B24" s="20"/>
      <c r="C24" s="20"/>
      <c r="D24" s="29"/>
      <c r="E24" s="30"/>
      <c r="F24" s="30"/>
      <c r="G24" s="31"/>
    </row>
    <row r="25" spans="2:25" ht="75" customHeight="1" thickBot="1">
      <c r="B25" s="201" t="s">
        <v>54</v>
      </c>
      <c r="C25" s="202"/>
      <c r="D25" s="202"/>
      <c r="E25" s="202"/>
      <c r="F25" s="203"/>
      <c r="G25" s="207" t="s">
        <v>30</v>
      </c>
      <c r="H25" s="163" t="s">
        <v>31</v>
      </c>
      <c r="I25" s="164"/>
      <c r="J25" s="164"/>
      <c r="K25" s="164"/>
      <c r="L25" s="165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</row>
    <row r="26" spans="2:25" s="26" customFormat="1" ht="96.75" customHeight="1" thickBot="1">
      <c r="B26" s="204"/>
      <c r="C26" s="205"/>
      <c r="D26" s="205"/>
      <c r="E26" s="205"/>
      <c r="F26" s="206"/>
      <c r="G26" s="208"/>
      <c r="H26" s="125" t="s">
        <v>55</v>
      </c>
      <c r="I26" s="126" t="s">
        <v>56</v>
      </c>
      <c r="J26" s="127" t="s">
        <v>105</v>
      </c>
      <c r="K26" s="127" t="s">
        <v>58</v>
      </c>
      <c r="L26" s="128" t="s">
        <v>59</v>
      </c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</row>
    <row r="27" spans="2:25" s="16" customFormat="1" ht="81" customHeight="1">
      <c r="B27" s="177" t="s">
        <v>60</v>
      </c>
      <c r="C27" s="178"/>
      <c r="D27" s="28" t="s">
        <v>61</v>
      </c>
      <c r="E27" s="167" t="s">
        <v>62</v>
      </c>
      <c r="F27" s="168"/>
      <c r="G27" s="123">
        <f>+(I27*40*'Sazebník profesí'!J$39)+(J27*40*'Sazebník profesí'!J$39)+(K27*40*'Sazebník profesí'!K$39)+(L27*40*'Sazebník profesí'!L$39)</f>
        <v>0</v>
      </c>
      <c r="H27" s="135">
        <v>1.5</v>
      </c>
      <c r="I27" s="112"/>
      <c r="J27" s="113"/>
      <c r="K27" s="113"/>
      <c r="L27" s="11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6"/>
    </row>
    <row r="28" spans="2:25" s="16" customFormat="1" ht="81" customHeight="1">
      <c r="B28" s="179"/>
      <c r="C28" s="180"/>
      <c r="D28" s="28" t="s">
        <v>63</v>
      </c>
      <c r="E28" s="167" t="s">
        <v>64</v>
      </c>
      <c r="F28" s="168"/>
      <c r="G28" s="69">
        <f>+(I28*40*'Sazebník profesí'!J$39)+(J28*40*'Sazebník profesí'!J$39)+(K28*40*'Sazebník profesí'!K$39)+(L28*40*'Sazebník profesí'!L$39)</f>
        <v>0</v>
      </c>
      <c r="H28" s="136">
        <v>1.5</v>
      </c>
      <c r="I28" s="115"/>
      <c r="J28" s="116"/>
      <c r="K28" s="117"/>
      <c r="L28" s="111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6"/>
    </row>
    <row r="29" spans="2:25" s="16" customFormat="1" ht="81" customHeight="1">
      <c r="B29" s="181"/>
      <c r="C29" s="182"/>
      <c r="D29" s="28" t="s">
        <v>65</v>
      </c>
      <c r="E29" s="192" t="s">
        <v>66</v>
      </c>
      <c r="F29" s="193"/>
      <c r="G29" s="69">
        <f>+(I29*40*'Sazebník profesí'!J$39)+(J29*40*'Sazebník profesí'!J$39)+(K29*40*'Sazebník profesí'!K$39)+(L29*40*'Sazebník profesí'!L$39)</f>
        <v>0</v>
      </c>
      <c r="H29" s="136">
        <v>0</v>
      </c>
      <c r="I29" s="110"/>
      <c r="J29" s="118"/>
      <c r="K29" s="118"/>
      <c r="L29" s="111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6"/>
    </row>
    <row r="30" spans="2:25" s="16" customFormat="1" ht="81" customHeight="1">
      <c r="B30" s="184" t="s">
        <v>67</v>
      </c>
      <c r="C30" s="185"/>
      <c r="D30" s="28" t="s">
        <v>68</v>
      </c>
      <c r="E30" s="169" t="s">
        <v>69</v>
      </c>
      <c r="F30" s="170"/>
      <c r="G30" s="69">
        <f>+(I30*40*'Sazebník profesí'!J$39)+(J30*40*'Sazebník profesí'!J$39)+(K30*40*'Sazebník profesí'!K$39)+(L30*40*'Sazebník profesí'!L$39)</f>
        <v>0</v>
      </c>
      <c r="H30" s="136">
        <v>120</v>
      </c>
      <c r="I30" s="115"/>
      <c r="J30" s="117"/>
      <c r="K30" s="117"/>
      <c r="L30" s="109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6"/>
    </row>
    <row r="31" spans="2:25" s="16" customFormat="1" ht="81" customHeight="1">
      <c r="B31" s="186"/>
      <c r="C31" s="187"/>
      <c r="D31" s="28" t="s">
        <v>70</v>
      </c>
      <c r="E31" s="190" t="s">
        <v>71</v>
      </c>
      <c r="F31" s="191"/>
      <c r="G31" s="69">
        <f>+(I31*40*'Sazebník profesí'!J$39)+(J31*40*'Sazebník profesí'!J$39)+(K31*40*'Sazebník profesí'!K$39)+(L31*40*'Sazebník profesí'!L$39)</f>
        <v>0</v>
      </c>
      <c r="H31" s="136">
        <v>40</v>
      </c>
      <c r="I31" s="115"/>
      <c r="J31" s="117"/>
      <c r="K31" s="117"/>
      <c r="L31" s="109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6"/>
    </row>
    <row r="32" spans="2:25" s="16" customFormat="1" ht="81" customHeight="1">
      <c r="B32" s="188"/>
      <c r="C32" s="189"/>
      <c r="D32" s="28" t="s">
        <v>72</v>
      </c>
      <c r="E32" s="169" t="s">
        <v>66</v>
      </c>
      <c r="F32" s="183"/>
      <c r="G32" s="69">
        <f>+(I32*40*'Sazebník profesí'!J$39)+(J32*40*'Sazebník profesí'!J$39)+(K32*40*'Sazebník profesí'!K$39)+(L32*40*'Sazebník profesí'!L$39)</f>
        <v>0</v>
      </c>
      <c r="H32" s="136">
        <v>0</v>
      </c>
      <c r="I32" s="110"/>
      <c r="J32" s="118"/>
      <c r="K32" s="118"/>
      <c r="L32" s="111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6"/>
    </row>
    <row r="33" spans="2:25" s="16" customFormat="1" ht="81" customHeight="1" thickBot="1">
      <c r="B33" s="175" t="s">
        <v>73</v>
      </c>
      <c r="C33" s="176"/>
      <c r="D33" s="71" t="s">
        <v>74</v>
      </c>
      <c r="E33" s="173" t="s">
        <v>75</v>
      </c>
      <c r="F33" s="174"/>
      <c r="G33" s="124">
        <f>+(I33*40*'Sazebník profesí'!J$39)+(J33*40*'Sazebník profesí'!J$39)+(K33*40*'Sazebník profesí'!K$39)+(L33*40*'Sazebník profesí'!L$39)</f>
        <v>0</v>
      </c>
      <c r="H33" s="137">
        <v>0</v>
      </c>
      <c r="I33" s="119"/>
      <c r="J33" s="120"/>
      <c r="K33" s="121"/>
      <c r="L33" s="122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6"/>
    </row>
    <row r="34" spans="2:25" ht="7.5" customHeight="1">
      <c r="B34" s="20"/>
      <c r="C34" s="20"/>
      <c r="D34" s="20"/>
      <c r="E34" s="20"/>
      <c r="F34" s="20"/>
      <c r="G34" s="32"/>
    </row>
    <row r="35" spans="2:25" ht="30" customHeight="1">
      <c r="B35" s="20"/>
      <c r="C35" s="20"/>
      <c r="D35" s="171" t="s">
        <v>76</v>
      </c>
      <c r="E35" s="172"/>
      <c r="F35" s="172"/>
      <c r="G35" s="36">
        <f>SUM(G27:G33)</f>
        <v>0</v>
      </c>
    </row>
    <row r="36" spans="2:25" ht="15" customHeight="1">
      <c r="B36" s="20"/>
      <c r="C36" s="20"/>
      <c r="D36" s="20"/>
      <c r="E36" s="20"/>
      <c r="F36" s="20"/>
      <c r="G36" s="20"/>
    </row>
    <row r="37" spans="2:25" ht="28.5" customHeight="1">
      <c r="B37" s="145" t="s">
        <v>77</v>
      </c>
      <c r="C37" s="145"/>
      <c r="D37" s="145"/>
      <c r="E37" s="145"/>
      <c r="F37" s="145"/>
      <c r="G37" s="35">
        <f>G35+G23</f>
        <v>0</v>
      </c>
    </row>
    <row r="38" spans="2:25" ht="28.5" customHeight="1">
      <c r="B38" s="145" t="s">
        <v>78</v>
      </c>
      <c r="C38" s="145"/>
      <c r="D38" s="145"/>
      <c r="E38" s="145"/>
      <c r="F38" s="145"/>
      <c r="G38" s="35">
        <f>G37*0.1</f>
        <v>0</v>
      </c>
    </row>
    <row r="39" spans="2:25" ht="28.5" customHeight="1">
      <c r="B39" s="146" t="s">
        <v>79</v>
      </c>
      <c r="C39" s="146"/>
      <c r="D39" s="146"/>
      <c r="E39" s="146"/>
      <c r="F39" s="146"/>
      <c r="G39" s="38">
        <f>G37+G38</f>
        <v>0</v>
      </c>
    </row>
    <row r="40" spans="2:25" ht="59.25" customHeight="1">
      <c r="B40" s="140" t="s">
        <v>20</v>
      </c>
      <c r="C40" s="140"/>
      <c r="D40" s="140"/>
      <c r="E40" s="140"/>
      <c r="F40" s="140"/>
      <c r="G40" s="140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</row>
    <row r="41" spans="2:25"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</row>
    <row r="42" spans="2:25">
      <c r="B42" s="1" t="s">
        <v>21</v>
      </c>
      <c r="C42" s="1"/>
      <c r="D42" s="7"/>
    </row>
    <row r="43" spans="2:25">
      <c r="B43" s="1"/>
      <c r="C43" s="1"/>
      <c r="D43" s="7"/>
    </row>
    <row r="44" spans="2:25">
      <c r="B44" s="6"/>
      <c r="C44" s="6"/>
      <c r="D44" s="7"/>
    </row>
    <row r="46" spans="2:25"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</row>
    <row r="47" spans="2:25"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</row>
    <row r="48" spans="2:25"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</row>
    <row r="50" spans="2:7">
      <c r="B50" s="8"/>
      <c r="C50" s="8"/>
      <c r="D50" s="8"/>
    </row>
    <row r="51" spans="2:7">
      <c r="B51" s="9"/>
      <c r="C51" s="9"/>
      <c r="D51" s="9"/>
    </row>
    <row r="52" spans="2:7">
      <c r="B52" s="9"/>
      <c r="C52" s="9"/>
      <c r="D52" s="9"/>
    </row>
    <row r="53" spans="2:7">
      <c r="B53" s="10"/>
      <c r="C53" s="10"/>
      <c r="D53" s="10"/>
      <c r="G53" s="10"/>
    </row>
    <row r="54" spans="2:7">
      <c r="B54" s="11"/>
      <c r="C54" s="11"/>
      <c r="D54" s="11"/>
    </row>
    <row r="55" spans="2:7">
      <c r="B55" s="11"/>
      <c r="C55" s="11"/>
      <c r="D55" s="11"/>
    </row>
    <row r="56" spans="2:7">
      <c r="B56" s="10"/>
      <c r="C56" s="10"/>
      <c r="D56" s="10"/>
    </row>
    <row r="57" spans="2:7">
      <c r="B57" s="11"/>
      <c r="C57" s="11"/>
      <c r="D57" s="11"/>
    </row>
    <row r="58" spans="2:7">
      <c r="B58" s="12"/>
      <c r="C58" s="12"/>
      <c r="D58" s="12"/>
    </row>
    <row r="60" spans="2:7">
      <c r="B60" s="10"/>
      <c r="C60" s="10"/>
      <c r="D60" s="10"/>
    </row>
    <row r="61" spans="2:7">
      <c r="B61" s="10"/>
      <c r="C61" s="10"/>
      <c r="D61" s="10"/>
    </row>
    <row r="62" spans="2:7">
      <c r="B62" s="13"/>
      <c r="C62" s="13"/>
      <c r="D62" s="13"/>
    </row>
    <row r="63" spans="2:7">
      <c r="B63" s="11"/>
      <c r="C63" s="11"/>
      <c r="D63" s="11"/>
      <c r="E63" s="11"/>
    </row>
    <row r="64" spans="2:7">
      <c r="B64" s="12"/>
      <c r="C64" s="12"/>
      <c r="D64" s="12"/>
    </row>
    <row r="65" spans="2:6">
      <c r="B65" s="10"/>
      <c r="C65" s="10"/>
      <c r="D65" s="10"/>
      <c r="E65" s="10"/>
    </row>
    <row r="66" spans="2:6">
      <c r="B66" s="10"/>
      <c r="C66" s="10"/>
      <c r="D66" s="10"/>
      <c r="F66" s="10"/>
    </row>
    <row r="67" spans="2:6" ht="15.75">
      <c r="B67" s="14"/>
      <c r="C67" s="14"/>
      <c r="D67" s="14"/>
    </row>
    <row r="68" spans="2:6">
      <c r="B68" s="15"/>
      <c r="C68" s="15"/>
      <c r="D68" s="15"/>
    </row>
    <row r="69" spans="2:6">
      <c r="B69" s="10"/>
      <c r="C69" s="10"/>
      <c r="D69" s="10"/>
      <c r="F69" s="10"/>
    </row>
    <row r="70" spans="2:6">
      <c r="B70" s="15"/>
      <c r="C70" s="15"/>
      <c r="D70" s="15"/>
    </row>
    <row r="71" spans="2:6">
      <c r="B71" s="15"/>
      <c r="C71" s="15"/>
      <c r="D71" s="15"/>
    </row>
    <row r="72" spans="2:6">
      <c r="B72" s="10"/>
      <c r="C72" s="10"/>
      <c r="D72" s="10"/>
      <c r="E72" s="10"/>
    </row>
    <row r="73" spans="2:6">
      <c r="B73" s="11"/>
      <c r="C73" s="11"/>
      <c r="D73" s="11"/>
    </row>
    <row r="74" spans="2:6">
      <c r="B74" s="12"/>
      <c r="C74" s="12"/>
      <c r="D74" s="12"/>
    </row>
    <row r="75" spans="2:6" ht="15.75">
      <c r="B75" s="14"/>
      <c r="C75" s="14"/>
      <c r="D75" s="14"/>
    </row>
    <row r="76" spans="2:6">
      <c r="B76" s="15"/>
      <c r="C76" s="15"/>
      <c r="D76" s="15"/>
    </row>
  </sheetData>
  <mergeCells count="51">
    <mergeCell ref="H11:I11"/>
    <mergeCell ref="I3:J3"/>
    <mergeCell ref="J4:Y4"/>
    <mergeCell ref="J6:Y7"/>
    <mergeCell ref="H1:J1"/>
    <mergeCell ref="J8:Y8"/>
    <mergeCell ref="E15:F15"/>
    <mergeCell ref="E14:F14"/>
    <mergeCell ref="B13:C17"/>
    <mergeCell ref="B18:C20"/>
    <mergeCell ref="E13:F13"/>
    <mergeCell ref="E16:F16"/>
    <mergeCell ref="E17:F17"/>
    <mergeCell ref="E21:F21"/>
    <mergeCell ref="D23:F23"/>
    <mergeCell ref="B21:C21"/>
    <mergeCell ref="E18:F18"/>
    <mergeCell ref="E20:F20"/>
    <mergeCell ref="E19:F19"/>
    <mergeCell ref="E29:F29"/>
    <mergeCell ref="F1:G1"/>
    <mergeCell ref="F10:G10"/>
    <mergeCell ref="F9:G9"/>
    <mergeCell ref="B4:G4"/>
    <mergeCell ref="F8:G8"/>
    <mergeCell ref="B10:E10"/>
    <mergeCell ref="B9:E9"/>
    <mergeCell ref="B8:E8"/>
    <mergeCell ref="D6:G7"/>
    <mergeCell ref="A1:E1"/>
    <mergeCell ref="B6:C7"/>
    <mergeCell ref="G11:G12"/>
    <mergeCell ref="B11:F12"/>
    <mergeCell ref="B25:F26"/>
    <mergeCell ref="G25:G26"/>
    <mergeCell ref="H25:L25"/>
    <mergeCell ref="J5:Y5"/>
    <mergeCell ref="B40:G40"/>
    <mergeCell ref="B37:F37"/>
    <mergeCell ref="E27:F27"/>
    <mergeCell ref="E30:F30"/>
    <mergeCell ref="D35:F35"/>
    <mergeCell ref="E33:F33"/>
    <mergeCell ref="B33:C33"/>
    <mergeCell ref="B39:F39"/>
    <mergeCell ref="B38:F38"/>
    <mergeCell ref="B27:C29"/>
    <mergeCell ref="E28:F28"/>
    <mergeCell ref="E32:F32"/>
    <mergeCell ref="B30:C32"/>
    <mergeCell ref="E31:F31"/>
  </mergeCells>
  <printOptions horizontalCentered="1"/>
  <pageMargins left="0.98425196850393704" right="0.59055118110236227" top="0.39370078740157483" bottom="0.39370078740157483" header="0.19685039370078741" footer="0.19685039370078741"/>
  <pageSetup paperSize="8" scale="32" orientation="landscape" r:id="rId1"/>
  <headerFooter>
    <oddFooter>Stránka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76"/>
  <sheetViews>
    <sheetView topLeftCell="A23" zoomScale="60" zoomScaleNormal="60" workbookViewId="0">
      <selection activeCell="R11" sqref="R11"/>
    </sheetView>
  </sheetViews>
  <sheetFormatPr defaultColWidth="9.140625" defaultRowHeight="14.25"/>
  <cols>
    <col min="1" max="1" width="3.42578125" style="2" customWidth="1"/>
    <col min="2" max="3" width="8.28515625" style="2" customWidth="1"/>
    <col min="4" max="4" width="5.7109375" style="2" customWidth="1"/>
    <col min="5" max="5" width="17.85546875" style="2" customWidth="1"/>
    <col min="6" max="6" width="47.28515625" style="2" customWidth="1"/>
    <col min="7" max="7" width="23.85546875" style="2" bestFit="1" customWidth="1"/>
    <col min="8" max="11" width="15.5703125" style="2" customWidth="1"/>
    <col min="12" max="12" width="11.5703125" style="2" bestFit="1" customWidth="1"/>
    <col min="13" max="25" width="9.7109375" style="2" customWidth="1"/>
    <col min="26" max="27" width="9.140625" style="2"/>
    <col min="28" max="28" width="10.7109375" style="2" bestFit="1" customWidth="1"/>
    <col min="29" max="29" width="9.140625" style="2"/>
    <col min="30" max="30" width="13.7109375" style="2" bestFit="1" customWidth="1"/>
    <col min="31" max="16384" width="9.140625" style="2"/>
  </cols>
  <sheetData>
    <row r="1" spans="1:30" ht="63.75" customHeight="1">
      <c r="A1" s="154"/>
      <c r="B1" s="155"/>
      <c r="C1" s="155"/>
      <c r="D1" s="155"/>
      <c r="E1" s="156"/>
      <c r="F1" s="157" t="s">
        <v>0</v>
      </c>
      <c r="G1" s="158"/>
      <c r="H1" s="158"/>
      <c r="I1" s="159"/>
      <c r="J1" s="160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30" ht="15" customHeight="1"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30" s="6" customFormat="1" ht="18.75" customHeight="1" thickBot="1">
      <c r="B3" s="5" t="s">
        <v>80</v>
      </c>
      <c r="C3" s="5"/>
      <c r="I3" s="151" t="s">
        <v>23</v>
      </c>
      <c r="J3" s="151"/>
    </row>
    <row r="4" spans="1:30" ht="47.25" customHeight="1" thickBot="1">
      <c r="B4" s="161" t="s">
        <v>81</v>
      </c>
      <c r="C4" s="162"/>
      <c r="D4" s="162"/>
      <c r="E4" s="162"/>
      <c r="F4" s="162"/>
      <c r="G4" s="162"/>
      <c r="H4" s="37"/>
      <c r="J4" s="220" t="s">
        <v>25</v>
      </c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</row>
    <row r="5" spans="1:30" ht="35.25" customHeight="1">
      <c r="J5" s="227" t="s">
        <v>26</v>
      </c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</row>
    <row r="6" spans="1:30" s="6" customFormat="1" ht="18.75" customHeight="1">
      <c r="B6" s="151" t="s">
        <v>2</v>
      </c>
      <c r="C6" s="151"/>
      <c r="D6" s="194" t="s">
        <v>3</v>
      </c>
      <c r="E6" s="194"/>
      <c r="F6" s="194"/>
      <c r="G6" s="194"/>
      <c r="H6" s="25"/>
      <c r="J6" s="166" t="s">
        <v>27</v>
      </c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</row>
    <row r="7" spans="1:30" s="6" customFormat="1" ht="18.75" customHeight="1">
      <c r="B7" s="151"/>
      <c r="C7" s="151"/>
      <c r="D7" s="194"/>
      <c r="E7" s="194"/>
      <c r="F7" s="194"/>
      <c r="G7" s="194"/>
      <c r="H7" s="16"/>
      <c r="I7" s="1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AD7" s="21"/>
    </row>
    <row r="8" spans="1:30" ht="18.75" customHeight="1">
      <c r="B8" s="147" t="s">
        <v>4</v>
      </c>
      <c r="C8" s="147"/>
      <c r="D8" s="147"/>
      <c r="E8" s="147"/>
      <c r="F8" s="148" t="s">
        <v>5</v>
      </c>
      <c r="G8" s="148"/>
      <c r="H8" s="17"/>
      <c r="I8" s="17"/>
      <c r="J8" s="166" t="s">
        <v>28</v>
      </c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AD8" s="21"/>
    </row>
    <row r="9" spans="1:30" ht="18.75" customHeight="1">
      <c r="B9" s="147" t="s">
        <v>6</v>
      </c>
      <c r="C9" s="147"/>
      <c r="D9" s="147"/>
      <c r="E9" s="147"/>
      <c r="F9" s="148" t="s">
        <v>5</v>
      </c>
      <c r="G9" s="148"/>
      <c r="H9" s="17"/>
      <c r="I9" s="17"/>
      <c r="AD9" s="21"/>
    </row>
    <row r="10" spans="1:30" ht="18.75" customHeight="1">
      <c r="B10" s="147" t="s">
        <v>7</v>
      </c>
      <c r="C10" s="147"/>
      <c r="D10" s="147"/>
      <c r="E10" s="147"/>
      <c r="F10" s="148" t="s">
        <v>5</v>
      </c>
      <c r="G10" s="148"/>
      <c r="H10" s="17"/>
      <c r="I10" s="17"/>
    </row>
    <row r="11" spans="1:30" ht="116.25" customHeight="1">
      <c r="B11" s="200" t="s">
        <v>29</v>
      </c>
      <c r="C11" s="200"/>
      <c r="D11" s="200"/>
      <c r="E11" s="200"/>
      <c r="F11" s="200"/>
      <c r="G11" s="200" t="s">
        <v>30</v>
      </c>
      <c r="H11" s="226" t="s">
        <v>31</v>
      </c>
      <c r="I11" s="226"/>
    </row>
    <row r="12" spans="1:30" s="26" customFormat="1" ht="85.5" customHeight="1">
      <c r="B12" s="200"/>
      <c r="C12" s="200"/>
      <c r="D12" s="200"/>
      <c r="E12" s="200"/>
      <c r="F12" s="200"/>
      <c r="G12" s="200"/>
      <c r="H12" s="67" t="s">
        <v>32</v>
      </c>
      <c r="I12" s="67" t="s">
        <v>33</v>
      </c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</row>
    <row r="13" spans="1:30" s="16" customFormat="1" ht="109.5" customHeight="1">
      <c r="B13" s="221" t="s">
        <v>34</v>
      </c>
      <c r="C13" s="185"/>
      <c r="D13" s="22" t="s">
        <v>35</v>
      </c>
      <c r="E13" s="212" t="s">
        <v>82</v>
      </c>
      <c r="F13" s="212"/>
      <c r="G13" s="68">
        <f>+(H13*40*'Sazebník profesí'!H$39)+(I13*40*'Sazebník profesí'!I$39)+(AA13*40*'Sazebník profesí'!J$39)+(AB13*40*'Sazebník profesí'!K$39)+(L13*40*'Sazebník profesí'!L$39)+(M13*40*'Sazebník profesí'!M$39)+(N13*40*'Sazebník profesí'!N$39)+(O13*40*'Sazebník profesí'!O$39)+(P13*40*'Sazebník profesí'!P$39)+(Q13*40*'Sazebník profesí'!Q$39)+(R13*40*'Sazebník profesí'!R$39)+(S13*40*'Sazebník profesí'!S$39)+(T13*40*'Sazebník profesí'!T$39)+(U13*40*'Sazebník profesí'!U$39)+(V13*40*'Sazebník profesí'!V$39)+(W13*40*'Sazebník profesí'!W$39)+(X13*40*'Sazebník profesí'!X$39)+(Y13*40*'Sazebník profesí'!Y$39)</f>
        <v>0</v>
      </c>
      <c r="H13" s="129">
        <v>0.8</v>
      </c>
      <c r="I13" s="130">
        <v>0.2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AA13" s="105"/>
      <c r="AB13" s="105"/>
    </row>
    <row r="14" spans="1:30" s="16" customFormat="1" ht="109.5" customHeight="1">
      <c r="B14" s="222"/>
      <c r="C14" s="187"/>
      <c r="D14" s="22"/>
      <c r="E14" s="216" t="s">
        <v>37</v>
      </c>
      <c r="F14" s="217"/>
      <c r="G14" s="68">
        <f>+(H14*40*'Sazebník profesí'!H$39)+(I14*40*'Sazebník profesí'!I$39)+(AA14*40*'Sazebník profesí'!J$39)+(AB14*40*'Sazebník profesí'!K$39)+(L14*40*'Sazebník profesí'!L$39)+(M14*40*'Sazebník profesí'!M$39)+(N14*40*'Sazebník profesí'!N$39)+(O14*40*'Sazebník profesí'!O$39)+(P14*40*'Sazebník profesí'!P$39)+(Q14*40*'Sazebník profesí'!Q$39)+(R14*40*'Sazebník profesí'!R$39)+(S14*40*'Sazebník profesí'!S$39)+(T14*40*'Sazebník profesí'!T$39)+(U14*40*'Sazebník profesí'!U$39)+(V14*40*'Sazebník profesí'!V$39)+(W14*40*'Sazebník profesí'!W$39)+(X14*40*'Sazebník profesí'!X$39)+(Y14*40*'Sazebník profesí'!Y$39)</f>
        <v>0</v>
      </c>
      <c r="H14" s="129">
        <v>0.4</v>
      </c>
      <c r="I14" s="130">
        <v>0.6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AA14" s="105"/>
      <c r="AB14" s="105"/>
    </row>
    <row r="15" spans="1:30" s="16" customFormat="1" ht="63.75" customHeight="1">
      <c r="B15" s="222"/>
      <c r="C15" s="187"/>
      <c r="D15" s="22" t="s">
        <v>38</v>
      </c>
      <c r="E15" s="214" t="s">
        <v>39</v>
      </c>
      <c r="F15" s="215"/>
      <c r="G15" s="68">
        <f>+(H15*40*'Sazebník profesí'!H$39)+(I15*40*'Sazebník profesí'!I$39)+(AA15*40*'Sazebník profesí'!J$39)+(AB15*40*'Sazebník profesí'!K$39)+(L15*40*'Sazebník profesí'!L$39)+(M15*40*'Sazebník profesí'!M$39)+(N15*40*'Sazebník profesí'!N$39)+(O15*40*'Sazebník profesí'!O$39)+(P15*40*'Sazebník profesí'!P$39)+(Q15*40*'Sazebník profesí'!Q$39)+(R15*40*'Sazebník profesí'!R$39)+(S15*40*'Sazebník profesí'!S$39)+(T15*40*'Sazebník profesí'!T$39)+(U15*40*'Sazebník profesí'!U$39)+(V15*40*'Sazebník profesí'!V$39)+(W15*40*'Sazebník profesí'!W$39)+(X15*40*'Sazebník profesí'!X$39)+(Y15*40*'Sazebník profesí'!Y$39)</f>
        <v>0</v>
      </c>
      <c r="H15" s="129">
        <v>1</v>
      </c>
      <c r="I15" s="130">
        <v>0.5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AA15" s="105"/>
      <c r="AB15" s="105"/>
    </row>
    <row r="16" spans="1:30" s="16" customFormat="1" ht="72.75" customHeight="1">
      <c r="B16" s="222"/>
      <c r="C16" s="187"/>
      <c r="D16" s="22" t="s">
        <v>40</v>
      </c>
      <c r="E16" s="212" t="s">
        <v>41</v>
      </c>
      <c r="F16" s="212"/>
      <c r="G16" s="68">
        <f>+(H16*40*'Sazebník profesí'!H$39)+(I16*40*'Sazebník profesí'!I$39)+(AA16*40*'Sazebník profesí'!J$39)+(AB16*40*'Sazebník profesí'!K$39)+(L16*40*'Sazebník profesí'!L$39)+(M16*40*'Sazebník profesí'!M$39)+(N16*40*'Sazebník profesí'!N$39)+(O16*40*'Sazebník profesí'!O$39)+(P16*40*'Sazebník profesí'!P$39)+(Q16*40*'Sazebník profesí'!Q$39)+(R16*40*'Sazebník profesí'!R$39)+(S16*40*'Sazebník profesí'!S$39)+(T16*40*'Sazebník profesí'!T$39)+(U16*40*'Sazebník profesí'!U$39)+(V16*40*'Sazebník profesí'!V$39)+(W16*40*'Sazebník profesí'!W$39)+(X16*40*'Sazebník profesí'!X$39)+(Y16*40*'Sazebník profesí'!Y$39)</f>
        <v>0</v>
      </c>
      <c r="H16" s="129">
        <v>0.5</v>
      </c>
      <c r="I16" s="130">
        <v>1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AA16" s="105"/>
      <c r="AB16" s="105"/>
    </row>
    <row r="17" spans="2:33" s="16" customFormat="1" ht="55.5" customHeight="1">
      <c r="B17" s="223"/>
      <c r="C17" s="189"/>
      <c r="D17" s="22" t="s">
        <v>42</v>
      </c>
      <c r="E17" s="212" t="s">
        <v>43</v>
      </c>
      <c r="F17" s="212"/>
      <c r="G17" s="68">
        <f>+(H17*40*'Sazebník profesí'!H$39)+(I17*40*'Sazebník profesí'!I$39)+(AA17*40*'Sazebník profesí'!J$39)+(AB17*40*'Sazebník profesí'!K$39)+(L17*40*'Sazebník profesí'!L$39)+(M17*40*'Sazebník profesí'!M$39)+(N17*40*'Sazebník profesí'!N$39)+(O17*40*'Sazebník profesí'!O$39)+(P17*40*'Sazebník profesí'!P$39)+(Q17*40*'Sazebník profesí'!Q$39)+(R17*40*'Sazebník profesí'!R$39)+(S17*40*'Sazebník profesí'!S$39)+(T17*40*'Sazebník profesí'!T$39)+(U17*40*'Sazebník profesí'!U$39)+(V17*40*'Sazebník profesí'!V$39)+(W17*40*'Sazebník profesí'!W$39)+(X17*40*'Sazebník profesí'!X$39)+(Y17*40*'Sazebník profesí'!Y$39)</f>
        <v>0</v>
      </c>
      <c r="H17" s="129">
        <v>0</v>
      </c>
      <c r="I17" s="130">
        <v>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AA17" s="105"/>
      <c r="AB17" s="105"/>
    </row>
    <row r="18" spans="2:33" s="16" customFormat="1" ht="72.75" customHeight="1">
      <c r="B18" s="221" t="s">
        <v>44</v>
      </c>
      <c r="C18" s="185"/>
      <c r="D18" s="22" t="s">
        <v>45</v>
      </c>
      <c r="E18" s="211" t="s">
        <v>46</v>
      </c>
      <c r="F18" s="211"/>
      <c r="G18" s="68">
        <f>+(H18*40*'Sazebník profesí'!H$39)+(I18*40*'Sazebník profesí'!I$39)+(AA18*40*'Sazebník profesí'!J$39)+(AB18*40*'Sazebník profesí'!K$39)+(L18*40*'Sazebník profesí'!L$39)+(M18*40*'Sazebník profesí'!M$39)+(N18*40*'Sazebník profesí'!N$39)+(O18*40*'Sazebník profesí'!O$39)+(P18*40*'Sazebník profesí'!P$39)+(Q18*40*'Sazebník profesí'!Q$39)+(R18*40*'Sazebník profesí'!R$39)+(S18*40*'Sazebník profesí'!S$39)+(T18*40*'Sazebník profesí'!T$39)+(U18*40*'Sazebník profesí'!U$39)+(V18*40*'Sazebník profesí'!V$39)+(W18*40*'Sazebník profesí'!W$39)+(X18*40*'Sazebník profesí'!X$39)+(Y18*40*'Sazebník profesí'!Y$39)</f>
        <v>0</v>
      </c>
      <c r="H18" s="131">
        <v>78</v>
      </c>
      <c r="I18" s="132">
        <v>4</v>
      </c>
      <c r="L18" s="65"/>
      <c r="M18" s="65"/>
      <c r="N18" s="65"/>
      <c r="O18" s="64"/>
      <c r="P18" s="64"/>
      <c r="Q18" s="64"/>
      <c r="R18" s="65"/>
      <c r="S18" s="65"/>
      <c r="T18" s="65"/>
      <c r="U18" s="65"/>
      <c r="V18" s="65"/>
      <c r="W18" s="65"/>
      <c r="X18" s="65"/>
      <c r="AA18" s="105"/>
      <c r="AB18" s="105"/>
    </row>
    <row r="19" spans="2:33" s="16" customFormat="1" ht="72.75" customHeight="1">
      <c r="B19" s="222"/>
      <c r="C19" s="187"/>
      <c r="D19" s="22" t="s">
        <v>47</v>
      </c>
      <c r="E19" s="190" t="s">
        <v>48</v>
      </c>
      <c r="F19" s="213"/>
      <c r="G19" s="68">
        <f>+(H19*40*'Sazebník profesí'!H$39)+(I19*40*'Sazebník profesí'!I$39)+(AA19*40*'Sazebník profesí'!J$39)+(AB19*40*'Sazebník profesí'!K$39)+(L19*40*'Sazebník profesí'!L$39)+(M19*40*'Sazebník profesí'!M$39)+(N19*40*'Sazebník profesí'!N$39)+(O19*40*'Sazebník profesí'!O$39)+(P19*40*'Sazebník profesí'!P$39)+(Q19*40*'Sazebník profesí'!Q$39)+(R19*40*'Sazebník profesí'!R$39)+(S19*40*'Sazebník profesí'!S$39)+(T19*40*'Sazebník profesí'!T$39)+(U19*40*'Sazebník profesí'!U$39)+(V19*40*'Sazebník profesí'!V$39)+(W19*40*'Sazebník profesí'!W$39)+(X19*40*'Sazebník profesí'!X$39)+(Y19*40*'Sazebník profesí'!Y$39)</f>
        <v>0</v>
      </c>
      <c r="H19" s="131">
        <v>15</v>
      </c>
      <c r="I19" s="132">
        <v>5</v>
      </c>
      <c r="L19" s="65"/>
      <c r="M19" s="65"/>
      <c r="N19" s="65"/>
      <c r="O19" s="64"/>
      <c r="P19" s="64"/>
      <c r="Q19" s="64"/>
      <c r="R19" s="65"/>
      <c r="S19" s="65"/>
      <c r="T19" s="65"/>
      <c r="U19" s="65"/>
      <c r="V19" s="65"/>
      <c r="W19" s="65"/>
      <c r="X19" s="65"/>
      <c r="AA19" s="105"/>
      <c r="AB19" s="105"/>
    </row>
    <row r="20" spans="2:33" s="6" customFormat="1" ht="72.75" customHeight="1">
      <c r="B20" s="223"/>
      <c r="C20" s="189"/>
      <c r="D20" s="22" t="s">
        <v>49</v>
      </c>
      <c r="E20" s="212" t="s">
        <v>43</v>
      </c>
      <c r="F20" s="212"/>
      <c r="G20" s="68">
        <f>+(H20*40*'Sazebník profesí'!H$39)+(I20*40*'Sazebník profesí'!I$39)+(AA20*40*'Sazebník profesí'!J$39)+(AB20*40*'Sazebník profesí'!K$39)+(L20*40*'Sazebník profesí'!L$39)+(M20*40*'Sazebník profesí'!M$39)+(N20*40*'Sazebník profesí'!N$39)+(O20*40*'Sazebník profesí'!O$39)+(P20*40*'Sazebník profesí'!P$39)+(Q20*40*'Sazebník profesí'!Q$39)+(R20*40*'Sazebník profesí'!R$39)+(S20*40*'Sazebník profesí'!S$39)+(T20*40*'Sazebník profesí'!T$39)+(U20*40*'Sazebník profesí'!U$39)+(V20*40*'Sazebník profesí'!V$39)+(W20*40*'Sazebník profesí'!W$39)+(X20*40*'Sazebník profesí'!X$39)+(Y20*40*'Sazebník profesí'!Y$39)</f>
        <v>0</v>
      </c>
      <c r="H20" s="131">
        <v>0</v>
      </c>
      <c r="I20" s="132">
        <v>0</v>
      </c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AA20" s="105"/>
      <c r="AB20" s="105"/>
    </row>
    <row r="21" spans="2:33" s="6" customFormat="1" ht="72.75" customHeight="1" thickBot="1">
      <c r="B21" s="225" t="s">
        <v>50</v>
      </c>
      <c r="C21" s="225"/>
      <c r="D21" s="22" t="s">
        <v>51</v>
      </c>
      <c r="E21" s="211" t="s">
        <v>52</v>
      </c>
      <c r="F21" s="211"/>
      <c r="G21" s="68">
        <f>+(H21*40*'Sazebník profesí'!H$39)+(I21*40*'Sazebník profesí'!I$39)+(AA21*40*'Sazebník profesí'!J$39)+(AB21*40*'Sazebník profesí'!K$39)+(L21*40*'Sazebník profesí'!L$39)+(M21*40*'Sazebník profesí'!M$39)+(N21*40*'Sazebník profesí'!N$39)+(O21*40*'Sazebník profesí'!O$39)+(P21*40*'Sazebník profesí'!P$39)+(Q21*40*'Sazebník profesí'!Q$39)+(R21*40*'Sazebník profesí'!R$39)+(S21*40*'Sazebník profesí'!S$39)+(T21*40*'Sazebník profesí'!T$39)+(U21*40*'Sazebník profesí'!U$39)+(V21*40*'Sazebník profesí'!V$39)+(W21*40*'Sazebník profesí'!W$39)+(X21*40*'Sazebník profesí'!X$39)+(Y21*40*'Sazebník profesí'!Y$39)</f>
        <v>0</v>
      </c>
      <c r="H21" s="133">
        <v>1</v>
      </c>
      <c r="I21" s="134">
        <v>1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AA21" s="105"/>
      <c r="AB21" s="105"/>
    </row>
    <row r="22" spans="2:33" ht="7.5" customHeight="1">
      <c r="B22" s="20"/>
      <c r="C22" s="20"/>
      <c r="D22" s="20"/>
      <c r="E22" s="20"/>
      <c r="F22" s="20"/>
      <c r="G22" s="33"/>
    </row>
    <row r="23" spans="2:33" ht="30" customHeight="1">
      <c r="B23" s="20"/>
      <c r="C23" s="20"/>
      <c r="D23" s="171" t="s">
        <v>53</v>
      </c>
      <c r="E23" s="172"/>
      <c r="F23" s="172"/>
      <c r="G23" s="34">
        <f>SUM(G13:G21)</f>
        <v>0</v>
      </c>
      <c r="AA23" s="107"/>
      <c r="AB23" s="107"/>
      <c r="AC23" s="107"/>
      <c r="AD23" s="107"/>
      <c r="AE23" s="107"/>
      <c r="AF23" s="107"/>
    </row>
    <row r="24" spans="2:33" ht="30" customHeight="1" thickBot="1">
      <c r="B24" s="20"/>
      <c r="C24" s="20"/>
      <c r="D24" s="29"/>
      <c r="E24" s="30"/>
      <c r="F24" s="30"/>
      <c r="G24" s="31"/>
    </row>
    <row r="25" spans="2:33" ht="75" customHeight="1" thickBot="1">
      <c r="B25" s="201" t="s">
        <v>54</v>
      </c>
      <c r="C25" s="202"/>
      <c r="D25" s="202"/>
      <c r="E25" s="202"/>
      <c r="F25" s="203"/>
      <c r="G25" s="207" t="s">
        <v>30</v>
      </c>
      <c r="H25" s="163" t="s">
        <v>31</v>
      </c>
      <c r="I25" s="164"/>
      <c r="J25" s="164"/>
      <c r="K25" s="165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</row>
    <row r="26" spans="2:33" s="26" customFormat="1" ht="85.5" customHeight="1" thickBot="1">
      <c r="B26" s="204"/>
      <c r="C26" s="205"/>
      <c r="D26" s="205"/>
      <c r="E26" s="205"/>
      <c r="F26" s="206"/>
      <c r="G26" s="224"/>
      <c r="H26" s="126" t="s">
        <v>55</v>
      </c>
      <c r="I26" s="127" t="s">
        <v>57</v>
      </c>
      <c r="J26" s="127" t="s">
        <v>58</v>
      </c>
      <c r="K26" s="128" t="s">
        <v>59</v>
      </c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</row>
    <row r="27" spans="2:33" s="16" customFormat="1" ht="81" customHeight="1">
      <c r="B27" s="177" t="s">
        <v>60</v>
      </c>
      <c r="C27" s="178"/>
      <c r="D27" s="28" t="s">
        <v>61</v>
      </c>
      <c r="E27" s="167" t="s">
        <v>62</v>
      </c>
      <c r="F27" s="168"/>
      <c r="G27" s="69">
        <f>+(I27*40*'Sazebník profesí'!J$39)+(J27*40*'Sazebník profesí'!K$39)+(K27*40*'Sazebník profesí'!L$39)</f>
        <v>0</v>
      </c>
      <c r="H27" s="135">
        <v>1</v>
      </c>
      <c r="I27" s="138"/>
      <c r="J27" s="113"/>
      <c r="K27" s="11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6"/>
      <c r="AA27" s="106"/>
      <c r="AB27" s="106"/>
      <c r="AC27" s="106"/>
      <c r="AE27" s="106"/>
      <c r="AF27" s="106"/>
      <c r="AG27" s="106"/>
    </row>
    <row r="28" spans="2:33" s="16" customFormat="1" ht="81" customHeight="1">
      <c r="B28" s="179"/>
      <c r="C28" s="180"/>
      <c r="D28" s="28" t="s">
        <v>63</v>
      </c>
      <c r="E28" s="167" t="s">
        <v>64</v>
      </c>
      <c r="F28" s="168"/>
      <c r="G28" s="69">
        <f>+(I28*40*'Sazebník profesí'!J$39)+(J28*40*'Sazebník profesí'!K$39)+(K28*40*'Sazebník profesí'!L$39)</f>
        <v>0</v>
      </c>
      <c r="H28" s="136">
        <v>1</v>
      </c>
      <c r="I28" s="116"/>
      <c r="J28" s="117"/>
      <c r="K28" s="111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6"/>
      <c r="AA28" s="106"/>
      <c r="AB28" s="106"/>
      <c r="AC28" s="106"/>
      <c r="AE28" s="106"/>
      <c r="AF28" s="106"/>
      <c r="AG28" s="106"/>
    </row>
    <row r="29" spans="2:33" s="16" customFormat="1" ht="81" customHeight="1">
      <c r="B29" s="181"/>
      <c r="C29" s="182"/>
      <c r="D29" s="28" t="s">
        <v>65</v>
      </c>
      <c r="E29" s="192" t="s">
        <v>66</v>
      </c>
      <c r="F29" s="193"/>
      <c r="G29" s="69">
        <f>+(I29*40*'Sazebník profesí'!J$39)+(J29*40*'Sazebník profesí'!K$39)+(K29*40*'Sazebník profesí'!L$39)</f>
        <v>0</v>
      </c>
      <c r="H29" s="136">
        <v>0</v>
      </c>
      <c r="I29" s="118"/>
      <c r="J29" s="118"/>
      <c r="K29" s="111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6"/>
      <c r="AA29" s="106"/>
      <c r="AB29" s="106"/>
      <c r="AC29" s="106"/>
      <c r="AE29" s="106"/>
      <c r="AF29" s="106"/>
      <c r="AG29" s="106"/>
    </row>
    <row r="30" spans="2:33" s="16" customFormat="1" ht="81" customHeight="1">
      <c r="B30" s="184" t="s">
        <v>67</v>
      </c>
      <c r="C30" s="185"/>
      <c r="D30" s="28" t="s">
        <v>68</v>
      </c>
      <c r="E30" s="169" t="s">
        <v>69</v>
      </c>
      <c r="F30" s="170"/>
      <c r="G30" s="69">
        <f>+(I30*40*'Sazebník profesí'!J$39)+(J30*40*'Sazebník profesí'!K$39)+(K30*40*'Sazebník profesí'!L$39)</f>
        <v>0</v>
      </c>
      <c r="H30" s="136">
        <v>25</v>
      </c>
      <c r="I30" s="117"/>
      <c r="J30" s="117"/>
      <c r="K30" s="109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6"/>
      <c r="AA30" s="106"/>
      <c r="AB30" s="106"/>
      <c r="AC30" s="106"/>
      <c r="AE30" s="106"/>
      <c r="AF30" s="106"/>
      <c r="AG30" s="106"/>
    </row>
    <row r="31" spans="2:33" s="16" customFormat="1" ht="81" customHeight="1">
      <c r="B31" s="186"/>
      <c r="C31" s="187"/>
      <c r="D31" s="28" t="s">
        <v>70</v>
      </c>
      <c r="E31" s="190" t="s">
        <v>71</v>
      </c>
      <c r="F31" s="191"/>
      <c r="G31" s="69">
        <f>+(I31*40*'Sazebník profesí'!J$39)+(J31*40*'Sazebník profesí'!K$39)+(K31*40*'Sazebník profesí'!L$39)</f>
        <v>0</v>
      </c>
      <c r="H31" s="136">
        <v>26</v>
      </c>
      <c r="I31" s="116"/>
      <c r="J31" s="117"/>
      <c r="K31" s="109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6"/>
      <c r="AA31" s="106"/>
      <c r="AB31" s="106"/>
      <c r="AC31" s="106"/>
      <c r="AE31" s="106"/>
      <c r="AF31" s="106"/>
      <c r="AG31" s="106"/>
    </row>
    <row r="32" spans="2:33" s="16" customFormat="1" ht="81" customHeight="1">
      <c r="B32" s="188"/>
      <c r="C32" s="189"/>
      <c r="D32" s="28" t="s">
        <v>72</v>
      </c>
      <c r="E32" s="169" t="s">
        <v>66</v>
      </c>
      <c r="F32" s="183"/>
      <c r="G32" s="69">
        <f>+(I32*40*'Sazebník profesí'!J$39)+(J32*40*'Sazebník profesí'!K$39)+(K32*40*'Sazebník profesí'!L$39)</f>
        <v>0</v>
      </c>
      <c r="H32" s="136">
        <v>0</v>
      </c>
      <c r="I32" s="118"/>
      <c r="J32" s="118"/>
      <c r="K32" s="111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6"/>
      <c r="AA32" s="106"/>
      <c r="AB32" s="106"/>
      <c r="AC32" s="106"/>
      <c r="AE32" s="106"/>
      <c r="AF32" s="106"/>
      <c r="AG32" s="106"/>
    </row>
    <row r="33" spans="2:33" s="16" customFormat="1" ht="81" customHeight="1" thickBot="1">
      <c r="B33" s="175" t="s">
        <v>73</v>
      </c>
      <c r="C33" s="176"/>
      <c r="D33" s="71" t="s">
        <v>74</v>
      </c>
      <c r="E33" s="173" t="s">
        <v>75</v>
      </c>
      <c r="F33" s="174"/>
      <c r="G33" s="124">
        <f>+(I33*40*'Sazebník profesí'!J$39)+(J33*40*'Sazebník profesí'!K$39)+(K33*40*'Sazebník profesí'!L$39)</f>
        <v>0</v>
      </c>
      <c r="H33" s="137">
        <v>0</v>
      </c>
      <c r="I33" s="121"/>
      <c r="J33" s="121"/>
      <c r="K33" s="122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6"/>
      <c r="AA33" s="106"/>
      <c r="AB33" s="106"/>
      <c r="AC33" s="106"/>
      <c r="AE33" s="106"/>
      <c r="AF33" s="106"/>
      <c r="AG33" s="106"/>
    </row>
    <row r="34" spans="2:33" ht="7.5" customHeight="1">
      <c r="B34" s="20"/>
      <c r="C34" s="20"/>
      <c r="D34" s="20"/>
      <c r="E34" s="20"/>
      <c r="F34" s="20"/>
      <c r="G34" s="32"/>
    </row>
    <row r="35" spans="2:33" ht="30" customHeight="1">
      <c r="B35" s="20"/>
      <c r="C35" s="20"/>
      <c r="D35" s="171" t="s">
        <v>76</v>
      </c>
      <c r="E35" s="172"/>
      <c r="F35" s="172"/>
      <c r="G35" s="36">
        <f>SUM(G27:G33)</f>
        <v>0</v>
      </c>
      <c r="AA35" s="107"/>
      <c r="AB35" s="107"/>
      <c r="AC35" s="107"/>
      <c r="AD35" s="107"/>
      <c r="AE35" s="107"/>
      <c r="AF35" s="107"/>
      <c r="AG35" s="107"/>
    </row>
    <row r="36" spans="2:33" ht="15" customHeight="1">
      <c r="B36" s="20"/>
      <c r="C36" s="20"/>
      <c r="D36" s="20"/>
      <c r="E36" s="20"/>
      <c r="F36" s="20"/>
      <c r="G36" s="20"/>
    </row>
    <row r="37" spans="2:33" ht="28.5" customHeight="1">
      <c r="B37" s="145" t="s">
        <v>83</v>
      </c>
      <c r="C37" s="145"/>
      <c r="D37" s="145"/>
      <c r="E37" s="145"/>
      <c r="F37" s="145"/>
      <c r="G37" s="35">
        <f>G35+G23</f>
        <v>0</v>
      </c>
    </row>
    <row r="38" spans="2:33" ht="28.5" customHeight="1">
      <c r="B38" s="145" t="s">
        <v>84</v>
      </c>
      <c r="C38" s="145"/>
      <c r="D38" s="145"/>
      <c r="E38" s="145"/>
      <c r="F38" s="145"/>
      <c r="G38" s="35">
        <f>G37*0.1</f>
        <v>0</v>
      </c>
    </row>
    <row r="39" spans="2:33" ht="28.5" customHeight="1">
      <c r="B39" s="146" t="s">
        <v>85</v>
      </c>
      <c r="C39" s="146"/>
      <c r="D39" s="146"/>
      <c r="E39" s="146"/>
      <c r="F39" s="146"/>
      <c r="G39" s="38">
        <f>G37+G38</f>
        <v>0</v>
      </c>
    </row>
    <row r="40" spans="2:33" ht="59.25" customHeight="1">
      <c r="B40" s="140" t="s">
        <v>20</v>
      </c>
      <c r="C40" s="140"/>
      <c r="D40" s="140"/>
      <c r="E40" s="140"/>
      <c r="F40" s="140"/>
      <c r="G40" s="140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</row>
    <row r="41" spans="2:33"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</row>
    <row r="42" spans="2:33">
      <c r="B42" s="1" t="s">
        <v>21</v>
      </c>
      <c r="C42" s="1"/>
      <c r="D42" s="7"/>
    </row>
    <row r="43" spans="2:33">
      <c r="B43" s="1"/>
      <c r="C43" s="1"/>
      <c r="D43" s="7"/>
    </row>
    <row r="44" spans="2:33">
      <c r="B44" s="6"/>
      <c r="C44" s="6"/>
      <c r="D44" s="7"/>
    </row>
    <row r="46" spans="2:33"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</row>
    <row r="47" spans="2:33"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</row>
    <row r="48" spans="2:33"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</row>
    <row r="50" spans="2:7">
      <c r="B50" s="8"/>
      <c r="C50" s="8"/>
      <c r="D50" s="8"/>
    </row>
    <row r="51" spans="2:7">
      <c r="B51" s="9"/>
      <c r="C51" s="9"/>
      <c r="D51" s="9"/>
    </row>
    <row r="52" spans="2:7">
      <c r="B52" s="9"/>
      <c r="C52" s="9"/>
      <c r="D52" s="9"/>
    </row>
    <row r="53" spans="2:7">
      <c r="B53" s="10"/>
      <c r="C53" s="10"/>
      <c r="D53" s="10"/>
      <c r="G53" s="10"/>
    </row>
    <row r="54" spans="2:7">
      <c r="B54" s="11"/>
      <c r="C54" s="11"/>
      <c r="D54" s="11"/>
    </row>
    <row r="55" spans="2:7">
      <c r="B55" s="11"/>
      <c r="C55" s="11"/>
      <c r="D55" s="11"/>
    </row>
    <row r="56" spans="2:7">
      <c r="B56" s="10"/>
      <c r="C56" s="10"/>
      <c r="D56" s="10"/>
    </row>
    <row r="57" spans="2:7">
      <c r="B57" s="11"/>
      <c r="C57" s="11"/>
      <c r="D57" s="11"/>
    </row>
    <row r="58" spans="2:7">
      <c r="B58" s="12"/>
      <c r="C58" s="12"/>
      <c r="D58" s="12"/>
    </row>
    <row r="60" spans="2:7">
      <c r="B60" s="10"/>
      <c r="C60" s="10"/>
      <c r="D60" s="10"/>
    </row>
    <row r="61" spans="2:7">
      <c r="B61" s="10"/>
      <c r="C61" s="10"/>
      <c r="D61" s="10"/>
    </row>
    <row r="62" spans="2:7">
      <c r="B62" s="13"/>
      <c r="C62" s="13"/>
      <c r="D62" s="13"/>
    </row>
    <row r="63" spans="2:7">
      <c r="B63" s="11"/>
      <c r="C63" s="11"/>
      <c r="D63" s="11"/>
      <c r="E63" s="11"/>
    </row>
    <row r="64" spans="2:7">
      <c r="B64" s="12"/>
      <c r="C64" s="12"/>
      <c r="D64" s="12"/>
    </row>
    <row r="65" spans="2:6">
      <c r="B65" s="10"/>
      <c r="C65" s="10"/>
      <c r="D65" s="10"/>
      <c r="E65" s="10"/>
    </row>
    <row r="66" spans="2:6">
      <c r="B66" s="10"/>
      <c r="C66" s="10"/>
      <c r="D66" s="10"/>
      <c r="F66" s="10"/>
    </row>
    <row r="67" spans="2:6" ht="15.75">
      <c r="B67" s="14"/>
      <c r="C67" s="14"/>
      <c r="D67" s="14"/>
    </row>
    <row r="68" spans="2:6">
      <c r="B68" s="15"/>
      <c r="C68" s="15"/>
      <c r="D68" s="15"/>
    </row>
    <row r="69" spans="2:6">
      <c r="B69" s="10"/>
      <c r="C69" s="10"/>
      <c r="D69" s="10"/>
      <c r="F69" s="10"/>
    </row>
    <row r="70" spans="2:6">
      <c r="B70" s="15"/>
      <c r="C70" s="15"/>
      <c r="D70" s="15"/>
    </row>
    <row r="71" spans="2:6">
      <c r="B71" s="15"/>
      <c r="C71" s="15"/>
      <c r="D71" s="15"/>
    </row>
    <row r="72" spans="2:6">
      <c r="B72" s="10"/>
      <c r="C72" s="10"/>
      <c r="D72" s="10"/>
      <c r="E72" s="10"/>
    </row>
    <row r="73" spans="2:6">
      <c r="B73" s="11"/>
      <c r="C73" s="11"/>
      <c r="D73" s="11"/>
    </row>
    <row r="74" spans="2:6">
      <c r="B74" s="12"/>
      <c r="C74" s="12"/>
      <c r="D74" s="12"/>
    </row>
    <row r="75" spans="2:6" ht="15.75">
      <c r="B75" s="14"/>
      <c r="C75" s="14"/>
      <c r="D75" s="14"/>
    </row>
    <row r="76" spans="2:6">
      <c r="B76" s="15"/>
      <c r="C76" s="15"/>
      <c r="D76" s="15"/>
    </row>
  </sheetData>
  <mergeCells count="51">
    <mergeCell ref="H1:J1"/>
    <mergeCell ref="E17:F17"/>
    <mergeCell ref="H11:I11"/>
    <mergeCell ref="I3:J3"/>
    <mergeCell ref="J5:Y5"/>
    <mergeCell ref="J6:Y7"/>
    <mergeCell ref="G11:G12"/>
    <mergeCell ref="B11:F12"/>
    <mergeCell ref="B13:C17"/>
    <mergeCell ref="B6:C7"/>
    <mergeCell ref="E15:F15"/>
    <mergeCell ref="E14:F14"/>
    <mergeCell ref="J8:Y8"/>
    <mergeCell ref="J4:Y4"/>
    <mergeCell ref="B25:F26"/>
    <mergeCell ref="G25:G26"/>
    <mergeCell ref="E21:F21"/>
    <mergeCell ref="D23:F23"/>
    <mergeCell ref="B21:C21"/>
    <mergeCell ref="B18:C20"/>
    <mergeCell ref="E13:F13"/>
    <mergeCell ref="E16:F16"/>
    <mergeCell ref="F1:G1"/>
    <mergeCell ref="F10:G10"/>
    <mergeCell ref="F9:G9"/>
    <mergeCell ref="B4:G4"/>
    <mergeCell ref="F8:G8"/>
    <mergeCell ref="B10:E10"/>
    <mergeCell ref="B9:E9"/>
    <mergeCell ref="B8:E8"/>
    <mergeCell ref="D6:G7"/>
    <mergeCell ref="A1:E1"/>
    <mergeCell ref="E18:F18"/>
    <mergeCell ref="E20:F20"/>
    <mergeCell ref="E19:F19"/>
    <mergeCell ref="H25:K25"/>
    <mergeCell ref="B40:G40"/>
    <mergeCell ref="B37:F37"/>
    <mergeCell ref="E27:F27"/>
    <mergeCell ref="E30:F30"/>
    <mergeCell ref="D35:F35"/>
    <mergeCell ref="E33:F33"/>
    <mergeCell ref="B33:C33"/>
    <mergeCell ref="B39:F39"/>
    <mergeCell ref="B38:F38"/>
    <mergeCell ref="B27:C29"/>
    <mergeCell ref="E28:F28"/>
    <mergeCell ref="E32:F32"/>
    <mergeCell ref="B30:C32"/>
    <mergeCell ref="E31:F31"/>
    <mergeCell ref="E29:F29"/>
  </mergeCells>
  <printOptions horizontalCentered="1"/>
  <pageMargins left="0.98425196850393704" right="0.59055118110236227" top="0.39370078740157483" bottom="0.39370078740157483" header="0.19685039370078741" footer="0.19685039370078741"/>
  <pageSetup paperSize="8" scale="32" orientation="landscape" r:id="rId1"/>
  <headerFooter>
    <oddFooter>Stránka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F47"/>
  <sheetViews>
    <sheetView topLeftCell="B10" zoomScaleNormal="100" workbookViewId="0">
      <selection activeCell="H16" sqref="H16"/>
    </sheetView>
  </sheetViews>
  <sheetFormatPr defaultColWidth="9.140625" defaultRowHeight="14.25"/>
  <cols>
    <col min="1" max="1" width="18" style="41" customWidth="1"/>
    <col min="2" max="3" width="11.42578125" style="41" customWidth="1"/>
    <col min="4" max="4" width="5.7109375" style="41" customWidth="1"/>
    <col min="5" max="5" width="17.85546875" style="41" customWidth="1"/>
    <col min="6" max="6" width="42.85546875" style="41" customWidth="1"/>
    <col min="7" max="7" width="22.85546875" style="41" customWidth="1"/>
    <col min="8" max="8" width="23.28515625" style="41" customWidth="1"/>
    <col min="9" max="9" width="6.42578125" style="41" bestFit="1" customWidth="1"/>
    <col min="10" max="10" width="5.42578125" style="41" bestFit="1" customWidth="1"/>
    <col min="11" max="11" width="6.42578125" style="41" bestFit="1" customWidth="1"/>
    <col min="12" max="13" width="5.42578125" style="41" bestFit="1" customWidth="1"/>
    <col min="14" max="14" width="6.42578125" style="41" bestFit="1" customWidth="1"/>
    <col min="15" max="17" width="5.42578125" style="41" bestFit="1" customWidth="1"/>
    <col min="18" max="25" width="6.42578125" style="41" bestFit="1" customWidth="1"/>
    <col min="26" max="16384" width="9.140625" style="41"/>
  </cols>
  <sheetData>
    <row r="1" spans="2:16" ht="63.75" customHeight="1">
      <c r="B1" s="228"/>
      <c r="C1" s="228"/>
      <c r="D1" s="228"/>
      <c r="E1" s="228"/>
      <c r="F1" s="228" t="s">
        <v>86</v>
      </c>
      <c r="G1" s="229"/>
      <c r="H1" s="40"/>
    </row>
    <row r="2" spans="2:16" ht="15" customHeight="1">
      <c r="B2" s="42"/>
      <c r="C2" s="42"/>
      <c r="D2" s="42"/>
      <c r="E2" s="42"/>
      <c r="F2" s="42"/>
      <c r="G2" s="42"/>
      <c r="H2" s="43"/>
    </row>
    <row r="3" spans="2:16" s="1" customFormat="1" ht="18.75" customHeight="1" thickBot="1">
      <c r="B3" s="44" t="s">
        <v>87</v>
      </c>
      <c r="C3" s="44"/>
    </row>
    <row r="4" spans="2:16" ht="30" customHeight="1" thickBot="1">
      <c r="B4" s="230" t="s">
        <v>88</v>
      </c>
      <c r="C4" s="231"/>
      <c r="D4" s="231"/>
      <c r="E4" s="231"/>
      <c r="F4" s="231"/>
      <c r="G4" s="231"/>
      <c r="H4" s="232"/>
    </row>
    <row r="5" spans="2:16" ht="15" customHeight="1"/>
    <row r="6" spans="2:16" s="1" customFormat="1" ht="18.75" customHeight="1">
      <c r="B6" s="45" t="s">
        <v>2</v>
      </c>
      <c r="C6" s="45"/>
      <c r="D6" s="233" t="s">
        <v>3</v>
      </c>
      <c r="E6" s="233"/>
      <c r="F6" s="233"/>
      <c r="G6" s="233"/>
      <c r="H6" s="233"/>
    </row>
    <row r="7" spans="2:16" s="1" customFormat="1" ht="18.75" customHeight="1">
      <c r="D7" s="148"/>
      <c r="E7" s="148"/>
      <c r="F7" s="148"/>
      <c r="G7" s="148"/>
      <c r="H7" s="148"/>
      <c r="P7" s="46"/>
    </row>
    <row r="8" spans="2:16" ht="15" customHeight="1">
      <c r="D8" s="47"/>
      <c r="E8" s="47"/>
      <c r="F8" s="47"/>
      <c r="G8" s="47"/>
      <c r="H8" s="47"/>
      <c r="P8" s="46"/>
    </row>
    <row r="9" spans="2:16" ht="18.75" customHeight="1">
      <c r="B9" s="148" t="s">
        <v>4</v>
      </c>
      <c r="C9" s="148"/>
      <c r="D9" s="148"/>
      <c r="E9" s="148"/>
      <c r="F9" s="148" t="s">
        <v>5</v>
      </c>
      <c r="G9" s="148"/>
      <c r="H9" s="148"/>
      <c r="P9" s="46"/>
    </row>
    <row r="10" spans="2:16" ht="18.75" customHeight="1">
      <c r="B10" s="148" t="s">
        <v>6</v>
      </c>
      <c r="C10" s="148"/>
      <c r="D10" s="148"/>
      <c r="E10" s="148"/>
      <c r="F10" s="148" t="s">
        <v>5</v>
      </c>
      <c r="G10" s="148"/>
      <c r="H10" s="148"/>
      <c r="P10" s="46"/>
    </row>
    <row r="11" spans="2:16" ht="18.75" customHeight="1">
      <c r="B11" s="148" t="s">
        <v>7</v>
      </c>
      <c r="C11" s="148"/>
      <c r="D11" s="148"/>
      <c r="E11" s="148"/>
      <c r="F11" s="148" t="s">
        <v>5</v>
      </c>
      <c r="G11" s="148"/>
      <c r="H11" s="148"/>
    </row>
    <row r="12" spans="2:16" ht="15" customHeight="1">
      <c r="B12" s="47"/>
      <c r="C12" s="47"/>
      <c r="D12" s="47"/>
      <c r="E12" s="47"/>
      <c r="F12" s="17"/>
      <c r="G12" s="17"/>
      <c r="H12" s="17"/>
    </row>
    <row r="13" spans="2:16" ht="15" customHeight="1"/>
    <row r="14" spans="2:16" ht="15" customHeight="1">
      <c r="B14" s="238" t="s">
        <v>89</v>
      </c>
      <c r="C14" s="238"/>
      <c r="D14" s="238"/>
      <c r="E14" s="238"/>
      <c r="F14" s="238"/>
      <c r="G14" s="238"/>
      <c r="H14" s="237" t="s">
        <v>90</v>
      </c>
    </row>
    <row r="15" spans="2:16" s="17" customFormat="1" ht="22.5" customHeight="1">
      <c r="B15" s="238"/>
      <c r="C15" s="238"/>
      <c r="D15" s="238"/>
      <c r="E15" s="238"/>
      <c r="F15" s="238"/>
      <c r="G15" s="238"/>
      <c r="H15" s="237"/>
    </row>
    <row r="16" spans="2:16" s="17" customFormat="1" ht="15" customHeight="1">
      <c r="B16" s="48" t="s">
        <v>35</v>
      </c>
      <c r="C16" s="234" t="s">
        <v>91</v>
      </c>
      <c r="D16" s="235"/>
      <c r="E16" s="235"/>
      <c r="F16" s="235"/>
      <c r="G16" s="236"/>
      <c r="H16" s="49"/>
    </row>
    <row r="17" spans="2:8" ht="15">
      <c r="B17" s="48" t="s">
        <v>38</v>
      </c>
      <c r="C17" s="234" t="s">
        <v>92</v>
      </c>
      <c r="D17" s="235"/>
      <c r="E17" s="235"/>
      <c r="F17" s="235"/>
      <c r="G17" s="236"/>
      <c r="H17" s="49"/>
    </row>
    <row r="18" spans="2:8" ht="15">
      <c r="B18" s="48" t="s">
        <v>40</v>
      </c>
      <c r="C18" s="234" t="s">
        <v>57</v>
      </c>
      <c r="D18" s="235"/>
      <c r="E18" s="235"/>
      <c r="F18" s="235"/>
      <c r="G18" s="236"/>
      <c r="H18" s="50"/>
    </row>
    <row r="19" spans="2:8" ht="15">
      <c r="B19" s="48" t="s">
        <v>42</v>
      </c>
      <c r="C19" s="234" t="s">
        <v>58</v>
      </c>
      <c r="D19" s="235"/>
      <c r="E19" s="235"/>
      <c r="F19" s="235"/>
      <c r="G19" s="236"/>
      <c r="H19" s="49"/>
    </row>
    <row r="20" spans="2:8" ht="15">
      <c r="B20" s="48" t="s">
        <v>45</v>
      </c>
      <c r="C20" s="234" t="s">
        <v>93</v>
      </c>
      <c r="D20" s="235"/>
      <c r="E20" s="235"/>
      <c r="F20" s="235"/>
      <c r="G20" s="236"/>
      <c r="H20" s="49"/>
    </row>
    <row r="21" spans="2:8" ht="15">
      <c r="B21" s="48" t="s">
        <v>47</v>
      </c>
      <c r="C21" s="234"/>
      <c r="D21" s="235"/>
      <c r="E21" s="235"/>
      <c r="F21" s="235"/>
      <c r="G21" s="236"/>
      <c r="H21" s="49"/>
    </row>
    <row r="22" spans="2:8" ht="15">
      <c r="B22" s="48" t="s">
        <v>49</v>
      </c>
      <c r="C22" s="234"/>
      <c r="D22" s="235"/>
      <c r="E22" s="235"/>
      <c r="F22" s="235"/>
      <c r="G22" s="236"/>
      <c r="H22" s="49"/>
    </row>
    <row r="23" spans="2:8" ht="15">
      <c r="B23" s="48" t="s">
        <v>51</v>
      </c>
      <c r="C23" s="234"/>
      <c r="D23" s="235"/>
      <c r="E23" s="235"/>
      <c r="F23" s="235"/>
      <c r="G23" s="236"/>
      <c r="H23" s="51"/>
    </row>
    <row r="24" spans="2:8" ht="15">
      <c r="B24" s="48" t="s">
        <v>94</v>
      </c>
      <c r="C24" s="234"/>
      <c r="D24" s="235"/>
      <c r="E24" s="235"/>
      <c r="F24" s="235"/>
      <c r="G24" s="236"/>
      <c r="H24" s="51"/>
    </row>
    <row r="25" spans="2:8" ht="15">
      <c r="B25" s="48" t="s">
        <v>95</v>
      </c>
      <c r="C25" s="234"/>
      <c r="D25" s="235"/>
      <c r="E25" s="235"/>
      <c r="F25" s="235"/>
      <c r="G25" s="236"/>
      <c r="H25" s="51"/>
    </row>
    <row r="26" spans="2:8" ht="15">
      <c r="B26" s="48" t="s">
        <v>96</v>
      </c>
      <c r="C26" s="234"/>
      <c r="D26" s="235"/>
      <c r="E26" s="235"/>
      <c r="F26" s="235"/>
      <c r="G26" s="236"/>
      <c r="H26" s="51"/>
    </row>
    <row r="27" spans="2:8" ht="15">
      <c r="B27" s="48" t="s">
        <v>97</v>
      </c>
      <c r="C27" s="234"/>
      <c r="D27" s="235"/>
      <c r="E27" s="235"/>
      <c r="F27" s="235"/>
      <c r="G27" s="236"/>
      <c r="H27" s="52"/>
    </row>
    <row r="28" spans="2:8" ht="15">
      <c r="B28" s="48" t="s">
        <v>98</v>
      </c>
      <c r="C28" s="234"/>
      <c r="D28" s="235"/>
      <c r="E28" s="235"/>
      <c r="F28" s="235"/>
      <c r="G28" s="236"/>
      <c r="H28" s="52"/>
    </row>
    <row r="29" spans="2:8" ht="15">
      <c r="B29" s="48" t="s">
        <v>99</v>
      </c>
      <c r="C29" s="234"/>
      <c r="D29" s="235"/>
      <c r="E29" s="235"/>
      <c r="F29" s="235"/>
      <c r="G29" s="236"/>
      <c r="H29" s="52"/>
    </row>
    <row r="30" spans="2:8" ht="15">
      <c r="B30" s="48" t="s">
        <v>100</v>
      </c>
      <c r="C30" s="234"/>
      <c r="D30" s="235"/>
      <c r="E30" s="235"/>
      <c r="F30" s="235"/>
      <c r="G30" s="236"/>
      <c r="H30" s="52"/>
    </row>
    <row r="31" spans="2:8" ht="15">
      <c r="B31" s="48" t="s">
        <v>101</v>
      </c>
      <c r="C31" s="234"/>
      <c r="D31" s="235"/>
      <c r="E31" s="235"/>
      <c r="F31" s="235"/>
      <c r="G31" s="236"/>
      <c r="H31" s="52"/>
    </row>
    <row r="32" spans="2:8" ht="15">
      <c r="B32" s="48" t="s">
        <v>102</v>
      </c>
      <c r="C32" s="234"/>
      <c r="D32" s="235"/>
      <c r="E32" s="235"/>
      <c r="F32" s="235"/>
      <c r="G32" s="236"/>
      <c r="H32" s="52"/>
    </row>
    <row r="33" spans="2:32" ht="15">
      <c r="B33" s="48" t="s">
        <v>103</v>
      </c>
      <c r="C33" s="234"/>
      <c r="D33" s="235"/>
      <c r="E33" s="235"/>
      <c r="F33" s="235"/>
      <c r="G33" s="236"/>
      <c r="H33" s="52"/>
    </row>
    <row r="34" spans="2:32" s="2" customFormat="1" ht="113.25" customHeight="1">
      <c r="B34" s="11"/>
      <c r="C34" s="11"/>
      <c r="D34" s="11"/>
      <c r="E34" s="11"/>
      <c r="H34" s="58" t="str" cm="1">
        <f t="array" ref="H34:Y39">TRANSPOSE(C16:H33)</f>
        <v>Hlavní Koordinátor BOZP na Staveništi</v>
      </c>
      <c r="I34" s="59" t="str">
        <v>Manažer HSE (Zástupce Koordinátora BOZP na Staveništi)</v>
      </c>
      <c r="J34" s="59" t="str">
        <v>Technik BOZP</v>
      </c>
      <c r="K34" s="59" t="str">
        <v>Technik PO</v>
      </c>
      <c r="L34" s="59" t="str">
        <v>Technik ŽP = Osoba odpovědná za ŽP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  <c r="S34" s="59">
        <v>0</v>
      </c>
      <c r="T34" s="59">
        <v>0</v>
      </c>
      <c r="U34" s="59">
        <v>0</v>
      </c>
      <c r="V34" s="59">
        <v>0</v>
      </c>
      <c r="W34" s="59">
        <v>0</v>
      </c>
      <c r="X34" s="59">
        <v>0</v>
      </c>
      <c r="Y34" s="59">
        <v>0</v>
      </c>
    </row>
    <row r="35" spans="2:32" s="2" customFormat="1">
      <c r="B35" s="12"/>
      <c r="C35" s="12"/>
      <c r="D35" s="12"/>
      <c r="H35" s="60">
        <v>0</v>
      </c>
      <c r="I35" s="60">
        <v>0</v>
      </c>
      <c r="J35" s="60">
        <v>0</v>
      </c>
      <c r="K35" s="60">
        <v>0</v>
      </c>
      <c r="L35" s="60">
        <v>0</v>
      </c>
      <c r="M35" s="60">
        <v>0</v>
      </c>
      <c r="N35" s="60">
        <v>0</v>
      </c>
      <c r="O35" s="60">
        <v>0</v>
      </c>
      <c r="P35" s="60">
        <v>0</v>
      </c>
      <c r="Q35" s="60">
        <v>0</v>
      </c>
      <c r="R35" s="60">
        <v>0</v>
      </c>
      <c r="S35" s="60">
        <v>0</v>
      </c>
      <c r="T35" s="60">
        <v>0</v>
      </c>
      <c r="U35" s="60">
        <v>0</v>
      </c>
      <c r="V35" s="60">
        <v>0</v>
      </c>
      <c r="W35" s="60">
        <v>0</v>
      </c>
      <c r="X35" s="60">
        <v>0</v>
      </c>
      <c r="Y35" s="60">
        <v>0</v>
      </c>
    </row>
    <row r="36" spans="2:32" s="2" customFormat="1">
      <c r="B36" s="10"/>
      <c r="C36" s="10"/>
      <c r="D36" s="10"/>
      <c r="E36" s="10"/>
      <c r="H36" s="60">
        <v>0</v>
      </c>
      <c r="I36" s="60">
        <v>0</v>
      </c>
      <c r="J36" s="60">
        <v>0</v>
      </c>
      <c r="K36" s="60">
        <v>0</v>
      </c>
      <c r="L36" s="60">
        <v>0</v>
      </c>
      <c r="M36" s="60">
        <v>0</v>
      </c>
      <c r="N36" s="60">
        <v>0</v>
      </c>
      <c r="O36" s="60">
        <v>0</v>
      </c>
      <c r="P36" s="60">
        <v>0</v>
      </c>
      <c r="Q36" s="60">
        <v>0</v>
      </c>
      <c r="R36" s="60">
        <v>0</v>
      </c>
      <c r="S36" s="60">
        <v>0</v>
      </c>
      <c r="T36" s="60">
        <v>0</v>
      </c>
      <c r="U36" s="60">
        <v>0</v>
      </c>
      <c r="V36" s="60">
        <v>0</v>
      </c>
      <c r="W36" s="60">
        <v>0</v>
      </c>
      <c r="X36" s="60">
        <v>0</v>
      </c>
      <c r="Y36" s="60">
        <v>0</v>
      </c>
    </row>
    <row r="37" spans="2:32" s="2" customFormat="1">
      <c r="B37" s="10"/>
      <c r="C37" s="10"/>
      <c r="D37" s="10"/>
      <c r="F37" s="10"/>
      <c r="H37" s="60">
        <v>0</v>
      </c>
      <c r="I37" s="60">
        <v>0</v>
      </c>
      <c r="J37" s="60">
        <v>0</v>
      </c>
      <c r="K37" s="60">
        <v>0</v>
      </c>
      <c r="L37" s="60">
        <v>0</v>
      </c>
      <c r="M37" s="60">
        <v>0</v>
      </c>
      <c r="N37" s="60">
        <v>0</v>
      </c>
      <c r="O37" s="60">
        <v>0</v>
      </c>
      <c r="P37" s="60">
        <v>0</v>
      </c>
      <c r="Q37" s="60">
        <v>0</v>
      </c>
      <c r="R37" s="60">
        <v>0</v>
      </c>
      <c r="S37" s="60">
        <v>0</v>
      </c>
      <c r="T37" s="60">
        <v>0</v>
      </c>
      <c r="U37" s="60">
        <v>0</v>
      </c>
      <c r="V37" s="60">
        <v>0</v>
      </c>
      <c r="W37" s="60">
        <v>0</v>
      </c>
      <c r="X37" s="60">
        <v>0</v>
      </c>
      <c r="Y37" s="60">
        <v>0</v>
      </c>
    </row>
    <row r="38" spans="2:32" s="2" customFormat="1" ht="15.75">
      <c r="B38" s="14"/>
      <c r="C38" s="14"/>
      <c r="D38" s="14"/>
      <c r="H38" s="60">
        <v>0</v>
      </c>
      <c r="I38" s="60">
        <v>0</v>
      </c>
      <c r="J38" s="60">
        <v>0</v>
      </c>
      <c r="K38" s="60">
        <v>0</v>
      </c>
      <c r="L38" s="60">
        <v>0</v>
      </c>
      <c r="M38" s="60">
        <v>0</v>
      </c>
      <c r="N38" s="60">
        <v>0</v>
      </c>
      <c r="O38" s="60">
        <v>0</v>
      </c>
      <c r="P38" s="60">
        <v>0</v>
      </c>
      <c r="Q38" s="60">
        <v>0</v>
      </c>
      <c r="R38" s="60">
        <v>0</v>
      </c>
      <c r="S38" s="60">
        <v>0</v>
      </c>
      <c r="T38" s="60">
        <v>0</v>
      </c>
      <c r="U38" s="60">
        <v>0</v>
      </c>
      <c r="V38" s="60">
        <v>0</v>
      </c>
      <c r="W38" s="60">
        <v>0</v>
      </c>
      <c r="X38" s="60">
        <v>0</v>
      </c>
      <c r="Y38" s="60">
        <v>0</v>
      </c>
    </row>
    <row r="39" spans="2:32" s="2" customFormat="1" ht="15">
      <c r="B39" s="15"/>
      <c r="C39" s="15"/>
      <c r="D39" s="15"/>
      <c r="H39" s="61">
        <v>0</v>
      </c>
      <c r="I39" s="61">
        <v>0</v>
      </c>
      <c r="J39" s="61">
        <v>0</v>
      </c>
      <c r="K39" s="61">
        <v>0</v>
      </c>
      <c r="L39" s="61">
        <v>0</v>
      </c>
      <c r="M39" s="61">
        <v>0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1">
        <v>0</v>
      </c>
      <c r="V39" s="61">
        <v>0</v>
      </c>
      <c r="W39" s="61">
        <v>0</v>
      </c>
      <c r="X39" s="61">
        <v>0</v>
      </c>
      <c r="Y39" s="61">
        <v>0</v>
      </c>
      <c r="AF39" s="2" t="s">
        <v>104</v>
      </c>
    </row>
    <row r="40" spans="2:32">
      <c r="B40" s="55"/>
      <c r="C40" s="55"/>
      <c r="D40" s="55"/>
      <c r="F40" s="55"/>
      <c r="AF40" s="41" t="s">
        <v>104</v>
      </c>
    </row>
    <row r="41" spans="2:32">
      <c r="B41" s="57"/>
      <c r="C41" s="57"/>
      <c r="D41" s="57"/>
      <c r="AF41" s="41" t="s">
        <v>104</v>
      </c>
    </row>
    <row r="42" spans="2:32">
      <c r="B42" s="57"/>
      <c r="C42" s="57"/>
      <c r="D42" s="57"/>
      <c r="AF42" s="41" t="s">
        <v>104</v>
      </c>
    </row>
    <row r="43" spans="2:32">
      <c r="B43" s="55"/>
      <c r="C43" s="55"/>
      <c r="D43" s="55"/>
      <c r="E43" s="55"/>
      <c r="AF43" s="41" t="s">
        <v>104</v>
      </c>
    </row>
    <row r="44" spans="2:32">
      <c r="B44" s="53"/>
      <c r="C44" s="53"/>
      <c r="D44" s="53"/>
      <c r="AF44" s="41" t="s">
        <v>104</v>
      </c>
    </row>
    <row r="45" spans="2:32">
      <c r="B45" s="54"/>
      <c r="C45" s="54"/>
      <c r="D45" s="54"/>
      <c r="AF45" s="41" t="s">
        <v>104</v>
      </c>
    </row>
    <row r="46" spans="2:32" ht="15.75">
      <c r="B46" s="56"/>
      <c r="C46" s="56"/>
      <c r="D46" s="56"/>
      <c r="AF46" s="41" t="s">
        <v>104</v>
      </c>
    </row>
    <row r="47" spans="2:32">
      <c r="B47" s="57"/>
      <c r="C47" s="57"/>
      <c r="D47" s="57"/>
    </row>
  </sheetData>
  <sheetProtection algorithmName="SHA-512" hashValue="FF7X/sUZrDKTUYVFsxAxJCffDqV4VYaL1ohLwE4BB7o6cwmDhuVirJN40weLJy8dTtFZlYlBCLYED66fIxcJcg==" saltValue="dtuVaDV4naiO2WWkthisOg==" spinCount="100000" sheet="1" objects="1" scenarios="1"/>
  <mergeCells count="31">
    <mergeCell ref="C27:G27"/>
    <mergeCell ref="C28:G28"/>
    <mergeCell ref="C29:G29"/>
    <mergeCell ref="C22:G22"/>
    <mergeCell ref="C23:G23"/>
    <mergeCell ref="C24:G24"/>
    <mergeCell ref="C25:G25"/>
    <mergeCell ref="C26:G26"/>
    <mergeCell ref="C31:G31"/>
    <mergeCell ref="C32:G32"/>
    <mergeCell ref="C33:G33"/>
    <mergeCell ref="B10:E10"/>
    <mergeCell ref="F10:H10"/>
    <mergeCell ref="B11:E11"/>
    <mergeCell ref="F11:H11"/>
    <mergeCell ref="H14:H15"/>
    <mergeCell ref="C30:G30"/>
    <mergeCell ref="B14:G15"/>
    <mergeCell ref="C16:G16"/>
    <mergeCell ref="C17:G17"/>
    <mergeCell ref="C18:G18"/>
    <mergeCell ref="C19:G19"/>
    <mergeCell ref="C20:G20"/>
    <mergeCell ref="C21:G21"/>
    <mergeCell ref="B9:E9"/>
    <mergeCell ref="F9:H9"/>
    <mergeCell ref="B1:E1"/>
    <mergeCell ref="F1:G1"/>
    <mergeCell ref="B4:H4"/>
    <mergeCell ref="D6:H6"/>
    <mergeCell ref="D7:H7"/>
  </mergeCells>
  <phoneticPr fontId="45" type="noConversion"/>
  <printOptions horizontalCentered="1"/>
  <pageMargins left="0.98425196850393704" right="0.59055118110236227" top="0.39370078740157483" bottom="0.39370078740157483" header="0.19685039370078741" footer="0.19685039370078741"/>
  <pageSetup paperSize="9" scale="62" fitToHeight="0" orientation="portrait" r:id="rId1"/>
  <headerFooter>
    <oddFooter>Stránka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b32c97a-b954-463c-92a0-785e8ffd2fd6">
      <UserInfo>
        <DisplayName>Jirásek Tomáš</DisplayName>
        <AccountId>45</AccountId>
        <AccountType/>
      </UserInfo>
    </SharedWithUsers>
    <lcf76f155ced4ddcb4097134ff3c332f xmlns="8f95e017-9009-4a77-a57a-9ecdc461777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ED23C1D22645A4BBBBEE9C08EB5C600" ma:contentTypeVersion="12" ma:contentTypeDescription="Vytvoří nový dokument" ma:contentTypeScope="" ma:versionID="c884f66c56eea3f4cfe389367d75cf5f">
  <xsd:schema xmlns:xsd="http://www.w3.org/2001/XMLSchema" xmlns:xs="http://www.w3.org/2001/XMLSchema" xmlns:p="http://schemas.microsoft.com/office/2006/metadata/properties" xmlns:ns2="8f95e017-9009-4a77-a57a-9ecdc461777e" xmlns:ns3="8b32c97a-b954-463c-92a0-785e8ffd2fd6" targetNamespace="http://schemas.microsoft.com/office/2006/metadata/properties" ma:root="true" ma:fieldsID="921f71ce0bf7320261e6fbd6cbbdf2a2" ns2:_="" ns3:_="">
    <xsd:import namespace="8f95e017-9009-4a77-a57a-9ecdc461777e"/>
    <xsd:import namespace="8b32c97a-b954-463c-92a0-785e8ffd2f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95e017-9009-4a77-a57a-9ecdc46177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c13024a1-e2fa-4472-9a2c-5a3cf262dc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32c97a-b954-463c-92a0-785e8ffd2fd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70B5D1-DE0A-4118-BAC7-754CF1556F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66B98F-7D9C-478B-9887-3C239CCBEBB2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8b32c97a-b954-463c-92a0-785e8ffd2fd6"/>
    <ds:schemaRef ds:uri="8f95e017-9009-4a77-a57a-9ecdc461777e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D8148CD-C97B-4D47-A7E8-601186E667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95e017-9009-4a77-a57a-9ecdc461777e"/>
    <ds:schemaRef ds:uri="8b32c97a-b954-463c-92a0-785e8ffd2f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</vt:i4>
      </vt:variant>
    </vt:vector>
  </HeadingPairs>
  <TitlesOfParts>
    <vt:vector size="8" baseType="lpstr">
      <vt:lpstr>Rekapitulace ceny zakázky</vt:lpstr>
      <vt:lpstr>Cenový rozklad Stavba 1</vt:lpstr>
      <vt:lpstr>Cenový rozklad Stavba 2</vt:lpstr>
      <vt:lpstr>Sazebník profesí</vt:lpstr>
      <vt:lpstr>'Cenový rozklad Stavba 1'!Názvy_tisku</vt:lpstr>
      <vt:lpstr>'Cenový rozklad Stavba 2'!Názvy_tisku</vt:lpstr>
      <vt:lpstr>'Rekapitulace ceny zakázky'!Názvy_tisku</vt:lpstr>
      <vt:lpstr>'Sazebník profesí'!Názvy_tisku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Kneifl Jaromír</dc:creator>
  <cp:keywords/>
  <dc:description/>
  <cp:lastModifiedBy>Zemánek Slavoj</cp:lastModifiedBy>
  <cp:revision/>
  <dcterms:created xsi:type="dcterms:W3CDTF">2016-02-10T12:52:01Z</dcterms:created>
  <dcterms:modified xsi:type="dcterms:W3CDTF">2024-02-15T08:51:05Z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0x0101009ED23C1D22645A4BBBBEE9C08EB5C600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