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EK - Přeložka SEK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'SEK - Přeložka SEK'!$C$117:$K$128</definedName>
    <definedName name="_xlnm.Print_Area" localSheetId="1">'SEK - Přeložka SEK'!$C$4:$J$76,'SEK - Přeložka SEK'!$C$82:$J$99,'SEK - Přeložka SEK'!$C$105:$J$128</definedName>
    <definedName name="_xlnm.Print_Titles" localSheetId="1">'SEK - Přeložka SEK'!$117:$117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89"/>
  <c r="E7"/>
  <c r="E108"/>
  <c i="1" r="L90"/>
  <c r="AM90"/>
  <c r="AM89"/>
  <c r="L89"/>
  <c r="AM87"/>
  <c r="L87"/>
  <c r="L85"/>
  <c r="L84"/>
  <c i="2" r="BK126"/>
  <c r="J122"/>
  <c r="BK122"/>
  <c r="J126"/>
  <c r="J125"/>
  <c r="BK123"/>
  <c r="J123"/>
  <c r="BK127"/>
  <c r="BK128"/>
  <c r="J121"/>
  <c r="J124"/>
  <c r="BK125"/>
  <c r="BK124"/>
  <c r="J34"/>
  <c r="J128"/>
  <c r="BK121"/>
  <c r="J127"/>
  <c i="1" r="AS94"/>
  <c i="2" l="1" r="BK120"/>
  <c r="BK119"/>
  <c r="BK118"/>
  <c r="J118"/>
  <c r="P120"/>
  <c r="P119"/>
  <c r="P118"/>
  <c i="1" r="AU95"/>
  <c i="2" r="R120"/>
  <c r="R119"/>
  <c r="R118"/>
  <c r="T120"/>
  <c r="T119"/>
  <c r="T118"/>
  <c r="F115"/>
  <c r="BE122"/>
  <c r="E85"/>
  <c r="J112"/>
  <c r="BE121"/>
  <c r="BE124"/>
  <c r="BE126"/>
  <c r="BE127"/>
  <c r="BE125"/>
  <c r="BE123"/>
  <c r="BE128"/>
  <c i="1" r="AW95"/>
  <c i="2" r="J30"/>
  <c r="F37"/>
  <c i="1" r="BD95"/>
  <c r="BD94"/>
  <c r="W33"/>
  <c r="AU94"/>
  <c i="2" r="F34"/>
  <c i="1" r="BA95"/>
  <c r="BA94"/>
  <c r="W30"/>
  <c i="2" r="F35"/>
  <c i="1" r="BB95"/>
  <c r="BB94"/>
  <c r="W31"/>
  <c i="2" r="F36"/>
  <c i="1" r="BC95"/>
  <c r="BC94"/>
  <c r="AY94"/>
  <c l="1" r="AG95"/>
  <c i="2" r="J119"/>
  <c r="J97"/>
  <c r="J120"/>
  <c r="J98"/>
  <c r="J96"/>
  <c i="1" r="AG94"/>
  <c r="AK26"/>
  <c i="2" r="F33"/>
  <c i="1" r="AZ95"/>
  <c r="AZ94"/>
  <c r="AV94"/>
  <c r="AK29"/>
  <c r="AW94"/>
  <c r="AK30"/>
  <c i="2" r="J33"/>
  <c i="1" r="AV95"/>
  <c r="AT95"/>
  <c r="AN95"/>
  <c r="W32"/>
  <c r="AX94"/>
  <c l="1" r="AK35"/>
  <c i="2" r="J39"/>
  <c i="1"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<sst xmlns="http://schemas.openxmlformats.org/spreadsheetml/2006/main">
  <si>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</si>
  <si>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</si>
  <si>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</si>
  <si>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</si>
  <si>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</si>
  <si>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{b2c32c15-172d-49b3-81b5-e4468715ebf3}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</si>
  <si>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</si>
  <si>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</si>
  <si>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</si>
  <si>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</si>
  <si>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</si>
  <si>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</si>
  <si>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</si>
  <si>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</si>
  <si>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210413a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</si>
  <si>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</si>
  <si>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</si>
  <si>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ulice K Bytovkám a Liliová, Tuklaty - přeložka SEK</t>
  </si>
  <si>
    <t>KSO:</t>
  </si>
  <si>
    <t>CC-CZ:</t>
  </si>
  <si>
    <t>Místo:</t>
  </si>
  <si>
    <t>Tuklaty</t>
  </si>
  <si>
    <t>Datum:</t>
  </si>
  <si>
    <t>8. 9. 2022</t>
  </si>
  <si>
    <t>Zadavatel:</t>
  </si>
  <si>
    <t>IČ:</t>
  </si>
  <si>
    <t>00235822</t>
  </si>
  <si>
    <t>Obec Tuklaty</t>
  </si>
  <si>
    <t>DIČ:</t>
  </si>
  <si>
    <t>Uchazeč:</t>
  </si>
  <si>
    <t>Vyplň údaj</t>
  </si>
  <si>
    <t>Projektant:</t>
  </si>
  <si>
    <t>05089425</t>
  </si>
  <si>
    <t>TIMAO s.r.o.</t>
  </si>
  <si>
    <t>True</t>
  </si>
  <si>
    <t>Zpracovatel:</t>
  </si>
  <si>
    <t>Ing. Iveta Pelánová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</si>
  <si>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</si>
  <si>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</si>
  <si>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</si>
  <si>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</si>
  <si>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</si>
  <si>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</si>
  <si>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</si>
  <si>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</si>
  <si>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</si>
  <si>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</si>
  <si>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</si>
  <si>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</si>
  <si>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</si>
  <si>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</si>
  <si>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</si>
  <si>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</si>
  <si>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</si>
  <si>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</si>
  <si>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</si>
  <si>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</si>
  <si>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</si>
  <si>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</si>
  <si>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</si>
  <si>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</si>
  <si>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</si>
  <si>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</si>
  <si>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</si>
  <si>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</si>
  <si>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</si>
  <si>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</si>
  <si>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</si>
  <si>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</si>
  <si>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</si>
  <si>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</si>
  <si>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</si>
  <si>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</si>
  <si>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</si>
  <si>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</si>
  <si>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</si>
  <si>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</si>
  <si>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</si>
  <si>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</si>
  <si>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</si>
  <si>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</si>
  <si>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</si>
  <si>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</si>
  <si>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SEK</t>
  </si>
  <si>
    <t>Přeložka SEK</t>
  </si>
  <si>
    <t>STA</t>
  </si>
  <si>
    <t>1</t>
  </si>
  <si>
    <t>{475dbb19-aa79-4385-8012-4c21da885003}</t>
  </si>
  <si>
    <t>2</t>
  </si>
  <si>
    <t>KRYCÍ LIST SOUPISU PRACÍ</t>
  </si>
  <si>
    <t>Objekt:</t>
  </si>
  <si>
    <t>SEK - Přeložka SEK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</si>
  <si>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</si>
  <si>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</si>
  <si>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</si>
  <si>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</si>
  <si>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</si>
  <si>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</si>
  <si>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</si>
  <si>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</si>
  <si>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</si>
  <si>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</si>
  <si>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</si>
  <si>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</si>
  <si>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</si>
  <si>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</si>
  <si>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</si>
  <si>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</si>
  <si>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</si>
  <si>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</si>
  <si>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</si>
  <si>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</si>
  <si>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</si>
  <si>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</si>
  <si>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</si>
  <si>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</si>
  <si>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</si>
  <si>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</si>
  <si>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</si>
  <si>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01</t>
  </si>
  <si>
    <t>Příprava</t>
  </si>
  <si>
    <t>512</t>
  </si>
  <si>
    <t>1201047488</t>
  </si>
  <si>
    <t>8</t>
  </si>
  <si>
    <t>02</t>
  </si>
  <si>
    <t>Montáž</t>
  </si>
  <si>
    <t>1036441038</t>
  </si>
  <si>
    <t>03</t>
  </si>
  <si>
    <t>Geodetické práce realizace</t>
  </si>
  <si>
    <t>-622803504</t>
  </si>
  <si>
    <t>3</t>
  </si>
  <si>
    <t>04</t>
  </si>
  <si>
    <t>Věcná břemena příprava</t>
  </si>
  <si>
    <t>-1304332685</t>
  </si>
  <si>
    <t>05</t>
  </si>
  <si>
    <t>Věcná břemena realizace</t>
  </si>
  <si>
    <t>1093679035</t>
  </si>
  <si>
    <t>5</t>
  </si>
  <si>
    <t>06</t>
  </si>
  <si>
    <t>Provozní práce</t>
  </si>
  <si>
    <t>-877453324</t>
  </si>
  <si>
    <t>6</t>
  </si>
  <si>
    <t>07</t>
  </si>
  <si>
    <t>Materiál zhotovitele - vykazovaný</t>
  </si>
  <si>
    <t>-768694864</t>
  </si>
  <si>
    <t>7</t>
  </si>
  <si>
    <t>08</t>
  </si>
  <si>
    <t>Poplatky</t>
  </si>
  <si>
    <t>-874676000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</si>
</sst>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32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42</v>
      </c>
      <c r="E29" s="44"/>
      <c r="F29" s="29" t="s">
        <v>43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44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45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46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47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48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49</v>
      </c>
      <c r="U35" s="51"/>
      <c r="V35" s="51"/>
      <c r="W35" s="51"/>
      <c r="X35" s="53" t="s">
        <v>50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51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52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53</v>
      </c>
      <c r="AI60" s="39"/>
      <c r="AJ60" s="39"/>
      <c r="AK60" s="39"/>
      <c r="AL60" s="39"/>
      <c r="AM60" s="61" t="s">
        <v>54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55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56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53</v>
      </c>
      <c r="AI75" s="39"/>
      <c r="AJ75" s="39"/>
      <c r="AK75" s="39"/>
      <c r="AL75" s="39"/>
      <c r="AM75" s="61" t="s">
        <v>54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57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210413a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Rekonstrukce ulice K Bytovkám a Liliová, Tuklaty - přeložka SEK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Tuklaty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8. 9. 2022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Obec Tuklaty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7" t="str">
        <f>IF(E17="","",E17)</f>
        <v>TIMAO s.r.o.</v>
      </c>
      <c r="AN89" s="68"/>
      <c r="AO89" s="68"/>
      <c r="AP89" s="68"/>
      <c r="AQ89" s="37"/>
      <c r="AR89" s="41"/>
      <c r="AS89" s="78" t="s">
        <v>58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35</v>
      </c>
      <c r="AJ90" s="37"/>
      <c r="AK90" s="37"/>
      <c r="AL90" s="37"/>
      <c r="AM90" s="77" t="str">
        <f>IF(E20="","",E20)</f>
        <v>Ing. Iveta Pelánová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59</v>
      </c>
      <c r="D92" s="91"/>
      <c r="E92" s="91"/>
      <c r="F92" s="91"/>
      <c r="G92" s="91"/>
      <c r="H92" s="92"/>
      <c r="I92" s="93" t="s">
        <v>60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61</v>
      </c>
      <c r="AH92" s="91"/>
      <c r="AI92" s="91"/>
      <c r="AJ92" s="91"/>
      <c r="AK92" s="91"/>
      <c r="AL92" s="91"/>
      <c r="AM92" s="91"/>
      <c r="AN92" s="93" t="s">
        <v>62</v>
      </c>
      <c r="AO92" s="91"/>
      <c r="AP92" s="95"/>
      <c r="AQ92" s="96" t="s">
        <v>63</v>
      </c>
      <c r="AR92" s="41"/>
      <c r="AS92" s="97" t="s">
        <v>64</v>
      </c>
      <c r="AT92" s="98" t="s">
        <v>65</v>
      </c>
      <c r="AU92" s="98" t="s">
        <v>66</v>
      </c>
      <c r="AV92" s="98" t="s">
        <v>67</v>
      </c>
      <c r="AW92" s="98" t="s">
        <v>68</v>
      </c>
      <c r="AX92" s="98" t="s">
        <v>69</v>
      </c>
      <c r="AY92" s="98" t="s">
        <v>70</v>
      </c>
      <c r="AZ92" s="98" t="s">
        <v>71</v>
      </c>
      <c r="BA92" s="98" t="s">
        <v>72</v>
      </c>
      <c r="BB92" s="98" t="s">
        <v>73</v>
      </c>
      <c r="BC92" s="98" t="s">
        <v>74</v>
      </c>
      <c r="BD92" s="99" t="s">
        <v>75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76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77</v>
      </c>
      <c r="BT94" s="114" t="s">
        <v>78</v>
      </c>
      <c r="BU94" s="115" t="s">
        <v>79</v>
      </c>
      <c r="BV94" s="114" t="s">
        <v>80</v>
      </c>
      <c r="BW94" s="114" t="s">
        <v>5</v>
      </c>
      <c r="BX94" s="114" t="s">
        <v>81</v>
      </c>
      <c r="CL94" s="114" t="s">
        <v>1</v>
      </c>
    </row>
    <row r="95" s="7" customFormat="1" ht="16.5" customHeight="1">
      <c r="A95" s="116" t="s">
        <v>82</v>
      </c>
      <c r="B95" s="117"/>
      <c r="C95" s="118"/>
      <c r="D95" s="119" t="s">
        <v>83</v>
      </c>
      <c r="E95" s="119"/>
      <c r="F95" s="119"/>
      <c r="G95" s="119"/>
      <c r="H95" s="119"/>
      <c r="I95" s="120"/>
      <c r="J95" s="119" t="s">
        <v>84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'SEK - Přeložka SEK'!J30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85</v>
      </c>
      <c r="AR95" s="123"/>
      <c r="AS95" s="124">
        <v>0</v>
      </c>
      <c r="AT95" s="125">
        <f>ROUND(SUM(AV95:AW95),2)</f>
        <v>0</v>
      </c>
      <c r="AU95" s="126">
        <f>'SEK - Přeložka SEK'!P118</f>
        <v>0</v>
      </c>
      <c r="AV95" s="125">
        <f>'SEK - Přeložka SEK'!J33</f>
        <v>0</v>
      </c>
      <c r="AW95" s="125">
        <f>'SEK - Přeložka SEK'!J34</f>
        <v>0</v>
      </c>
      <c r="AX95" s="125">
        <f>'SEK - Přeložka SEK'!J35</f>
        <v>0</v>
      </c>
      <c r="AY95" s="125">
        <f>'SEK - Přeložka SEK'!J36</f>
        <v>0</v>
      </c>
      <c r="AZ95" s="125">
        <f>'SEK - Přeložka SEK'!F33</f>
        <v>0</v>
      </c>
      <c r="BA95" s="125">
        <f>'SEK - Přeložka SEK'!F34</f>
        <v>0</v>
      </c>
      <c r="BB95" s="125">
        <f>'SEK - Přeložka SEK'!F35</f>
        <v>0</v>
      </c>
      <c r="BC95" s="125">
        <f>'SEK - Přeložka SEK'!F36</f>
        <v>0</v>
      </c>
      <c r="BD95" s="127">
        <f>'SEK - Přeložka SEK'!F37</f>
        <v>0</v>
      </c>
      <c r="BE95" s="7"/>
      <c r="BT95" s="128" t="s">
        <v>86</v>
      </c>
      <c r="BV95" s="128" t="s">
        <v>80</v>
      </c>
      <c r="BW95" s="128" t="s">
        <v>87</v>
      </c>
      <c r="BX95" s="128" t="s">
        <v>5</v>
      </c>
      <c r="CL95" s="128" t="s">
        <v>1</v>
      </c>
      <c r="CM95" s="128" t="s">
        <v>88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jqAVHzFByaOtTMfNyMQiM3m4P3s4YRD+v3aX7+8xXHkH2CyTGuabe3Z/eYGSo+DFco7qP8io/d+J05erocAvCw==" hashValue="sRhQUpnAcgHQacMxaX3paWfmU5Yd//34lGOHxStchB10Z3iAf9gWko3sZYpdRvf8Tn3X/4VlbumAWIUoj6Yxew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SEK - Přeložka SEK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88</v>
      </c>
    </row>
    <row r="4" s="1" customFormat="1" ht="24.96" customHeight="1">
      <c r="B4" s="17"/>
      <c r="D4" s="131" t="s">
        <v>89</v>
      </c>
      <c r="L4" s="17"/>
      <c r="M4" s="13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3" t="s">
        <v>16</v>
      </c>
      <c r="L6" s="17"/>
    </row>
    <row r="7" s="1" customFormat="1" ht="16.5" customHeight="1">
      <c r="B7" s="17"/>
      <c r="E7" s="134" t="str">
        <f>'Rekapitulace stavby'!K6</f>
        <v>Rekonstrukce ulice K Bytovkám a Liliová, Tuklaty - přeložka SEK</v>
      </c>
      <c r="F7" s="133"/>
      <c r="G7" s="133"/>
      <c r="H7" s="133"/>
      <c r="L7" s="17"/>
    </row>
    <row r="8" s="2" customFormat="1" ht="12" customHeight="1">
      <c r="A8" s="35"/>
      <c r="B8" s="41"/>
      <c r="C8" s="35"/>
      <c r="D8" s="133" t="s">
        <v>90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5" t="s">
        <v>91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3" t="s">
        <v>18</v>
      </c>
      <c r="E11" s="35"/>
      <c r="F11" s="136" t="s">
        <v>1</v>
      </c>
      <c r="G11" s="35"/>
      <c r="H11" s="35"/>
      <c r="I11" s="133" t="s">
        <v>19</v>
      </c>
      <c r="J11" s="136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20</v>
      </c>
      <c r="E12" s="35"/>
      <c r="F12" s="136" t="s">
        <v>21</v>
      </c>
      <c r="G12" s="35"/>
      <c r="H12" s="35"/>
      <c r="I12" s="133" t="s">
        <v>22</v>
      </c>
      <c r="J12" s="137" t="str">
        <f>'Rekapitulace stavby'!AN8</f>
        <v>8. 9. 2022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3" t="s">
        <v>24</v>
      </c>
      <c r="E14" s="35"/>
      <c r="F14" s="35"/>
      <c r="G14" s="35"/>
      <c r="H14" s="35"/>
      <c r="I14" s="133" t="s">
        <v>25</v>
      </c>
      <c r="J14" s="136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6" t="s">
        <v>27</v>
      </c>
      <c r="F15" s="35"/>
      <c r="G15" s="35"/>
      <c r="H15" s="35"/>
      <c r="I15" s="133" t="s">
        <v>28</v>
      </c>
      <c r="J15" s="136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3" t="s">
        <v>29</v>
      </c>
      <c r="E17" s="35"/>
      <c r="F17" s="35"/>
      <c r="G17" s="35"/>
      <c r="H17" s="35"/>
      <c r="I17" s="133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6"/>
      <c r="G18" s="136"/>
      <c r="H18" s="136"/>
      <c r="I18" s="133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3" t="s">
        <v>31</v>
      </c>
      <c r="E20" s="35"/>
      <c r="F20" s="35"/>
      <c r="G20" s="35"/>
      <c r="H20" s="35"/>
      <c r="I20" s="133" t="s">
        <v>25</v>
      </c>
      <c r="J20" s="136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6" t="s">
        <v>33</v>
      </c>
      <c r="F21" s="35"/>
      <c r="G21" s="35"/>
      <c r="H21" s="35"/>
      <c r="I21" s="133" t="s">
        <v>28</v>
      </c>
      <c r="J21" s="136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3" t="s">
        <v>35</v>
      </c>
      <c r="E23" s="35"/>
      <c r="F23" s="35"/>
      <c r="G23" s="35"/>
      <c r="H23" s="35"/>
      <c r="I23" s="133" t="s">
        <v>25</v>
      </c>
      <c r="J23" s="136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6" t="s">
        <v>36</v>
      </c>
      <c r="F24" s="35"/>
      <c r="G24" s="35"/>
      <c r="H24" s="35"/>
      <c r="I24" s="133" t="s">
        <v>28</v>
      </c>
      <c r="J24" s="136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3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38"/>
      <c r="B27" s="139"/>
      <c r="C27" s="138"/>
      <c r="D27" s="138"/>
      <c r="E27" s="140" t="s">
        <v>1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2"/>
      <c r="E29" s="142"/>
      <c r="F29" s="142"/>
      <c r="G29" s="142"/>
      <c r="H29" s="142"/>
      <c r="I29" s="142"/>
      <c r="J29" s="142"/>
      <c r="K29" s="142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38</v>
      </c>
      <c r="E30" s="35"/>
      <c r="F30" s="35"/>
      <c r="G30" s="35"/>
      <c r="H30" s="35"/>
      <c r="I30" s="35"/>
      <c r="J30" s="144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2"/>
      <c r="E31" s="142"/>
      <c r="F31" s="142"/>
      <c r="G31" s="142"/>
      <c r="H31" s="142"/>
      <c r="I31" s="142"/>
      <c r="J31" s="142"/>
      <c r="K31" s="142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40</v>
      </c>
      <c r="G32" s="35"/>
      <c r="H32" s="35"/>
      <c r="I32" s="145" t="s">
        <v>39</v>
      </c>
      <c r="J32" s="145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42</v>
      </c>
      <c r="E33" s="133" t="s">
        <v>43</v>
      </c>
      <c r="F33" s="147">
        <f>ROUND((SUM(BE118:BE128)),  2)</f>
        <v>0</v>
      </c>
      <c r="G33" s="35"/>
      <c r="H33" s="35"/>
      <c r="I33" s="148">
        <v>0.20999999999999999</v>
      </c>
      <c r="J33" s="147">
        <f>ROUND(((SUM(BE118:BE128))*I33),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44</v>
      </c>
      <c r="F34" s="147">
        <f>ROUND((SUM(BF118:BF128)),  2)</f>
        <v>0</v>
      </c>
      <c r="G34" s="35"/>
      <c r="H34" s="35"/>
      <c r="I34" s="148">
        <v>0.14999999999999999</v>
      </c>
      <c r="J34" s="147">
        <f>ROUND(((SUM(BF118:BF128))*I34),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45</v>
      </c>
      <c r="F35" s="147">
        <f>ROUND((SUM(BG118:BG128)),  2)</f>
        <v>0</v>
      </c>
      <c r="G35" s="35"/>
      <c r="H35" s="35"/>
      <c r="I35" s="148">
        <v>0.20999999999999999</v>
      </c>
      <c r="J35" s="147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46</v>
      </c>
      <c r="F36" s="147">
        <f>ROUND((SUM(BH118:BH128)),  2)</f>
        <v>0</v>
      </c>
      <c r="G36" s="35"/>
      <c r="H36" s="35"/>
      <c r="I36" s="148">
        <v>0.14999999999999999</v>
      </c>
      <c r="J36" s="147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47</v>
      </c>
      <c r="F37" s="147">
        <f>ROUND((SUM(BI118:BI128)),  2)</f>
        <v>0</v>
      </c>
      <c r="G37" s="35"/>
      <c r="H37" s="35"/>
      <c r="I37" s="148">
        <v>0</v>
      </c>
      <c r="J37" s="147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6" t="s">
        <v>51</v>
      </c>
      <c r="E50" s="157"/>
      <c r="F50" s="157"/>
      <c r="G50" s="156" t="s">
        <v>52</v>
      </c>
      <c r="H50" s="157"/>
      <c r="I50" s="157"/>
      <c r="J50" s="157"/>
      <c r="K50" s="157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8" t="s">
        <v>53</v>
      </c>
      <c r="E61" s="159"/>
      <c r="F61" s="160" t="s">
        <v>54</v>
      </c>
      <c r="G61" s="158" t="s">
        <v>53</v>
      </c>
      <c r="H61" s="159"/>
      <c r="I61" s="159"/>
      <c r="J61" s="161" t="s">
        <v>54</v>
      </c>
      <c r="K61" s="159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6" t="s">
        <v>55</v>
      </c>
      <c r="E65" s="162"/>
      <c r="F65" s="162"/>
      <c r="G65" s="156" t="s">
        <v>56</v>
      </c>
      <c r="H65" s="162"/>
      <c r="I65" s="162"/>
      <c r="J65" s="162"/>
      <c r="K65" s="16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8" t="s">
        <v>53</v>
      </c>
      <c r="E76" s="159"/>
      <c r="F76" s="160" t="s">
        <v>54</v>
      </c>
      <c r="G76" s="158" t="s">
        <v>53</v>
      </c>
      <c r="H76" s="159"/>
      <c r="I76" s="159"/>
      <c r="J76" s="161" t="s">
        <v>54</v>
      </c>
      <c r="K76" s="159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92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67" t="str">
        <f>E7</f>
        <v>Rekonstrukce ulice K Bytovkám a Liliová, Tuklaty - přeložka SEK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90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SEK - Přeložka SEK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Tuklaty</v>
      </c>
      <c r="G89" s="37"/>
      <c r="H89" s="37"/>
      <c r="I89" s="29" t="s">
        <v>22</v>
      </c>
      <c r="J89" s="76" t="str">
        <f>IF(J12="","",J12)</f>
        <v>8. 9. 2022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Tuklaty</v>
      </c>
      <c r="G91" s="37"/>
      <c r="H91" s="37"/>
      <c r="I91" s="29" t="s">
        <v>31</v>
      </c>
      <c r="J91" s="33" t="str">
        <f>E21</f>
        <v>TIMAO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Iveta Pelánová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68" t="s">
        <v>93</v>
      </c>
      <c r="D94" s="169"/>
      <c r="E94" s="169"/>
      <c r="F94" s="169"/>
      <c r="G94" s="169"/>
      <c r="H94" s="169"/>
      <c r="I94" s="169"/>
      <c r="J94" s="170" t="s">
        <v>94</v>
      </c>
      <c r="K94" s="169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1" t="s">
        <v>95</v>
      </c>
      <c r="D96" s="37"/>
      <c r="E96" s="37"/>
      <c r="F96" s="37"/>
      <c r="G96" s="37"/>
      <c r="H96" s="37"/>
      <c r="I96" s="37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96</v>
      </c>
    </row>
    <row r="97" s="9" customFormat="1" ht="24.96" customHeight="1">
      <c r="A97" s="9"/>
      <c r="B97" s="172"/>
      <c r="C97" s="173"/>
      <c r="D97" s="174" t="s">
        <v>97</v>
      </c>
      <c r="E97" s="175"/>
      <c r="F97" s="175"/>
      <c r="G97" s="175"/>
      <c r="H97" s="175"/>
      <c r="I97" s="175"/>
      <c r="J97" s="176">
        <f>J119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8"/>
      <c r="C98" s="179"/>
      <c r="D98" s="180" t="s">
        <v>98</v>
      </c>
      <c r="E98" s="181"/>
      <c r="F98" s="181"/>
      <c r="G98" s="181"/>
      <c r="H98" s="181"/>
      <c r="I98" s="181"/>
      <c r="J98" s="182">
        <f>J120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99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67" t="str">
        <f>E7</f>
        <v>Rekonstrukce ulice K Bytovkám a Liliová, Tuklaty - přeložka SEK</v>
      </c>
      <c r="F108" s="29"/>
      <c r="G108" s="29"/>
      <c r="H108" s="29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90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SEK - Přeložka SEK</v>
      </c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>Tuklaty</v>
      </c>
      <c r="G112" s="37"/>
      <c r="H112" s="37"/>
      <c r="I112" s="29" t="s">
        <v>22</v>
      </c>
      <c r="J112" s="76" t="str">
        <f>IF(J12="","",J12)</f>
        <v>8. 9. 2022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24</v>
      </c>
      <c r="D114" s="37"/>
      <c r="E114" s="37"/>
      <c r="F114" s="24" t="str">
        <f>E15</f>
        <v>Obec Tuklaty</v>
      </c>
      <c r="G114" s="37"/>
      <c r="H114" s="37"/>
      <c r="I114" s="29" t="s">
        <v>31</v>
      </c>
      <c r="J114" s="33" t="str">
        <f>E21</f>
        <v>TIMAO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29</v>
      </c>
      <c r="D115" s="37"/>
      <c r="E115" s="37"/>
      <c r="F115" s="24" t="str">
        <f>IF(E18="","",E18)</f>
        <v>Vyplň údaj</v>
      </c>
      <c r="G115" s="37"/>
      <c r="H115" s="37"/>
      <c r="I115" s="29" t="s">
        <v>35</v>
      </c>
      <c r="J115" s="33" t="str">
        <f>E24</f>
        <v>Ing. Iveta Pelánová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84"/>
      <c r="B117" s="185"/>
      <c r="C117" s="186" t="s">
        <v>100</v>
      </c>
      <c r="D117" s="187" t="s">
        <v>63</v>
      </c>
      <c r="E117" s="187" t="s">
        <v>59</v>
      </c>
      <c r="F117" s="187" t="s">
        <v>60</v>
      </c>
      <c r="G117" s="187" t="s">
        <v>101</v>
      </c>
      <c r="H117" s="187" t="s">
        <v>102</v>
      </c>
      <c r="I117" s="187" t="s">
        <v>103</v>
      </c>
      <c r="J117" s="188" t="s">
        <v>94</v>
      </c>
      <c r="K117" s="189" t="s">
        <v>104</v>
      </c>
      <c r="L117" s="190"/>
      <c r="M117" s="97" t="s">
        <v>1</v>
      </c>
      <c r="N117" s="98" t="s">
        <v>42</v>
      </c>
      <c r="O117" s="98" t="s">
        <v>105</v>
      </c>
      <c r="P117" s="98" t="s">
        <v>106</v>
      </c>
      <c r="Q117" s="98" t="s">
        <v>107</v>
      </c>
      <c r="R117" s="98" t="s">
        <v>108</v>
      </c>
      <c r="S117" s="98" t="s">
        <v>109</v>
      </c>
      <c r="T117" s="99" t="s">
        <v>110</v>
      </c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</row>
    <row r="118" s="2" customFormat="1" ht="22.8" customHeight="1">
      <c r="A118" s="35"/>
      <c r="B118" s="36"/>
      <c r="C118" s="104" t="s">
        <v>111</v>
      </c>
      <c r="D118" s="37"/>
      <c r="E118" s="37"/>
      <c r="F118" s="37"/>
      <c r="G118" s="37"/>
      <c r="H118" s="37"/>
      <c r="I118" s="37"/>
      <c r="J118" s="191">
        <f>BK118</f>
        <v>0</v>
      </c>
      <c r="K118" s="37"/>
      <c r="L118" s="41"/>
      <c r="M118" s="100"/>
      <c r="N118" s="192"/>
      <c r="O118" s="101"/>
      <c r="P118" s="193">
        <f>P119</f>
        <v>0</v>
      </c>
      <c r="Q118" s="101"/>
      <c r="R118" s="193">
        <f>R119</f>
        <v>0</v>
      </c>
      <c r="S118" s="101"/>
      <c r="T118" s="194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77</v>
      </c>
      <c r="AU118" s="14" t="s">
        <v>96</v>
      </c>
      <c r="BK118" s="195">
        <f>BK119</f>
        <v>0</v>
      </c>
    </row>
    <row r="119" s="12" customFormat="1" ht="25.92" customHeight="1">
      <c r="A119" s="12"/>
      <c r="B119" s="196"/>
      <c r="C119" s="197"/>
      <c r="D119" s="198" t="s">
        <v>77</v>
      </c>
      <c r="E119" s="199" t="s">
        <v>112</v>
      </c>
      <c r="F119" s="199" t="s">
        <v>113</v>
      </c>
      <c r="G119" s="197"/>
      <c r="H119" s="197"/>
      <c r="I119" s="200"/>
      <c r="J119" s="201">
        <f>BK119</f>
        <v>0</v>
      </c>
      <c r="K119" s="197"/>
      <c r="L119" s="202"/>
      <c r="M119" s="203"/>
      <c r="N119" s="204"/>
      <c r="O119" s="204"/>
      <c r="P119" s="205">
        <f>P120</f>
        <v>0</v>
      </c>
      <c r="Q119" s="204"/>
      <c r="R119" s="205">
        <f>R120</f>
        <v>0</v>
      </c>
      <c r="S119" s="204"/>
      <c r="T119" s="206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7" t="s">
        <v>114</v>
      </c>
      <c r="AT119" s="208" t="s">
        <v>77</v>
      </c>
      <c r="AU119" s="208" t="s">
        <v>78</v>
      </c>
      <c r="AY119" s="207" t="s">
        <v>115</v>
      </c>
      <c r="BK119" s="209">
        <f>BK120</f>
        <v>0</v>
      </c>
    </row>
    <row r="120" s="12" customFormat="1" ht="22.8" customHeight="1">
      <c r="A120" s="12"/>
      <c r="B120" s="196"/>
      <c r="C120" s="197"/>
      <c r="D120" s="198" t="s">
        <v>77</v>
      </c>
      <c r="E120" s="210" t="s">
        <v>116</v>
      </c>
      <c r="F120" s="210" t="s">
        <v>117</v>
      </c>
      <c r="G120" s="197"/>
      <c r="H120" s="197"/>
      <c r="I120" s="200"/>
      <c r="J120" s="211">
        <f>BK120</f>
        <v>0</v>
      </c>
      <c r="K120" s="197"/>
      <c r="L120" s="202"/>
      <c r="M120" s="203"/>
      <c r="N120" s="204"/>
      <c r="O120" s="204"/>
      <c r="P120" s="205">
        <f>SUM(P121:P128)</f>
        <v>0</v>
      </c>
      <c r="Q120" s="204"/>
      <c r="R120" s="205">
        <f>SUM(R121:R128)</f>
        <v>0</v>
      </c>
      <c r="S120" s="204"/>
      <c r="T120" s="206">
        <f>SUM(T121:T128)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7" t="s">
        <v>114</v>
      </c>
      <c r="AT120" s="208" t="s">
        <v>77</v>
      </c>
      <c r="AU120" s="208" t="s">
        <v>86</v>
      </c>
      <c r="AY120" s="207" t="s">
        <v>115</v>
      </c>
      <c r="BK120" s="209">
        <f>SUM(BK121:BK128)</f>
        <v>0</v>
      </c>
    </row>
    <row r="121" s="2" customFormat="1" ht="16.5" customHeight="1">
      <c r="A121" s="35"/>
      <c r="B121" s="36"/>
      <c r="C121" s="212" t="s">
        <v>86</v>
      </c>
      <c r="D121" s="212" t="s">
        <v>118</v>
      </c>
      <c r="E121" s="213" t="s">
        <v>119</v>
      </c>
      <c r="F121" s="214" t="s">
        <v>120</v>
      </c>
      <c r="G121" s="215" t="s">
        <v>1</v>
      </c>
      <c r="H121" s="216">
        <v>1</v>
      </c>
      <c r="I121" s="217"/>
      <c r="J121" s="218">
        <f>ROUND(I121*H121,2)</f>
        <v>0</v>
      </c>
      <c r="K121" s="219"/>
      <c r="L121" s="41"/>
      <c r="M121" s="220" t="s">
        <v>1</v>
      </c>
      <c r="N121" s="221" t="s">
        <v>43</v>
      </c>
      <c r="O121" s="88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4" t="s">
        <v>121</v>
      </c>
      <c r="AT121" s="224" t="s">
        <v>118</v>
      </c>
      <c r="AU121" s="224" t="s">
        <v>88</v>
      </c>
      <c r="AY121" s="14" t="s">
        <v>115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4" t="s">
        <v>86</v>
      </c>
      <c r="BK121" s="225">
        <f>ROUND(I121*H121,2)</f>
        <v>0</v>
      </c>
      <c r="BL121" s="14" t="s">
        <v>121</v>
      </c>
      <c r="BM121" s="224" t="s">
        <v>122</v>
      </c>
    </row>
    <row r="122" s="2" customFormat="1" ht="16.5" customHeight="1">
      <c r="A122" s="35"/>
      <c r="B122" s="36"/>
      <c r="C122" s="212" t="s">
        <v>123</v>
      </c>
      <c r="D122" s="212" t="s">
        <v>118</v>
      </c>
      <c r="E122" s="213" t="s">
        <v>124</v>
      </c>
      <c r="F122" s="214" t="s">
        <v>125</v>
      </c>
      <c r="G122" s="215" t="s">
        <v>1</v>
      </c>
      <c r="H122" s="216">
        <v>1</v>
      </c>
      <c r="I122" s="217"/>
      <c r="J122" s="218">
        <f>ROUND(I122*H122,2)</f>
        <v>0</v>
      </c>
      <c r="K122" s="219"/>
      <c r="L122" s="41"/>
      <c r="M122" s="220" t="s">
        <v>1</v>
      </c>
      <c r="N122" s="221" t="s">
        <v>43</v>
      </c>
      <c r="O122" s="88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4" t="s">
        <v>121</v>
      </c>
      <c r="AT122" s="224" t="s">
        <v>118</v>
      </c>
      <c r="AU122" s="224" t="s">
        <v>88</v>
      </c>
      <c r="AY122" s="14" t="s">
        <v>115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4" t="s">
        <v>86</v>
      </c>
      <c r="BK122" s="225">
        <f>ROUND(I122*H122,2)</f>
        <v>0</v>
      </c>
      <c r="BL122" s="14" t="s">
        <v>121</v>
      </c>
      <c r="BM122" s="224" t="s">
        <v>126</v>
      </c>
    </row>
    <row r="123" s="2" customFormat="1" ht="16.5" customHeight="1">
      <c r="A123" s="35"/>
      <c r="B123" s="36"/>
      <c r="C123" s="212" t="s">
        <v>88</v>
      </c>
      <c r="D123" s="212" t="s">
        <v>118</v>
      </c>
      <c r="E123" s="213" t="s">
        <v>127</v>
      </c>
      <c r="F123" s="214" t="s">
        <v>128</v>
      </c>
      <c r="G123" s="215" t="s">
        <v>1</v>
      </c>
      <c r="H123" s="216">
        <v>1</v>
      </c>
      <c r="I123" s="217"/>
      <c r="J123" s="218">
        <f>ROUND(I123*H123,2)</f>
        <v>0</v>
      </c>
      <c r="K123" s="219"/>
      <c r="L123" s="41"/>
      <c r="M123" s="220" t="s">
        <v>1</v>
      </c>
      <c r="N123" s="221" t="s">
        <v>43</v>
      </c>
      <c r="O123" s="88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4" t="s">
        <v>121</v>
      </c>
      <c r="AT123" s="224" t="s">
        <v>118</v>
      </c>
      <c r="AU123" s="224" t="s">
        <v>88</v>
      </c>
      <c r="AY123" s="14" t="s">
        <v>115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4" t="s">
        <v>86</v>
      </c>
      <c r="BK123" s="225">
        <f>ROUND(I123*H123,2)</f>
        <v>0</v>
      </c>
      <c r="BL123" s="14" t="s">
        <v>121</v>
      </c>
      <c r="BM123" s="224" t="s">
        <v>129</v>
      </c>
    </row>
    <row r="124" s="2" customFormat="1" ht="16.5" customHeight="1">
      <c r="A124" s="35"/>
      <c r="B124" s="36"/>
      <c r="C124" s="212" t="s">
        <v>130</v>
      </c>
      <c r="D124" s="212" t="s">
        <v>118</v>
      </c>
      <c r="E124" s="213" t="s">
        <v>131</v>
      </c>
      <c r="F124" s="214" t="s">
        <v>132</v>
      </c>
      <c r="G124" s="215" t="s">
        <v>1</v>
      </c>
      <c r="H124" s="216">
        <v>1</v>
      </c>
      <c r="I124" s="217"/>
      <c r="J124" s="218">
        <f>ROUND(I124*H124,2)</f>
        <v>0</v>
      </c>
      <c r="K124" s="219"/>
      <c r="L124" s="41"/>
      <c r="M124" s="220" t="s">
        <v>1</v>
      </c>
      <c r="N124" s="221" t="s">
        <v>43</v>
      </c>
      <c r="O124" s="88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4" t="s">
        <v>121</v>
      </c>
      <c r="AT124" s="224" t="s">
        <v>118</v>
      </c>
      <c r="AU124" s="224" t="s">
        <v>88</v>
      </c>
      <c r="AY124" s="14" t="s">
        <v>115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4" t="s">
        <v>86</v>
      </c>
      <c r="BK124" s="225">
        <f>ROUND(I124*H124,2)</f>
        <v>0</v>
      </c>
      <c r="BL124" s="14" t="s">
        <v>121</v>
      </c>
      <c r="BM124" s="224" t="s">
        <v>133</v>
      </c>
    </row>
    <row r="125" s="2" customFormat="1" ht="16.5" customHeight="1">
      <c r="A125" s="35"/>
      <c r="B125" s="36"/>
      <c r="C125" s="212" t="s">
        <v>114</v>
      </c>
      <c r="D125" s="212" t="s">
        <v>118</v>
      </c>
      <c r="E125" s="213" t="s">
        <v>134</v>
      </c>
      <c r="F125" s="214" t="s">
        <v>135</v>
      </c>
      <c r="G125" s="215" t="s">
        <v>1</v>
      </c>
      <c r="H125" s="216">
        <v>1</v>
      </c>
      <c r="I125" s="217"/>
      <c r="J125" s="218">
        <f>ROUND(I125*H125,2)</f>
        <v>0</v>
      </c>
      <c r="K125" s="219"/>
      <c r="L125" s="41"/>
      <c r="M125" s="220" t="s">
        <v>1</v>
      </c>
      <c r="N125" s="221" t="s">
        <v>43</v>
      </c>
      <c r="O125" s="88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4" t="s">
        <v>121</v>
      </c>
      <c r="AT125" s="224" t="s">
        <v>118</v>
      </c>
      <c r="AU125" s="224" t="s">
        <v>88</v>
      </c>
      <c r="AY125" s="14" t="s">
        <v>115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4" t="s">
        <v>86</v>
      </c>
      <c r="BK125" s="225">
        <f>ROUND(I125*H125,2)</f>
        <v>0</v>
      </c>
      <c r="BL125" s="14" t="s">
        <v>121</v>
      </c>
      <c r="BM125" s="224" t="s">
        <v>136</v>
      </c>
    </row>
    <row r="126" s="2" customFormat="1" ht="16.5" customHeight="1">
      <c r="A126" s="35"/>
      <c r="B126" s="36"/>
      <c r="C126" s="212" t="s">
        <v>137</v>
      </c>
      <c r="D126" s="212" t="s">
        <v>118</v>
      </c>
      <c r="E126" s="213" t="s">
        <v>138</v>
      </c>
      <c r="F126" s="214" t="s">
        <v>139</v>
      </c>
      <c r="G126" s="215" t="s">
        <v>1</v>
      </c>
      <c r="H126" s="216">
        <v>1</v>
      </c>
      <c r="I126" s="217"/>
      <c r="J126" s="218">
        <f>ROUND(I126*H126,2)</f>
        <v>0</v>
      </c>
      <c r="K126" s="219"/>
      <c r="L126" s="41"/>
      <c r="M126" s="220" t="s">
        <v>1</v>
      </c>
      <c r="N126" s="221" t="s">
        <v>43</v>
      </c>
      <c r="O126" s="88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4" t="s">
        <v>121</v>
      </c>
      <c r="AT126" s="224" t="s">
        <v>118</v>
      </c>
      <c r="AU126" s="224" t="s">
        <v>88</v>
      </c>
      <c r="AY126" s="14" t="s">
        <v>115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4" t="s">
        <v>86</v>
      </c>
      <c r="BK126" s="225">
        <f>ROUND(I126*H126,2)</f>
        <v>0</v>
      </c>
      <c r="BL126" s="14" t="s">
        <v>121</v>
      </c>
      <c r="BM126" s="224" t="s">
        <v>140</v>
      </c>
    </row>
    <row r="127" s="2" customFormat="1" ht="16.5" customHeight="1">
      <c r="A127" s="35"/>
      <c r="B127" s="36"/>
      <c r="C127" s="212" t="s">
        <v>141</v>
      </c>
      <c r="D127" s="212" t="s">
        <v>118</v>
      </c>
      <c r="E127" s="213" t="s">
        <v>142</v>
      </c>
      <c r="F127" s="214" t="s">
        <v>143</v>
      </c>
      <c r="G127" s="215" t="s">
        <v>1</v>
      </c>
      <c r="H127" s="216">
        <v>1</v>
      </c>
      <c r="I127" s="217"/>
      <c r="J127" s="218">
        <f>ROUND(I127*H127,2)</f>
        <v>0</v>
      </c>
      <c r="K127" s="219"/>
      <c r="L127" s="41"/>
      <c r="M127" s="220" t="s">
        <v>1</v>
      </c>
      <c r="N127" s="221" t="s">
        <v>43</v>
      </c>
      <c r="O127" s="88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4" t="s">
        <v>121</v>
      </c>
      <c r="AT127" s="224" t="s">
        <v>118</v>
      </c>
      <c r="AU127" s="224" t="s">
        <v>88</v>
      </c>
      <c r="AY127" s="14" t="s">
        <v>115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4" t="s">
        <v>86</v>
      </c>
      <c r="BK127" s="225">
        <f>ROUND(I127*H127,2)</f>
        <v>0</v>
      </c>
      <c r="BL127" s="14" t="s">
        <v>121</v>
      </c>
      <c r="BM127" s="224" t="s">
        <v>144</v>
      </c>
    </row>
    <row r="128" s="2" customFormat="1" ht="16.5" customHeight="1">
      <c r="A128" s="35"/>
      <c r="B128" s="36"/>
      <c r="C128" s="212" t="s">
        <v>145</v>
      </c>
      <c r="D128" s="212" t="s">
        <v>118</v>
      </c>
      <c r="E128" s="213" t="s">
        <v>146</v>
      </c>
      <c r="F128" s="214" t="s">
        <v>147</v>
      </c>
      <c r="G128" s="215" t="s">
        <v>1</v>
      </c>
      <c r="H128" s="216">
        <v>1</v>
      </c>
      <c r="I128" s="217"/>
      <c r="J128" s="218">
        <f>ROUND(I128*H128,2)</f>
        <v>0</v>
      </c>
      <c r="K128" s="219"/>
      <c r="L128" s="41"/>
      <c r="M128" s="226" t="s">
        <v>1</v>
      </c>
      <c r="N128" s="227" t="s">
        <v>43</v>
      </c>
      <c r="O128" s="228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4" t="s">
        <v>121</v>
      </c>
      <c r="AT128" s="224" t="s">
        <v>118</v>
      </c>
      <c r="AU128" s="224" t="s">
        <v>88</v>
      </c>
      <c r="AY128" s="14" t="s">
        <v>115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4" t="s">
        <v>86</v>
      </c>
      <c r="BK128" s="225">
        <f>ROUND(I128*H128,2)</f>
        <v>0</v>
      </c>
      <c r="BL128" s="14" t="s">
        <v>121</v>
      </c>
      <c r="BM128" s="224" t="s">
        <v>148</v>
      </c>
    </row>
    <row r="129" s="2" customFormat="1" ht="6.96" customHeight="1">
      <c r="A129" s="35"/>
      <c r="B129" s="63"/>
      <c r="C129" s="64"/>
      <c r="D129" s="64"/>
      <c r="E129" s="64"/>
      <c r="F129" s="64"/>
      <c r="G129" s="64"/>
      <c r="H129" s="64"/>
      <c r="I129" s="64"/>
      <c r="J129" s="64"/>
      <c r="K129" s="64"/>
      <c r="L129" s="41"/>
      <c r="M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</sheetData>
  <sheetProtection sheet="1" autoFilter="0" formatColumns="0" formatRows="0" objects="1" scenarios="1" spinCount="100000" saltValue="X+bCnZPuxAUP50RpSCESlEA2mhrHnKlPRkJkSIpaxMZlBgKNNfQHGgdK3Y2s74SX8dpOzs0/6N5DJW12SIIrkQ==" hashValue="GeCSeBZH26Nxks2nOe6LaFgpS2Ubc8ZOUZtKZvtBAqNYgOsslfYBXfemW8oF7guFe+/xXnsUfbhEWwXQO2kqRg==" algorithmName="SHA-512" password="CC35"/>
  <autoFilter ref="C117:K128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TIM005\TIM005</dc:creator>
  <cp:lastModifiedBy>TIM005\TIM005</cp:lastModifiedBy>
  <dcterms:created xsi:type="dcterms:W3CDTF">2022-09-08T09:59:05Z</dcterms:created>
  <dcterms:modified xsi:type="dcterms:W3CDTF">2022-09-08T09:59:06Z</dcterms:modified>
</cp:coreProperties>
</file>