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ek\Documents\Projekty MAC BOOK 2018\Výběrová řízení\VŘ_Hořín\VŘ_Obchod_Hořín\"/>
    </mc:Choice>
  </mc:AlternateContent>
  <xr:revisionPtr revIDLastSave="0" documentId="8_{2C99001A-F285-4EA5-820C-BEC0A85D62BD}" xr6:coauthVersionLast="45" xr6:coauthVersionMax="45" xr10:uidLastSave="{00000000-0000-0000-0000-000000000000}"/>
  <bookViews>
    <workbookView xWindow="-110" yWindow="-110" windowWidth="19420" windowHeight="10420" xr2:uid="{A87021CF-93F7-43FB-8E5F-42DE79A35DE6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Rekapitulace!$G$45</definedName>
    <definedName name="Dodavka0">Položky!#REF!</definedName>
    <definedName name="HSV">Rekapitulace!$E$45</definedName>
    <definedName name="HSV0">Položky!#REF!</definedName>
    <definedName name="HZS">Rekapitulace!$I$45</definedName>
    <definedName name="HZS0">Položky!#REF!</definedName>
    <definedName name="JKSO">'Krycí list'!$G$2</definedName>
    <definedName name="MJ">'Krycí list'!$G$5</definedName>
    <definedName name="Mont">Rekapitulace!$H$45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Položky!$A$1:$G$1047</definedName>
    <definedName name="_xlnm.Print_Area" localSheetId="1">Rekapitulace!$A$1:$I$59</definedName>
    <definedName name="PocetMJ">'Krycí list'!$G$6</definedName>
    <definedName name="Poznamka">'Krycí list'!$B$37</definedName>
    <definedName name="Projektant">'Krycí list'!$C$8</definedName>
    <definedName name="PSV">Rekapitulace!$F$45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Rekapitulace!$H$58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046" i="3"/>
  <c r="BC1046" i="3"/>
  <c r="BB1046" i="3"/>
  <c r="BA1046" i="3"/>
  <c r="G1046" i="3"/>
  <c r="BD1046" i="3" s="1"/>
  <c r="BE1045" i="3"/>
  <c r="BD1045" i="3"/>
  <c r="BC1045" i="3"/>
  <c r="BB1045" i="3"/>
  <c r="BB1047" i="3" s="1"/>
  <c r="F44" i="2" s="1"/>
  <c r="BA1045" i="3"/>
  <c r="G1045" i="3"/>
  <c r="BE1044" i="3"/>
  <c r="BC1044" i="3"/>
  <c r="BB1044" i="3"/>
  <c r="BA1044" i="3"/>
  <c r="G1044" i="3"/>
  <c r="BD1044" i="3" s="1"/>
  <c r="BE1043" i="3"/>
  <c r="BE1047" i="3" s="1"/>
  <c r="I44" i="2" s="1"/>
  <c r="BC1043" i="3"/>
  <c r="BB1043" i="3"/>
  <c r="BA1043" i="3"/>
  <c r="G1043" i="3"/>
  <c r="B44" i="2"/>
  <c r="A44" i="2"/>
  <c r="C1047" i="3"/>
  <c r="BE1040" i="3"/>
  <c r="BC1040" i="3"/>
  <c r="BB1040" i="3"/>
  <c r="BA1040" i="3"/>
  <c r="G1040" i="3"/>
  <c r="BD1040" i="3" s="1"/>
  <c r="BE1039" i="3"/>
  <c r="BD1039" i="3"/>
  <c r="BC1039" i="3"/>
  <c r="BB1039" i="3"/>
  <c r="BA1039" i="3"/>
  <c r="G1039" i="3"/>
  <c r="BE1038" i="3"/>
  <c r="BC1038" i="3"/>
  <c r="BB1038" i="3"/>
  <c r="BA1038" i="3"/>
  <c r="G1038" i="3"/>
  <c r="BD1038" i="3" s="1"/>
  <c r="BE1037" i="3"/>
  <c r="BC1037" i="3"/>
  <c r="BB1037" i="3"/>
  <c r="BA1037" i="3"/>
  <c r="G1037" i="3"/>
  <c r="BD1037" i="3" s="1"/>
  <c r="BE1036" i="3"/>
  <c r="BD1036" i="3"/>
  <c r="BC1036" i="3"/>
  <c r="BB1036" i="3"/>
  <c r="BA1036" i="3"/>
  <c r="G1036" i="3"/>
  <c r="BE1035" i="3"/>
  <c r="BD1035" i="3"/>
  <c r="BC1035" i="3"/>
  <c r="BB1035" i="3"/>
  <c r="BA1035" i="3"/>
  <c r="G1035" i="3"/>
  <c r="BE1034" i="3"/>
  <c r="BC1034" i="3"/>
  <c r="BB1034" i="3"/>
  <c r="BA1034" i="3"/>
  <c r="G1034" i="3"/>
  <c r="BD1034" i="3" s="1"/>
  <c r="BE1033" i="3"/>
  <c r="BE1041" i="3" s="1"/>
  <c r="I43" i="2" s="1"/>
  <c r="BC1033" i="3"/>
  <c r="BB1033" i="3"/>
  <c r="BA1033" i="3"/>
  <c r="G1033" i="3"/>
  <c r="BD1033" i="3" s="1"/>
  <c r="B43" i="2"/>
  <c r="A43" i="2"/>
  <c r="C1041" i="3"/>
  <c r="BE1030" i="3"/>
  <c r="BD1030" i="3"/>
  <c r="BC1030" i="3"/>
  <c r="BA1030" i="3"/>
  <c r="G1030" i="3"/>
  <c r="BB1030" i="3" s="1"/>
  <c r="BE1028" i="3"/>
  <c r="BD1028" i="3"/>
  <c r="BC1028" i="3"/>
  <c r="BA1028" i="3"/>
  <c r="G1028" i="3"/>
  <c r="BB1028" i="3" s="1"/>
  <c r="BE1024" i="3"/>
  <c r="BD1024" i="3"/>
  <c r="BC1024" i="3"/>
  <c r="BA1024" i="3"/>
  <c r="G1024" i="3"/>
  <c r="BB1024" i="3" s="1"/>
  <c r="BE1023" i="3"/>
  <c r="BD1023" i="3"/>
  <c r="BC1023" i="3"/>
  <c r="BA1023" i="3"/>
  <c r="BA1031" i="3" s="1"/>
  <c r="E42" i="2" s="1"/>
  <c r="G1023" i="3"/>
  <c r="BB1023" i="3" s="1"/>
  <c r="BE1019" i="3"/>
  <c r="BD1019" i="3"/>
  <c r="BD1031" i="3" s="1"/>
  <c r="H42" i="2" s="1"/>
  <c r="BC1019" i="3"/>
  <c r="BC1031" i="3" s="1"/>
  <c r="G42" i="2" s="1"/>
  <c r="BA1019" i="3"/>
  <c r="G1019" i="3"/>
  <c r="BB1019" i="3" s="1"/>
  <c r="B42" i="2"/>
  <c r="A42" i="2"/>
  <c r="C1031" i="3"/>
  <c r="BE1016" i="3"/>
  <c r="BD1016" i="3"/>
  <c r="BC1016" i="3"/>
  <c r="BA1016" i="3"/>
  <c r="G1016" i="3"/>
  <c r="BB1016" i="3" s="1"/>
  <c r="BE1014" i="3"/>
  <c r="BD1014" i="3"/>
  <c r="BC1014" i="3"/>
  <c r="BA1014" i="3"/>
  <c r="G1014" i="3"/>
  <c r="BB1014" i="3" s="1"/>
  <c r="BE1013" i="3"/>
  <c r="BD1013" i="3"/>
  <c r="BC1013" i="3"/>
  <c r="BA1013" i="3"/>
  <c r="G1013" i="3"/>
  <c r="BB1013" i="3" s="1"/>
  <c r="BE1012" i="3"/>
  <c r="BD1012" i="3"/>
  <c r="BC1012" i="3"/>
  <c r="BB1012" i="3"/>
  <c r="BA1012" i="3"/>
  <c r="G1012" i="3"/>
  <c r="BE998" i="3"/>
  <c r="BE1017" i="3" s="1"/>
  <c r="I41" i="2" s="1"/>
  <c r="BD998" i="3"/>
  <c r="BD1017" i="3" s="1"/>
  <c r="H41" i="2" s="1"/>
  <c r="BC998" i="3"/>
  <c r="BA998" i="3"/>
  <c r="G998" i="3"/>
  <c r="B41" i="2"/>
  <c r="A41" i="2"/>
  <c r="C1017" i="3"/>
  <c r="BE995" i="3"/>
  <c r="BD995" i="3"/>
  <c r="BC995" i="3"/>
  <c r="BB995" i="3"/>
  <c r="BA995" i="3"/>
  <c r="G995" i="3"/>
  <c r="BE993" i="3"/>
  <c r="BD993" i="3"/>
  <c r="BC993" i="3"/>
  <c r="BA993" i="3"/>
  <c r="G993" i="3"/>
  <c r="BB993" i="3" s="1"/>
  <c r="BE990" i="3"/>
  <c r="BD990" i="3"/>
  <c r="BC990" i="3"/>
  <c r="BA990" i="3"/>
  <c r="G990" i="3"/>
  <c r="BB990" i="3" s="1"/>
  <c r="BE988" i="3"/>
  <c r="BD988" i="3"/>
  <c r="BC988" i="3"/>
  <c r="BC996" i="3" s="1"/>
  <c r="G40" i="2" s="1"/>
  <c r="BA988" i="3"/>
  <c r="G988" i="3"/>
  <c r="B40" i="2"/>
  <c r="A40" i="2"/>
  <c r="BE996" i="3"/>
  <c r="I40" i="2" s="1"/>
  <c r="C996" i="3"/>
  <c r="BE985" i="3"/>
  <c r="BD985" i="3"/>
  <c r="BC985" i="3"/>
  <c r="BA985" i="3"/>
  <c r="G985" i="3"/>
  <c r="BB985" i="3" s="1"/>
  <c r="BE984" i="3"/>
  <c r="BD984" i="3"/>
  <c r="BC984" i="3"/>
  <c r="BA984" i="3"/>
  <c r="G984" i="3"/>
  <c r="BB984" i="3" s="1"/>
  <c r="BE983" i="3"/>
  <c r="BD983" i="3"/>
  <c r="BC983" i="3"/>
  <c r="BC986" i="3" s="1"/>
  <c r="G39" i="2" s="1"/>
  <c r="BA983" i="3"/>
  <c r="G983" i="3"/>
  <c r="BB983" i="3" s="1"/>
  <c r="BE982" i="3"/>
  <c r="BE986" i="3" s="1"/>
  <c r="I39" i="2" s="1"/>
  <c r="BD982" i="3"/>
  <c r="BC982" i="3"/>
  <c r="BA982" i="3"/>
  <c r="BA986" i="3" s="1"/>
  <c r="E39" i="2" s="1"/>
  <c r="G982" i="3"/>
  <c r="G986" i="3" s="1"/>
  <c r="B39" i="2"/>
  <c r="A39" i="2"/>
  <c r="C986" i="3"/>
  <c r="BE979" i="3"/>
  <c r="BD979" i="3"/>
  <c r="BC979" i="3"/>
  <c r="BA979" i="3"/>
  <c r="G979" i="3"/>
  <c r="BB979" i="3" s="1"/>
  <c r="BE977" i="3"/>
  <c r="BD977" i="3"/>
  <c r="BC977" i="3"/>
  <c r="BB977" i="3"/>
  <c r="BA977" i="3"/>
  <c r="G977" i="3"/>
  <c r="BE975" i="3"/>
  <c r="BD975" i="3"/>
  <c r="BC975" i="3"/>
  <c r="BC980" i="3" s="1"/>
  <c r="G38" i="2" s="1"/>
  <c r="BA975" i="3"/>
  <c r="G975" i="3"/>
  <c r="BB975" i="3" s="1"/>
  <c r="BE974" i="3"/>
  <c r="BD974" i="3"/>
  <c r="BC974" i="3"/>
  <c r="BA974" i="3"/>
  <c r="G974" i="3"/>
  <c r="BB974" i="3" s="1"/>
  <c r="BE968" i="3"/>
  <c r="BE980" i="3" s="1"/>
  <c r="I38" i="2" s="1"/>
  <c r="BD968" i="3"/>
  <c r="BC968" i="3"/>
  <c r="BA968" i="3"/>
  <c r="BA980" i="3" s="1"/>
  <c r="E38" i="2" s="1"/>
  <c r="G968" i="3"/>
  <c r="BB968" i="3" s="1"/>
  <c r="BE966" i="3"/>
  <c r="BD966" i="3"/>
  <c r="BC966" i="3"/>
  <c r="BB966" i="3"/>
  <c r="BA966" i="3"/>
  <c r="G966" i="3"/>
  <c r="B38" i="2"/>
  <c r="A38" i="2"/>
  <c r="C980" i="3"/>
  <c r="BE963" i="3"/>
  <c r="BD963" i="3"/>
  <c r="BC963" i="3"/>
  <c r="BB963" i="3"/>
  <c r="BA963" i="3"/>
  <c r="G963" i="3"/>
  <c r="BE960" i="3"/>
  <c r="BD960" i="3"/>
  <c r="BC960" i="3"/>
  <c r="BA960" i="3"/>
  <c r="G960" i="3"/>
  <c r="BB960" i="3" s="1"/>
  <c r="BE959" i="3"/>
  <c r="BD959" i="3"/>
  <c r="BC959" i="3"/>
  <c r="BB959" i="3"/>
  <c r="BA959" i="3"/>
  <c r="G959" i="3"/>
  <c r="BE957" i="3"/>
  <c r="BD957" i="3"/>
  <c r="BC957" i="3"/>
  <c r="BA957" i="3"/>
  <c r="G957" i="3"/>
  <c r="BB957" i="3" s="1"/>
  <c r="BE956" i="3"/>
  <c r="BD956" i="3"/>
  <c r="BC956" i="3"/>
  <c r="BA956" i="3"/>
  <c r="BA964" i="3" s="1"/>
  <c r="E37" i="2" s="1"/>
  <c r="G956" i="3"/>
  <c r="BB956" i="3" s="1"/>
  <c r="BE955" i="3"/>
  <c r="BD955" i="3"/>
  <c r="BC955" i="3"/>
  <c r="BB955" i="3"/>
  <c r="BA955" i="3"/>
  <c r="G955" i="3"/>
  <c r="BE953" i="3"/>
  <c r="BD953" i="3"/>
  <c r="BC953" i="3"/>
  <c r="BA953" i="3"/>
  <c r="G953" i="3"/>
  <c r="BB953" i="3" s="1"/>
  <c r="BB964" i="3" s="1"/>
  <c r="F37" i="2" s="1"/>
  <c r="B37" i="2"/>
  <c r="A37" i="2"/>
  <c r="BE964" i="3"/>
  <c r="I37" i="2" s="1"/>
  <c r="BC964" i="3"/>
  <c r="G37" i="2" s="1"/>
  <c r="C964" i="3"/>
  <c r="BE950" i="3"/>
  <c r="BD950" i="3"/>
  <c r="BC950" i="3"/>
  <c r="BA950" i="3"/>
  <c r="G950" i="3"/>
  <c r="BB950" i="3" s="1"/>
  <c r="BE948" i="3"/>
  <c r="BD948" i="3"/>
  <c r="BC948" i="3"/>
  <c r="BA948" i="3"/>
  <c r="G948" i="3"/>
  <c r="BB948" i="3" s="1"/>
  <c r="BE946" i="3"/>
  <c r="BD946" i="3"/>
  <c r="BC946" i="3"/>
  <c r="BB946" i="3"/>
  <c r="BA946" i="3"/>
  <c r="G946" i="3"/>
  <c r="BE942" i="3"/>
  <c r="BD942" i="3"/>
  <c r="BC942" i="3"/>
  <c r="BA942" i="3"/>
  <c r="G942" i="3"/>
  <c r="BB942" i="3" s="1"/>
  <c r="BE941" i="3"/>
  <c r="BD941" i="3"/>
  <c r="BC941" i="3"/>
  <c r="BB941" i="3"/>
  <c r="BA941" i="3"/>
  <c r="G941" i="3"/>
  <c r="BE940" i="3"/>
  <c r="BD940" i="3"/>
  <c r="BC940" i="3"/>
  <c r="BA940" i="3"/>
  <c r="G940" i="3"/>
  <c r="BB940" i="3" s="1"/>
  <c r="BE936" i="3"/>
  <c r="BD936" i="3"/>
  <c r="BC936" i="3"/>
  <c r="BB936" i="3"/>
  <c r="BA936" i="3"/>
  <c r="G936" i="3"/>
  <c r="BE935" i="3"/>
  <c r="BD935" i="3"/>
  <c r="BC935" i="3"/>
  <c r="BA935" i="3"/>
  <c r="G935" i="3"/>
  <c r="BB935" i="3" s="1"/>
  <c r="BE931" i="3"/>
  <c r="BD931" i="3"/>
  <c r="BC931" i="3"/>
  <c r="BA931" i="3"/>
  <c r="G931" i="3"/>
  <c r="BB931" i="3" s="1"/>
  <c r="BE929" i="3"/>
  <c r="BD929" i="3"/>
  <c r="BC929" i="3"/>
  <c r="BA929" i="3"/>
  <c r="G929" i="3"/>
  <c r="BB929" i="3" s="1"/>
  <c r="BE928" i="3"/>
  <c r="BD928" i="3"/>
  <c r="BC928" i="3"/>
  <c r="BA928" i="3"/>
  <c r="G928" i="3"/>
  <c r="BB928" i="3" s="1"/>
  <c r="BE927" i="3"/>
  <c r="BD927" i="3"/>
  <c r="BC927" i="3"/>
  <c r="BA927" i="3"/>
  <c r="G927" i="3"/>
  <c r="BB927" i="3" s="1"/>
  <c r="BE925" i="3"/>
  <c r="BD925" i="3"/>
  <c r="BC925" i="3"/>
  <c r="BB925" i="3"/>
  <c r="BA925" i="3"/>
  <c r="G925" i="3"/>
  <c r="BE924" i="3"/>
  <c r="BD924" i="3"/>
  <c r="BC924" i="3"/>
  <c r="BA924" i="3"/>
  <c r="G924" i="3"/>
  <c r="BB924" i="3" s="1"/>
  <c r="BE923" i="3"/>
  <c r="BD923" i="3"/>
  <c r="BC923" i="3"/>
  <c r="BA923" i="3"/>
  <c r="G923" i="3"/>
  <c r="BB923" i="3" s="1"/>
  <c r="BE922" i="3"/>
  <c r="BD922" i="3"/>
  <c r="BC922" i="3"/>
  <c r="BA922" i="3"/>
  <c r="G922" i="3"/>
  <c r="BB922" i="3" s="1"/>
  <c r="BE915" i="3"/>
  <c r="BD915" i="3"/>
  <c r="BC915" i="3"/>
  <c r="BA915" i="3"/>
  <c r="G915" i="3"/>
  <c r="BB915" i="3" s="1"/>
  <c r="BE902" i="3"/>
  <c r="BD902" i="3"/>
  <c r="BC902" i="3"/>
  <c r="BA902" i="3"/>
  <c r="G902" i="3"/>
  <c r="BB902" i="3" s="1"/>
  <c r="BE900" i="3"/>
  <c r="BD900" i="3"/>
  <c r="BC900" i="3"/>
  <c r="BB900" i="3"/>
  <c r="BA900" i="3"/>
  <c r="G900" i="3"/>
  <c r="BE899" i="3"/>
  <c r="BD899" i="3"/>
  <c r="BC899" i="3"/>
  <c r="BA899" i="3"/>
  <c r="G899" i="3"/>
  <c r="BB899" i="3" s="1"/>
  <c r="BE898" i="3"/>
  <c r="BD898" i="3"/>
  <c r="BC898" i="3"/>
  <c r="BB898" i="3"/>
  <c r="BA898" i="3"/>
  <c r="G898" i="3"/>
  <c r="BE897" i="3"/>
  <c r="BD897" i="3"/>
  <c r="BC897" i="3"/>
  <c r="BA897" i="3"/>
  <c r="G897" i="3"/>
  <c r="BB897" i="3" s="1"/>
  <c r="BE895" i="3"/>
  <c r="BD895" i="3"/>
  <c r="BC895" i="3"/>
  <c r="BB895" i="3"/>
  <c r="BA895" i="3"/>
  <c r="BA951" i="3" s="1"/>
  <c r="E36" i="2" s="1"/>
  <c r="G895" i="3"/>
  <c r="BE882" i="3"/>
  <c r="BE951" i="3" s="1"/>
  <c r="I36" i="2" s="1"/>
  <c r="BD882" i="3"/>
  <c r="BC882" i="3"/>
  <c r="BC951" i="3" s="1"/>
  <c r="G36" i="2" s="1"/>
  <c r="BA882" i="3"/>
  <c r="G882" i="3"/>
  <c r="B36" i="2"/>
  <c r="A36" i="2"/>
  <c r="C951" i="3"/>
  <c r="BE879" i="3"/>
  <c r="BD879" i="3"/>
  <c r="BC879" i="3"/>
  <c r="BA879" i="3"/>
  <c r="G879" i="3"/>
  <c r="BB879" i="3" s="1"/>
  <c r="BE878" i="3"/>
  <c r="BD878" i="3"/>
  <c r="BC878" i="3"/>
  <c r="BA878" i="3"/>
  <c r="G878" i="3"/>
  <c r="BB878" i="3" s="1"/>
  <c r="BE877" i="3"/>
  <c r="BD877" i="3"/>
  <c r="BC877" i="3"/>
  <c r="BA877" i="3"/>
  <c r="G877" i="3"/>
  <c r="BB877" i="3" s="1"/>
  <c r="BE867" i="3"/>
  <c r="BD867" i="3"/>
  <c r="BC867" i="3"/>
  <c r="BB867" i="3"/>
  <c r="BA867" i="3"/>
  <c r="G867" i="3"/>
  <c r="BE865" i="3"/>
  <c r="BD865" i="3"/>
  <c r="BC865" i="3"/>
  <c r="BA865" i="3"/>
  <c r="G865" i="3"/>
  <c r="BB865" i="3" s="1"/>
  <c r="BE863" i="3"/>
  <c r="BE880" i="3" s="1"/>
  <c r="I35" i="2" s="1"/>
  <c r="BD863" i="3"/>
  <c r="BC863" i="3"/>
  <c r="BC880" i="3" s="1"/>
  <c r="G35" i="2" s="1"/>
  <c r="BB863" i="3"/>
  <c r="BA863" i="3"/>
  <c r="BA880" i="3" s="1"/>
  <c r="E35" i="2" s="1"/>
  <c r="G863" i="3"/>
  <c r="B35" i="2"/>
  <c r="A35" i="2"/>
  <c r="C880" i="3"/>
  <c r="BE860" i="3"/>
  <c r="BD860" i="3"/>
  <c r="BC860" i="3"/>
  <c r="BB860" i="3"/>
  <c r="BA860" i="3"/>
  <c r="G860" i="3"/>
  <c r="BE859" i="3"/>
  <c r="BD859" i="3"/>
  <c r="BC859" i="3"/>
  <c r="BA859" i="3"/>
  <c r="G859" i="3"/>
  <c r="BB859" i="3" s="1"/>
  <c r="BE857" i="3"/>
  <c r="BD857" i="3"/>
  <c r="BC857" i="3"/>
  <c r="BA857" i="3"/>
  <c r="G857" i="3"/>
  <c r="BB857" i="3" s="1"/>
  <c r="BE855" i="3"/>
  <c r="BD855" i="3"/>
  <c r="BC855" i="3"/>
  <c r="BA855" i="3"/>
  <c r="BA861" i="3" s="1"/>
  <c r="E34" i="2" s="1"/>
  <c r="G855" i="3"/>
  <c r="BB855" i="3" s="1"/>
  <c r="BE854" i="3"/>
  <c r="BD854" i="3"/>
  <c r="BC854" i="3"/>
  <c r="BA854" i="3"/>
  <c r="G854" i="3"/>
  <c r="BB854" i="3" s="1"/>
  <c r="BE846" i="3"/>
  <c r="BE861" i="3" s="1"/>
  <c r="I34" i="2" s="1"/>
  <c r="BD846" i="3"/>
  <c r="BC846" i="3"/>
  <c r="BA846" i="3"/>
  <c r="G846" i="3"/>
  <c r="BB846" i="3" s="1"/>
  <c r="BE839" i="3"/>
  <c r="BD839" i="3"/>
  <c r="BC839" i="3"/>
  <c r="BC861" i="3" s="1"/>
  <c r="G34" i="2" s="1"/>
  <c r="BB839" i="3"/>
  <c r="BA839" i="3"/>
  <c r="G839" i="3"/>
  <c r="BE837" i="3"/>
  <c r="BD837" i="3"/>
  <c r="BC837" i="3"/>
  <c r="BA837" i="3"/>
  <c r="G837" i="3"/>
  <c r="G861" i="3" s="1"/>
  <c r="B34" i="2"/>
  <c r="A34" i="2"/>
  <c r="C861" i="3"/>
  <c r="BE834" i="3"/>
  <c r="BD834" i="3"/>
  <c r="BC834" i="3"/>
  <c r="BA834" i="3"/>
  <c r="G834" i="3"/>
  <c r="BB834" i="3" s="1"/>
  <c r="BE832" i="3"/>
  <c r="BD832" i="3"/>
  <c r="BC832" i="3"/>
  <c r="BB832" i="3"/>
  <c r="BA832" i="3"/>
  <c r="G832" i="3"/>
  <c r="BE830" i="3"/>
  <c r="BD830" i="3"/>
  <c r="BC830" i="3"/>
  <c r="BA830" i="3"/>
  <c r="G830" i="3"/>
  <c r="BB830" i="3" s="1"/>
  <c r="BE828" i="3"/>
  <c r="BD828" i="3"/>
  <c r="BC828" i="3"/>
  <c r="BA828" i="3"/>
  <c r="G828" i="3"/>
  <c r="BB828" i="3" s="1"/>
  <c r="BE824" i="3"/>
  <c r="BD824" i="3"/>
  <c r="BC824" i="3"/>
  <c r="BA824" i="3"/>
  <c r="G824" i="3"/>
  <c r="BB824" i="3" s="1"/>
  <c r="BE822" i="3"/>
  <c r="BD822" i="3"/>
  <c r="BC822" i="3"/>
  <c r="BB822" i="3"/>
  <c r="BA822" i="3"/>
  <c r="G822" i="3"/>
  <c r="BE820" i="3"/>
  <c r="BD820" i="3"/>
  <c r="BC820" i="3"/>
  <c r="BA820" i="3"/>
  <c r="G820" i="3"/>
  <c r="BB820" i="3" s="1"/>
  <c r="BE819" i="3"/>
  <c r="BD819" i="3"/>
  <c r="BC819" i="3"/>
  <c r="BA819" i="3"/>
  <c r="G819" i="3"/>
  <c r="BB819" i="3" s="1"/>
  <c r="BE818" i="3"/>
  <c r="BD818" i="3"/>
  <c r="BC818" i="3"/>
  <c r="BA818" i="3"/>
  <c r="G818" i="3"/>
  <c r="BB818" i="3" s="1"/>
  <c r="BE817" i="3"/>
  <c r="BD817" i="3"/>
  <c r="BC817" i="3"/>
  <c r="BA817" i="3"/>
  <c r="G817" i="3"/>
  <c r="BB817" i="3" s="1"/>
  <c r="BE816" i="3"/>
  <c r="BD816" i="3"/>
  <c r="BC816" i="3"/>
  <c r="BA816" i="3"/>
  <c r="G816" i="3"/>
  <c r="BB816" i="3" s="1"/>
  <c r="BE815" i="3"/>
  <c r="BD815" i="3"/>
  <c r="BC815" i="3"/>
  <c r="BA815" i="3"/>
  <c r="G815" i="3"/>
  <c r="BB815" i="3" s="1"/>
  <c r="BE814" i="3"/>
  <c r="BD814" i="3"/>
  <c r="BC814" i="3"/>
  <c r="BA814" i="3"/>
  <c r="G814" i="3"/>
  <c r="BB814" i="3" s="1"/>
  <c r="BE812" i="3"/>
  <c r="BD812" i="3"/>
  <c r="BC812" i="3"/>
  <c r="BA812" i="3"/>
  <c r="G812" i="3"/>
  <c r="BB812" i="3" s="1"/>
  <c r="BE809" i="3"/>
  <c r="BD809" i="3"/>
  <c r="BC809" i="3"/>
  <c r="BA809" i="3"/>
  <c r="G809" i="3"/>
  <c r="BB809" i="3" s="1"/>
  <c r="BE800" i="3"/>
  <c r="BD800" i="3"/>
  <c r="BC800" i="3"/>
  <c r="BA800" i="3"/>
  <c r="G800" i="3"/>
  <c r="BB800" i="3" s="1"/>
  <c r="BE799" i="3"/>
  <c r="BD799" i="3"/>
  <c r="BC799" i="3"/>
  <c r="BA799" i="3"/>
  <c r="G799" i="3"/>
  <c r="BB799" i="3" s="1"/>
  <c r="BE798" i="3"/>
  <c r="BD798" i="3"/>
  <c r="BC798" i="3"/>
  <c r="BB798" i="3"/>
  <c r="BA798" i="3"/>
  <c r="G798" i="3"/>
  <c r="BE797" i="3"/>
  <c r="BD797" i="3"/>
  <c r="BC797" i="3"/>
  <c r="BA797" i="3"/>
  <c r="G797" i="3"/>
  <c r="BB797" i="3" s="1"/>
  <c r="BE795" i="3"/>
  <c r="BD795" i="3"/>
  <c r="BC795" i="3"/>
  <c r="BB795" i="3"/>
  <c r="BA795" i="3"/>
  <c r="G795" i="3"/>
  <c r="BE792" i="3"/>
  <c r="BD792" i="3"/>
  <c r="BC792" i="3"/>
  <c r="BA792" i="3"/>
  <c r="G792" i="3"/>
  <c r="BB792" i="3" s="1"/>
  <c r="BE785" i="3"/>
  <c r="BD785" i="3"/>
  <c r="BD835" i="3" s="1"/>
  <c r="H33" i="2" s="1"/>
  <c r="BC785" i="3"/>
  <c r="BA785" i="3"/>
  <c r="BA835" i="3" s="1"/>
  <c r="E33" i="2" s="1"/>
  <c r="G785" i="3"/>
  <c r="BB785" i="3" s="1"/>
  <c r="B33" i="2"/>
  <c r="A33" i="2"/>
  <c r="BE835" i="3"/>
  <c r="I33" i="2" s="1"/>
  <c r="BC835" i="3"/>
  <c r="G33" i="2" s="1"/>
  <c r="C835" i="3"/>
  <c r="BE782" i="3"/>
  <c r="BD782" i="3"/>
  <c r="BC782" i="3"/>
  <c r="BA782" i="3"/>
  <c r="G782" i="3"/>
  <c r="BB782" i="3" s="1"/>
  <c r="BE781" i="3"/>
  <c r="BD781" i="3"/>
  <c r="BC781" i="3"/>
  <c r="BA781" i="3"/>
  <c r="G781" i="3"/>
  <c r="BB781" i="3" s="1"/>
  <c r="BE780" i="3"/>
  <c r="BD780" i="3"/>
  <c r="BC780" i="3"/>
  <c r="BB780" i="3"/>
  <c r="BA780" i="3"/>
  <c r="G780" i="3"/>
  <c r="BE779" i="3"/>
  <c r="BD779" i="3"/>
  <c r="BC779" i="3"/>
  <c r="BA779" i="3"/>
  <c r="G779" i="3"/>
  <c r="BB779" i="3" s="1"/>
  <c r="BE778" i="3"/>
  <c r="BD778" i="3"/>
  <c r="BC778" i="3"/>
  <c r="BB778" i="3"/>
  <c r="BA778" i="3"/>
  <c r="G778" i="3"/>
  <c r="BE777" i="3"/>
  <c r="BD777" i="3"/>
  <c r="BC777" i="3"/>
  <c r="BA777" i="3"/>
  <c r="G777" i="3"/>
  <c r="BB777" i="3" s="1"/>
  <c r="BE776" i="3"/>
  <c r="BD776" i="3"/>
  <c r="BC776" i="3"/>
  <c r="BB776" i="3"/>
  <c r="BA776" i="3"/>
  <c r="G776" i="3"/>
  <c r="BE775" i="3"/>
  <c r="BD775" i="3"/>
  <c r="BC775" i="3"/>
  <c r="BA775" i="3"/>
  <c r="G775" i="3"/>
  <c r="BB775" i="3" s="1"/>
  <c r="BE774" i="3"/>
  <c r="BD774" i="3"/>
  <c r="BC774" i="3"/>
  <c r="BA774" i="3"/>
  <c r="G774" i="3"/>
  <c r="BB774" i="3" s="1"/>
  <c r="BE773" i="3"/>
  <c r="BD773" i="3"/>
  <c r="BC773" i="3"/>
  <c r="BB773" i="3"/>
  <c r="BA773" i="3"/>
  <c r="G773" i="3"/>
  <c r="BE772" i="3"/>
  <c r="BD772" i="3"/>
  <c r="BC772" i="3"/>
  <c r="BA772" i="3"/>
  <c r="G772" i="3"/>
  <c r="BB772" i="3" s="1"/>
  <c r="BE771" i="3"/>
  <c r="BE783" i="3" s="1"/>
  <c r="I32" i="2" s="1"/>
  <c r="BD771" i="3"/>
  <c r="BC771" i="3"/>
  <c r="BA771" i="3"/>
  <c r="BA783" i="3" s="1"/>
  <c r="E32" i="2" s="1"/>
  <c r="G771" i="3"/>
  <c r="B32" i="2"/>
  <c r="A32" i="2"/>
  <c r="BC783" i="3"/>
  <c r="G32" i="2" s="1"/>
  <c r="C783" i="3"/>
  <c r="BE768" i="3"/>
  <c r="BD768" i="3"/>
  <c r="BC768" i="3"/>
  <c r="BA768" i="3"/>
  <c r="G768" i="3"/>
  <c r="BB768" i="3" s="1"/>
  <c r="BE767" i="3"/>
  <c r="BD767" i="3"/>
  <c r="BC767" i="3"/>
  <c r="BB767" i="3"/>
  <c r="BA767" i="3"/>
  <c r="G767" i="3"/>
  <c r="BE766" i="3"/>
  <c r="BD766" i="3"/>
  <c r="BC766" i="3"/>
  <c r="BA766" i="3"/>
  <c r="G766" i="3"/>
  <c r="BB766" i="3" s="1"/>
  <c r="BE765" i="3"/>
  <c r="BD765" i="3"/>
  <c r="BC765" i="3"/>
  <c r="BA765" i="3"/>
  <c r="G765" i="3"/>
  <c r="BB765" i="3" s="1"/>
  <c r="BE764" i="3"/>
  <c r="BD764" i="3"/>
  <c r="BC764" i="3"/>
  <c r="BA764" i="3"/>
  <c r="G764" i="3"/>
  <c r="BB764" i="3" s="1"/>
  <c r="BE763" i="3"/>
  <c r="BD763" i="3"/>
  <c r="BC763" i="3"/>
  <c r="BA763" i="3"/>
  <c r="G763" i="3"/>
  <c r="BB763" i="3" s="1"/>
  <c r="BE762" i="3"/>
  <c r="BD762" i="3"/>
  <c r="BC762" i="3"/>
  <c r="BA762" i="3"/>
  <c r="G762" i="3"/>
  <c r="BB762" i="3" s="1"/>
  <c r="BE761" i="3"/>
  <c r="BD761" i="3"/>
  <c r="BC761" i="3"/>
  <c r="BA761" i="3"/>
  <c r="G761" i="3"/>
  <c r="BB761" i="3" s="1"/>
  <c r="BE760" i="3"/>
  <c r="BD760" i="3"/>
  <c r="BC760" i="3"/>
  <c r="BA760" i="3"/>
  <c r="G760" i="3"/>
  <c r="BB760" i="3" s="1"/>
  <c r="BE759" i="3"/>
  <c r="BD759" i="3"/>
  <c r="BC759" i="3"/>
  <c r="BA759" i="3"/>
  <c r="BA769" i="3" s="1"/>
  <c r="E31" i="2" s="1"/>
  <c r="G759" i="3"/>
  <c r="BB759" i="3" s="1"/>
  <c r="BE758" i="3"/>
  <c r="BD758" i="3"/>
  <c r="BC758" i="3"/>
  <c r="BA758" i="3"/>
  <c r="G758" i="3"/>
  <c r="BB758" i="3" s="1"/>
  <c r="BE757" i="3"/>
  <c r="BD757" i="3"/>
  <c r="BC757" i="3"/>
  <c r="BC769" i="3" s="1"/>
  <c r="G31" i="2" s="1"/>
  <c r="BA757" i="3"/>
  <c r="G757" i="3"/>
  <c r="BB757" i="3" s="1"/>
  <c r="BE756" i="3"/>
  <c r="BE769" i="3" s="1"/>
  <c r="I31" i="2" s="1"/>
  <c r="BD756" i="3"/>
  <c r="BC756" i="3"/>
  <c r="BA756" i="3"/>
  <c r="G756" i="3"/>
  <c r="B31" i="2"/>
  <c r="A31" i="2"/>
  <c r="C769" i="3"/>
  <c r="BE753" i="3"/>
  <c r="BD753" i="3"/>
  <c r="BC753" i="3"/>
  <c r="BA753" i="3"/>
  <c r="G753" i="3"/>
  <c r="BB753" i="3" s="1"/>
  <c r="BE752" i="3"/>
  <c r="BD752" i="3"/>
  <c r="BC752" i="3"/>
  <c r="BA752" i="3"/>
  <c r="G752" i="3"/>
  <c r="BB752" i="3" s="1"/>
  <c r="BE750" i="3"/>
  <c r="BD750" i="3"/>
  <c r="BC750" i="3"/>
  <c r="BB750" i="3"/>
  <c r="BA750" i="3"/>
  <c r="G750" i="3"/>
  <c r="BE749" i="3"/>
  <c r="BD749" i="3"/>
  <c r="BC749" i="3"/>
  <c r="BA749" i="3"/>
  <c r="G749" i="3"/>
  <c r="BB749" i="3" s="1"/>
  <c r="BE748" i="3"/>
  <c r="BE754" i="3" s="1"/>
  <c r="I30" i="2" s="1"/>
  <c r="BD748" i="3"/>
  <c r="BC748" i="3"/>
  <c r="BA748" i="3"/>
  <c r="G748" i="3"/>
  <c r="BB748" i="3" s="1"/>
  <c r="BE747" i="3"/>
  <c r="BD747" i="3"/>
  <c r="BC747" i="3"/>
  <c r="BA747" i="3"/>
  <c r="G747" i="3"/>
  <c r="BB747" i="3" s="1"/>
  <c r="BE746" i="3"/>
  <c r="BD746" i="3"/>
  <c r="BD754" i="3" s="1"/>
  <c r="H30" i="2" s="1"/>
  <c r="BC746" i="3"/>
  <c r="BC754" i="3" s="1"/>
  <c r="G30" i="2" s="1"/>
  <c r="BA746" i="3"/>
  <c r="G746" i="3"/>
  <c r="B30" i="2"/>
  <c r="A30" i="2"/>
  <c r="BA754" i="3"/>
  <c r="E30" i="2" s="1"/>
  <c r="C754" i="3"/>
  <c r="BE743" i="3"/>
  <c r="BD743" i="3"/>
  <c r="BC743" i="3"/>
  <c r="BA743" i="3"/>
  <c r="G743" i="3"/>
  <c r="BB743" i="3" s="1"/>
  <c r="BE742" i="3"/>
  <c r="BD742" i="3"/>
  <c r="BC742" i="3"/>
  <c r="BA742" i="3"/>
  <c r="G742" i="3"/>
  <c r="BB742" i="3" s="1"/>
  <c r="BE741" i="3"/>
  <c r="BD741" i="3"/>
  <c r="BC741" i="3"/>
  <c r="BA741" i="3"/>
  <c r="G741" i="3"/>
  <c r="BB741" i="3" s="1"/>
  <c r="BE740" i="3"/>
  <c r="BD740" i="3"/>
  <c r="BC740" i="3"/>
  <c r="BB740" i="3"/>
  <c r="BA740" i="3"/>
  <c r="G740" i="3"/>
  <c r="BE739" i="3"/>
  <c r="BD739" i="3"/>
  <c r="BC739" i="3"/>
  <c r="BA739" i="3"/>
  <c r="G739" i="3"/>
  <c r="BB739" i="3" s="1"/>
  <c r="BE738" i="3"/>
  <c r="BE744" i="3" s="1"/>
  <c r="I29" i="2" s="1"/>
  <c r="BD738" i="3"/>
  <c r="BC738" i="3"/>
  <c r="BB738" i="3"/>
  <c r="BA738" i="3"/>
  <c r="BA744" i="3" s="1"/>
  <c r="E29" i="2" s="1"/>
  <c r="G738" i="3"/>
  <c r="BE737" i="3"/>
  <c r="BD737" i="3"/>
  <c r="BC737" i="3"/>
  <c r="BC744" i="3" s="1"/>
  <c r="G29" i="2" s="1"/>
  <c r="BA737" i="3"/>
  <c r="G737" i="3"/>
  <c r="B29" i="2"/>
  <c r="A29" i="2"/>
  <c r="C744" i="3"/>
  <c r="BE734" i="3"/>
  <c r="BD734" i="3"/>
  <c r="BC734" i="3"/>
  <c r="BA734" i="3"/>
  <c r="G734" i="3"/>
  <c r="BB734" i="3" s="1"/>
  <c r="BE733" i="3"/>
  <c r="BD733" i="3"/>
  <c r="BC733" i="3"/>
  <c r="BA733" i="3"/>
  <c r="G733" i="3"/>
  <c r="BB733" i="3" s="1"/>
  <c r="BE732" i="3"/>
  <c r="BD732" i="3"/>
  <c r="BC732" i="3"/>
  <c r="BB732" i="3"/>
  <c r="BA732" i="3"/>
  <c r="G732" i="3"/>
  <c r="BE731" i="3"/>
  <c r="BD731" i="3"/>
  <c r="BC731" i="3"/>
  <c r="BA731" i="3"/>
  <c r="G731" i="3"/>
  <c r="BB731" i="3" s="1"/>
  <c r="BE730" i="3"/>
  <c r="BD730" i="3"/>
  <c r="BC730" i="3"/>
  <c r="BA730" i="3"/>
  <c r="G730" i="3"/>
  <c r="BB730" i="3" s="1"/>
  <c r="BE729" i="3"/>
  <c r="BD729" i="3"/>
  <c r="BC729" i="3"/>
  <c r="BA729" i="3"/>
  <c r="G729" i="3"/>
  <c r="BB729" i="3" s="1"/>
  <c r="BE728" i="3"/>
  <c r="BD728" i="3"/>
  <c r="BC728" i="3"/>
  <c r="BA728" i="3"/>
  <c r="G728" i="3"/>
  <c r="BB728" i="3" s="1"/>
  <c r="BE727" i="3"/>
  <c r="BD727" i="3"/>
  <c r="BC727" i="3"/>
  <c r="BB727" i="3"/>
  <c r="BA727" i="3"/>
  <c r="G727" i="3"/>
  <c r="BE726" i="3"/>
  <c r="BD726" i="3"/>
  <c r="BC726" i="3"/>
  <c r="BA726" i="3"/>
  <c r="G726" i="3"/>
  <c r="BB726" i="3" s="1"/>
  <c r="BE725" i="3"/>
  <c r="BD725" i="3"/>
  <c r="BC725" i="3"/>
  <c r="BA725" i="3"/>
  <c r="G725" i="3"/>
  <c r="BB725" i="3" s="1"/>
  <c r="BE724" i="3"/>
  <c r="BD724" i="3"/>
  <c r="BC724" i="3"/>
  <c r="BB724" i="3"/>
  <c r="BA724" i="3"/>
  <c r="G724" i="3"/>
  <c r="BE723" i="3"/>
  <c r="BD723" i="3"/>
  <c r="BC723" i="3"/>
  <c r="BA723" i="3"/>
  <c r="G723" i="3"/>
  <c r="BB723" i="3" s="1"/>
  <c r="BE722" i="3"/>
  <c r="BD722" i="3"/>
  <c r="BC722" i="3"/>
  <c r="BA722" i="3"/>
  <c r="G722" i="3"/>
  <c r="BB722" i="3" s="1"/>
  <c r="BE721" i="3"/>
  <c r="BD721" i="3"/>
  <c r="BC721" i="3"/>
  <c r="BA721" i="3"/>
  <c r="G721" i="3"/>
  <c r="BB721" i="3" s="1"/>
  <c r="BE720" i="3"/>
  <c r="BD720" i="3"/>
  <c r="BC720" i="3"/>
  <c r="BA720" i="3"/>
  <c r="G720" i="3"/>
  <c r="BB720" i="3" s="1"/>
  <c r="BE719" i="3"/>
  <c r="BD719" i="3"/>
  <c r="BC719" i="3"/>
  <c r="BB719" i="3"/>
  <c r="BA719" i="3"/>
  <c r="G719" i="3"/>
  <c r="BE718" i="3"/>
  <c r="BD718" i="3"/>
  <c r="BC718" i="3"/>
  <c r="BA718" i="3"/>
  <c r="G718" i="3"/>
  <c r="BB718" i="3" s="1"/>
  <c r="BE717" i="3"/>
  <c r="BD717" i="3"/>
  <c r="BC717" i="3"/>
  <c r="BB717" i="3"/>
  <c r="BA717" i="3"/>
  <c r="G717" i="3"/>
  <c r="BE716" i="3"/>
  <c r="BD716" i="3"/>
  <c r="BC716" i="3"/>
  <c r="BA716" i="3"/>
  <c r="G716" i="3"/>
  <c r="BB716" i="3" s="1"/>
  <c r="BE715" i="3"/>
  <c r="BD715" i="3"/>
  <c r="BC715" i="3"/>
  <c r="BB715" i="3"/>
  <c r="BA715" i="3"/>
  <c r="G715" i="3"/>
  <c r="BE714" i="3"/>
  <c r="BD714" i="3"/>
  <c r="BC714" i="3"/>
  <c r="BA714" i="3"/>
  <c r="G714" i="3"/>
  <c r="BB714" i="3" s="1"/>
  <c r="BE713" i="3"/>
  <c r="BD713" i="3"/>
  <c r="BC713" i="3"/>
  <c r="BA713" i="3"/>
  <c r="G713" i="3"/>
  <c r="BB713" i="3" s="1"/>
  <c r="BE711" i="3"/>
  <c r="BD711" i="3"/>
  <c r="BC711" i="3"/>
  <c r="BB711" i="3"/>
  <c r="BA711" i="3"/>
  <c r="G711" i="3"/>
  <c r="BE710" i="3"/>
  <c r="BD710" i="3"/>
  <c r="BC710" i="3"/>
  <c r="BA710" i="3"/>
  <c r="G710" i="3"/>
  <c r="BB710" i="3" s="1"/>
  <c r="BE709" i="3"/>
  <c r="BD709" i="3"/>
  <c r="BC709" i="3"/>
  <c r="BA709" i="3"/>
  <c r="G709" i="3"/>
  <c r="BB709" i="3" s="1"/>
  <c r="BE707" i="3"/>
  <c r="BD707" i="3"/>
  <c r="BC707" i="3"/>
  <c r="BB707" i="3"/>
  <c r="BA707" i="3"/>
  <c r="G707" i="3"/>
  <c r="BE705" i="3"/>
  <c r="BD705" i="3"/>
  <c r="BC705" i="3"/>
  <c r="BA705" i="3"/>
  <c r="G705" i="3"/>
  <c r="BB705" i="3" s="1"/>
  <c r="BE703" i="3"/>
  <c r="BE735" i="3" s="1"/>
  <c r="I28" i="2" s="1"/>
  <c r="BD703" i="3"/>
  <c r="BC703" i="3"/>
  <c r="BB703" i="3"/>
  <c r="BA703" i="3"/>
  <c r="BA735" i="3" s="1"/>
  <c r="E28" i="2" s="1"/>
  <c r="G703" i="3"/>
  <c r="BE702" i="3"/>
  <c r="BD702" i="3"/>
  <c r="BC702" i="3"/>
  <c r="BC735" i="3" s="1"/>
  <c r="G28" i="2" s="1"/>
  <c r="BA702" i="3"/>
  <c r="G702" i="3"/>
  <c r="B28" i="2"/>
  <c r="A28" i="2"/>
  <c r="C735" i="3"/>
  <c r="BE699" i="3"/>
  <c r="BD699" i="3"/>
  <c r="BC699" i="3"/>
  <c r="BB699" i="3"/>
  <c r="BA699" i="3"/>
  <c r="G699" i="3"/>
  <c r="BE698" i="3"/>
  <c r="BD698" i="3"/>
  <c r="BC698" i="3"/>
  <c r="BA698" i="3"/>
  <c r="G698" i="3"/>
  <c r="BB698" i="3" s="1"/>
  <c r="BE695" i="3"/>
  <c r="BD695" i="3"/>
  <c r="BC695" i="3"/>
  <c r="BA695" i="3"/>
  <c r="G695" i="3"/>
  <c r="BB695" i="3" s="1"/>
  <c r="BE694" i="3"/>
  <c r="BD694" i="3"/>
  <c r="BC694" i="3"/>
  <c r="BA694" i="3"/>
  <c r="G694" i="3"/>
  <c r="BB694" i="3" s="1"/>
  <c r="BE693" i="3"/>
  <c r="BD693" i="3"/>
  <c r="BC693" i="3"/>
  <c r="BA693" i="3"/>
  <c r="G693" i="3"/>
  <c r="BB693" i="3" s="1"/>
  <c r="BE692" i="3"/>
  <c r="BD692" i="3"/>
  <c r="BC692" i="3"/>
  <c r="BA692" i="3"/>
  <c r="G692" i="3"/>
  <c r="BB692" i="3" s="1"/>
  <c r="BE691" i="3"/>
  <c r="BD691" i="3"/>
  <c r="BC691" i="3"/>
  <c r="BA691" i="3"/>
  <c r="G691" i="3"/>
  <c r="BB691" i="3" s="1"/>
  <c r="BE688" i="3"/>
  <c r="BD688" i="3"/>
  <c r="BC688" i="3"/>
  <c r="BA688" i="3"/>
  <c r="G688" i="3"/>
  <c r="BB688" i="3" s="1"/>
  <c r="BE687" i="3"/>
  <c r="BD687" i="3"/>
  <c r="BC687" i="3"/>
  <c r="BB687" i="3"/>
  <c r="BA687" i="3"/>
  <c r="G687" i="3"/>
  <c r="BE684" i="3"/>
  <c r="BD684" i="3"/>
  <c r="BC684" i="3"/>
  <c r="BA684" i="3"/>
  <c r="G684" i="3"/>
  <c r="BB684" i="3" s="1"/>
  <c r="BE683" i="3"/>
  <c r="BD683" i="3"/>
  <c r="BC683" i="3"/>
  <c r="BA683" i="3"/>
  <c r="G683" i="3"/>
  <c r="BB683" i="3" s="1"/>
  <c r="BE682" i="3"/>
  <c r="BD682" i="3"/>
  <c r="BC682" i="3"/>
  <c r="BA682" i="3"/>
  <c r="G682" i="3"/>
  <c r="BB682" i="3" s="1"/>
  <c r="BE680" i="3"/>
  <c r="BD680" i="3"/>
  <c r="BC680" i="3"/>
  <c r="BB680" i="3"/>
  <c r="BA680" i="3"/>
  <c r="G680" i="3"/>
  <c r="BE679" i="3"/>
  <c r="BD679" i="3"/>
  <c r="BC679" i="3"/>
  <c r="BA679" i="3"/>
  <c r="G679" i="3"/>
  <c r="BB679" i="3" s="1"/>
  <c r="BE678" i="3"/>
  <c r="BD678" i="3"/>
  <c r="BC678" i="3"/>
  <c r="BA678" i="3"/>
  <c r="G678" i="3"/>
  <c r="BB678" i="3" s="1"/>
  <c r="BE676" i="3"/>
  <c r="BD676" i="3"/>
  <c r="BC676" i="3"/>
  <c r="BA676" i="3"/>
  <c r="G676" i="3"/>
  <c r="BB676" i="3" s="1"/>
  <c r="BE674" i="3"/>
  <c r="BD674" i="3"/>
  <c r="BC674" i="3"/>
  <c r="BA674" i="3"/>
  <c r="G674" i="3"/>
  <c r="BB674" i="3" s="1"/>
  <c r="BE671" i="3"/>
  <c r="BE700" i="3" s="1"/>
  <c r="I27" i="2" s="1"/>
  <c r="BD671" i="3"/>
  <c r="BC671" i="3"/>
  <c r="BB671" i="3"/>
  <c r="BA671" i="3"/>
  <c r="G671" i="3"/>
  <c r="BE669" i="3"/>
  <c r="BD669" i="3"/>
  <c r="BC669" i="3"/>
  <c r="BC700" i="3" s="1"/>
  <c r="G27" i="2" s="1"/>
  <c r="BA669" i="3"/>
  <c r="G669" i="3"/>
  <c r="B27" i="2"/>
  <c r="A27" i="2"/>
  <c r="BA700" i="3"/>
  <c r="E27" i="2" s="1"/>
  <c r="C700" i="3"/>
  <c r="BE666" i="3"/>
  <c r="BD666" i="3"/>
  <c r="BC666" i="3"/>
  <c r="BA666" i="3"/>
  <c r="G666" i="3"/>
  <c r="BB666" i="3" s="1"/>
  <c r="BE665" i="3"/>
  <c r="BD665" i="3"/>
  <c r="BC665" i="3"/>
  <c r="BA665" i="3"/>
  <c r="G665" i="3"/>
  <c r="BB665" i="3" s="1"/>
  <c r="BE660" i="3"/>
  <c r="BD660" i="3"/>
  <c r="BC660" i="3"/>
  <c r="BA660" i="3"/>
  <c r="G660" i="3"/>
  <c r="BB660" i="3" s="1"/>
  <c r="BE659" i="3"/>
  <c r="BD659" i="3"/>
  <c r="BC659" i="3"/>
  <c r="BA659" i="3"/>
  <c r="G659" i="3"/>
  <c r="BB659" i="3" s="1"/>
  <c r="BE658" i="3"/>
  <c r="BD658" i="3"/>
  <c r="BC658" i="3"/>
  <c r="BA658" i="3"/>
  <c r="G658" i="3"/>
  <c r="BB658" i="3" s="1"/>
  <c r="BE656" i="3"/>
  <c r="BD656" i="3"/>
  <c r="BC656" i="3"/>
  <c r="BA656" i="3"/>
  <c r="G656" i="3"/>
  <c r="BB656" i="3" s="1"/>
  <c r="BE655" i="3"/>
  <c r="BD655" i="3"/>
  <c r="BC655" i="3"/>
  <c r="BA655" i="3"/>
  <c r="G655" i="3"/>
  <c r="BB655" i="3" s="1"/>
  <c r="BE654" i="3"/>
  <c r="BD654" i="3"/>
  <c r="BC654" i="3"/>
  <c r="BA654" i="3"/>
  <c r="G654" i="3"/>
  <c r="BB654" i="3" s="1"/>
  <c r="BE653" i="3"/>
  <c r="BD653" i="3"/>
  <c r="BC653" i="3"/>
  <c r="BA653" i="3"/>
  <c r="G653" i="3"/>
  <c r="BB653" i="3" s="1"/>
  <c r="BE651" i="3"/>
  <c r="BD651" i="3"/>
  <c r="BC651" i="3"/>
  <c r="BA651" i="3"/>
  <c r="G651" i="3"/>
  <c r="BB651" i="3" s="1"/>
  <c r="BE649" i="3"/>
  <c r="BD649" i="3"/>
  <c r="BC649" i="3"/>
  <c r="BA649" i="3"/>
  <c r="G649" i="3"/>
  <c r="BB649" i="3" s="1"/>
  <c r="BE647" i="3"/>
  <c r="BD647" i="3"/>
  <c r="BC647" i="3"/>
  <c r="BA647" i="3"/>
  <c r="G647" i="3"/>
  <c r="BB647" i="3" s="1"/>
  <c r="BE645" i="3"/>
  <c r="BD645" i="3"/>
  <c r="BC645" i="3"/>
  <c r="BC667" i="3" s="1"/>
  <c r="G26" i="2" s="1"/>
  <c r="BA645" i="3"/>
  <c r="G645" i="3"/>
  <c r="BB645" i="3" s="1"/>
  <c r="BE643" i="3"/>
  <c r="BD643" i="3"/>
  <c r="BC643" i="3"/>
  <c r="BA643" i="3"/>
  <c r="G643" i="3"/>
  <c r="BB643" i="3" s="1"/>
  <c r="BE641" i="3"/>
  <c r="BD641" i="3"/>
  <c r="BC641" i="3"/>
  <c r="BA641" i="3"/>
  <c r="G641" i="3"/>
  <c r="BB641" i="3" s="1"/>
  <c r="BE639" i="3"/>
  <c r="BE667" i="3" s="1"/>
  <c r="I26" i="2" s="1"/>
  <c r="BD639" i="3"/>
  <c r="BC639" i="3"/>
  <c r="BA639" i="3"/>
  <c r="BA667" i="3" s="1"/>
  <c r="E26" i="2" s="1"/>
  <c r="G639" i="3"/>
  <c r="G667" i="3" s="1"/>
  <c r="B26" i="2"/>
  <c r="A26" i="2"/>
  <c r="C667" i="3"/>
  <c r="BE636" i="3"/>
  <c r="BD636" i="3"/>
  <c r="BC636" i="3"/>
  <c r="BA636" i="3"/>
  <c r="G636" i="3"/>
  <c r="BB636" i="3" s="1"/>
  <c r="BE635" i="3"/>
  <c r="BD635" i="3"/>
  <c r="BC635" i="3"/>
  <c r="BA635" i="3"/>
  <c r="G635" i="3"/>
  <c r="BB635" i="3" s="1"/>
  <c r="BE634" i="3"/>
  <c r="BD634" i="3"/>
  <c r="BC634" i="3"/>
  <c r="BA634" i="3"/>
  <c r="G634" i="3"/>
  <c r="BB634" i="3" s="1"/>
  <c r="BE631" i="3"/>
  <c r="BD631" i="3"/>
  <c r="BC631" i="3"/>
  <c r="BA631" i="3"/>
  <c r="G631" i="3"/>
  <c r="BB631" i="3" s="1"/>
  <c r="BE629" i="3"/>
  <c r="BD629" i="3"/>
  <c r="BC629" i="3"/>
  <c r="BB629" i="3"/>
  <c r="BA629" i="3"/>
  <c r="G629" i="3"/>
  <c r="BE627" i="3"/>
  <c r="BD627" i="3"/>
  <c r="BC627" i="3"/>
  <c r="BA627" i="3"/>
  <c r="G627" i="3"/>
  <c r="BB627" i="3" s="1"/>
  <c r="BE626" i="3"/>
  <c r="BD626" i="3"/>
  <c r="BC626" i="3"/>
  <c r="BB626" i="3"/>
  <c r="BA626" i="3"/>
  <c r="G626" i="3"/>
  <c r="BE625" i="3"/>
  <c r="BD625" i="3"/>
  <c r="BC625" i="3"/>
  <c r="BA625" i="3"/>
  <c r="G625" i="3"/>
  <c r="BB625" i="3" s="1"/>
  <c r="BE624" i="3"/>
  <c r="BD624" i="3"/>
  <c r="BC624" i="3"/>
  <c r="BA624" i="3"/>
  <c r="BA637" i="3" s="1"/>
  <c r="E25" i="2" s="1"/>
  <c r="G624" i="3"/>
  <c r="BB624" i="3" s="1"/>
  <c r="BE623" i="3"/>
  <c r="BD623" i="3"/>
  <c r="BC623" i="3"/>
  <c r="BA623" i="3"/>
  <c r="G623" i="3"/>
  <c r="BB623" i="3" s="1"/>
  <c r="BE617" i="3"/>
  <c r="BD617" i="3"/>
  <c r="BC617" i="3"/>
  <c r="BA617" i="3"/>
  <c r="G617" i="3"/>
  <c r="BB617" i="3" s="1"/>
  <c r="BE616" i="3"/>
  <c r="BD616" i="3"/>
  <c r="BC616" i="3"/>
  <c r="BA616" i="3"/>
  <c r="G616" i="3"/>
  <c r="BB616" i="3" s="1"/>
  <c r="BE614" i="3"/>
  <c r="BD614" i="3"/>
  <c r="BC614" i="3"/>
  <c r="BB614" i="3"/>
  <c r="BA614" i="3"/>
  <c r="G614" i="3"/>
  <c r="BE608" i="3"/>
  <c r="BD608" i="3"/>
  <c r="BC608" i="3"/>
  <c r="BC637" i="3" s="1"/>
  <c r="G25" i="2" s="1"/>
  <c r="BA608" i="3"/>
  <c r="G608" i="3"/>
  <c r="BB608" i="3" s="1"/>
  <c r="BE605" i="3"/>
  <c r="BE637" i="3" s="1"/>
  <c r="I25" i="2" s="1"/>
  <c r="BD605" i="3"/>
  <c r="BC605" i="3"/>
  <c r="BA605" i="3"/>
  <c r="G605" i="3"/>
  <c r="B25" i="2"/>
  <c r="A25" i="2"/>
  <c r="C637" i="3"/>
  <c r="BE602" i="3"/>
  <c r="BD602" i="3"/>
  <c r="BC602" i="3"/>
  <c r="BA602" i="3"/>
  <c r="G602" i="3"/>
  <c r="BB602" i="3" s="1"/>
  <c r="BE598" i="3"/>
  <c r="BD598" i="3"/>
  <c r="BC598" i="3"/>
  <c r="BA598" i="3"/>
  <c r="G598" i="3"/>
  <c r="BB598" i="3" s="1"/>
  <c r="BE596" i="3"/>
  <c r="BD596" i="3"/>
  <c r="BC596" i="3"/>
  <c r="BA596" i="3"/>
  <c r="G596" i="3"/>
  <c r="BB596" i="3" s="1"/>
  <c r="BE595" i="3"/>
  <c r="BD595" i="3"/>
  <c r="BC595" i="3"/>
  <c r="BA595" i="3"/>
  <c r="G595" i="3"/>
  <c r="BB595" i="3" s="1"/>
  <c r="BE594" i="3"/>
  <c r="BD594" i="3"/>
  <c r="BC594" i="3"/>
  <c r="BA594" i="3"/>
  <c r="BA603" i="3" s="1"/>
  <c r="E24" i="2" s="1"/>
  <c r="G594" i="3"/>
  <c r="BB594" i="3" s="1"/>
  <c r="BE577" i="3"/>
  <c r="BD577" i="3"/>
  <c r="BC577" i="3"/>
  <c r="BA577" i="3"/>
  <c r="G577" i="3"/>
  <c r="BB577" i="3" s="1"/>
  <c r="BE574" i="3"/>
  <c r="BD574" i="3"/>
  <c r="BC574" i="3"/>
  <c r="BA574" i="3"/>
  <c r="G574" i="3"/>
  <c r="BB574" i="3" s="1"/>
  <c r="BE570" i="3"/>
  <c r="BE603" i="3" s="1"/>
  <c r="I24" i="2" s="1"/>
  <c r="BD570" i="3"/>
  <c r="BC570" i="3"/>
  <c r="BA570" i="3"/>
  <c r="G570" i="3"/>
  <c r="BB570" i="3" s="1"/>
  <c r="BE567" i="3"/>
  <c r="BD567" i="3"/>
  <c r="BC567" i="3"/>
  <c r="BA567" i="3"/>
  <c r="G567" i="3"/>
  <c r="BB567" i="3" s="1"/>
  <c r="BE565" i="3"/>
  <c r="BD565" i="3"/>
  <c r="BD603" i="3" s="1"/>
  <c r="H24" i="2" s="1"/>
  <c r="BC565" i="3"/>
  <c r="BC603" i="3" s="1"/>
  <c r="G24" i="2" s="1"/>
  <c r="BA565" i="3"/>
  <c r="G565" i="3"/>
  <c r="B24" i="2"/>
  <c r="A24" i="2"/>
  <c r="C603" i="3"/>
  <c r="BE562" i="3"/>
  <c r="BD562" i="3"/>
  <c r="BC562" i="3"/>
  <c r="BB562" i="3"/>
  <c r="G562" i="3"/>
  <c r="BA562" i="3" s="1"/>
  <c r="BE561" i="3"/>
  <c r="BD561" i="3"/>
  <c r="BC561" i="3"/>
  <c r="BB561" i="3"/>
  <c r="G561" i="3"/>
  <c r="BA561" i="3" s="1"/>
  <c r="BE560" i="3"/>
  <c r="BD560" i="3"/>
  <c r="BC560" i="3"/>
  <c r="BB560" i="3"/>
  <c r="G560" i="3"/>
  <c r="BA560" i="3" s="1"/>
  <c r="BE559" i="3"/>
  <c r="BD559" i="3"/>
  <c r="BC559" i="3"/>
  <c r="BB559" i="3"/>
  <c r="G559" i="3"/>
  <c r="BA559" i="3" s="1"/>
  <c r="BE558" i="3"/>
  <c r="BD558" i="3"/>
  <c r="BC558" i="3"/>
  <c r="BB558" i="3"/>
  <c r="G558" i="3"/>
  <c r="BA558" i="3" s="1"/>
  <c r="BE557" i="3"/>
  <c r="BD557" i="3"/>
  <c r="BC557" i="3"/>
  <c r="BB557" i="3"/>
  <c r="G557" i="3"/>
  <c r="BA557" i="3" s="1"/>
  <c r="BE555" i="3"/>
  <c r="BD555" i="3"/>
  <c r="BC555" i="3"/>
  <c r="BB555" i="3"/>
  <c r="G555" i="3"/>
  <c r="BA555" i="3" s="1"/>
  <c r="BE553" i="3"/>
  <c r="BD553" i="3"/>
  <c r="BC553" i="3"/>
  <c r="BB553" i="3"/>
  <c r="G553" i="3"/>
  <c r="BA553" i="3" s="1"/>
  <c r="BE552" i="3"/>
  <c r="BD552" i="3"/>
  <c r="BC552" i="3"/>
  <c r="BB552" i="3"/>
  <c r="G552" i="3"/>
  <c r="BA552" i="3" s="1"/>
  <c r="BE551" i="3"/>
  <c r="BD551" i="3"/>
  <c r="BC551" i="3"/>
  <c r="BC563" i="3" s="1"/>
  <c r="G23" i="2" s="1"/>
  <c r="BB551" i="3"/>
  <c r="G551" i="3"/>
  <c r="BA551" i="3" s="1"/>
  <c r="BE550" i="3"/>
  <c r="BD550" i="3"/>
  <c r="BC550" i="3"/>
  <c r="BB550" i="3"/>
  <c r="G550" i="3"/>
  <c r="BA550" i="3" s="1"/>
  <c r="BE549" i="3"/>
  <c r="BE563" i="3" s="1"/>
  <c r="I23" i="2" s="1"/>
  <c r="BD549" i="3"/>
  <c r="BC549" i="3"/>
  <c r="BB549" i="3"/>
  <c r="G549" i="3"/>
  <c r="B23" i="2"/>
  <c r="A23" i="2"/>
  <c r="C563" i="3"/>
  <c r="BE546" i="3"/>
  <c r="BD546" i="3"/>
  <c r="BD547" i="3" s="1"/>
  <c r="H22" i="2" s="1"/>
  <c r="BC546" i="3"/>
  <c r="BC547" i="3" s="1"/>
  <c r="G22" i="2" s="1"/>
  <c r="BB546" i="3"/>
  <c r="BB547" i="3" s="1"/>
  <c r="F22" i="2" s="1"/>
  <c r="G546" i="3"/>
  <c r="G547" i="3" s="1"/>
  <c r="B22" i="2"/>
  <c r="A22" i="2"/>
  <c r="BE547" i="3"/>
  <c r="I22" i="2" s="1"/>
  <c r="C547" i="3"/>
  <c r="BE542" i="3"/>
  <c r="BD542" i="3"/>
  <c r="BC542" i="3"/>
  <c r="BB542" i="3"/>
  <c r="G542" i="3"/>
  <c r="BA542" i="3" s="1"/>
  <c r="BE540" i="3"/>
  <c r="BD540" i="3"/>
  <c r="BC540" i="3"/>
  <c r="BB540" i="3"/>
  <c r="G540" i="3"/>
  <c r="BA540" i="3" s="1"/>
  <c r="BE539" i="3"/>
  <c r="BD539" i="3"/>
  <c r="BC539" i="3"/>
  <c r="BB539" i="3"/>
  <c r="G539" i="3"/>
  <c r="BA539" i="3" s="1"/>
  <c r="BE537" i="3"/>
  <c r="BD537" i="3"/>
  <c r="BC537" i="3"/>
  <c r="BB537" i="3"/>
  <c r="G537" i="3"/>
  <c r="BA537" i="3" s="1"/>
  <c r="BE536" i="3"/>
  <c r="BD536" i="3"/>
  <c r="BC536" i="3"/>
  <c r="BB536" i="3"/>
  <c r="G536" i="3"/>
  <c r="BA536" i="3" s="1"/>
  <c r="BE535" i="3"/>
  <c r="BD535" i="3"/>
  <c r="BC535" i="3"/>
  <c r="BC544" i="3" s="1"/>
  <c r="G21" i="2" s="1"/>
  <c r="BB535" i="3"/>
  <c r="G535" i="3"/>
  <c r="BA535" i="3" s="1"/>
  <c r="BE532" i="3"/>
  <c r="BD532" i="3"/>
  <c r="BC532" i="3"/>
  <c r="BB532" i="3"/>
  <c r="G532" i="3"/>
  <c r="BA532" i="3" s="1"/>
  <c r="BE530" i="3"/>
  <c r="BE544" i="3" s="1"/>
  <c r="I21" i="2" s="1"/>
  <c r="BD530" i="3"/>
  <c r="BD544" i="3" s="1"/>
  <c r="H21" i="2" s="1"/>
  <c r="BC530" i="3"/>
  <c r="BB530" i="3"/>
  <c r="G530" i="3"/>
  <c r="B21" i="2"/>
  <c r="A21" i="2"/>
  <c r="C544" i="3"/>
  <c r="BE527" i="3"/>
  <c r="BD527" i="3"/>
  <c r="BC527" i="3"/>
  <c r="BB527" i="3"/>
  <c r="G527" i="3"/>
  <c r="BA527" i="3" s="1"/>
  <c r="BE523" i="3"/>
  <c r="BD523" i="3"/>
  <c r="BC523" i="3"/>
  <c r="BB523" i="3"/>
  <c r="G523" i="3"/>
  <c r="BA523" i="3" s="1"/>
  <c r="BE521" i="3"/>
  <c r="BD521" i="3"/>
  <c r="BC521" i="3"/>
  <c r="BB521" i="3"/>
  <c r="G521" i="3"/>
  <c r="BA521" i="3" s="1"/>
  <c r="BE519" i="3"/>
  <c r="BD519" i="3"/>
  <c r="BC519" i="3"/>
  <c r="BB519" i="3"/>
  <c r="G519" i="3"/>
  <c r="BA519" i="3" s="1"/>
  <c r="BE511" i="3"/>
  <c r="BD511" i="3"/>
  <c r="BC511" i="3"/>
  <c r="BB511" i="3"/>
  <c r="G511" i="3"/>
  <c r="BA511" i="3" s="1"/>
  <c r="BE505" i="3"/>
  <c r="BD505" i="3"/>
  <c r="BC505" i="3"/>
  <c r="BB505" i="3"/>
  <c r="G505" i="3"/>
  <c r="BA505" i="3" s="1"/>
  <c r="BE495" i="3"/>
  <c r="BD495" i="3"/>
  <c r="BC495" i="3"/>
  <c r="BB495" i="3"/>
  <c r="G495" i="3"/>
  <c r="BA495" i="3" s="1"/>
  <c r="BE493" i="3"/>
  <c r="BD493" i="3"/>
  <c r="BC493" i="3"/>
  <c r="BB493" i="3"/>
  <c r="G493" i="3"/>
  <c r="BA493" i="3" s="1"/>
  <c r="BE475" i="3"/>
  <c r="BD475" i="3"/>
  <c r="BC475" i="3"/>
  <c r="BB475" i="3"/>
  <c r="G475" i="3"/>
  <c r="BA475" i="3" s="1"/>
  <c r="BE472" i="3"/>
  <c r="BD472" i="3"/>
  <c r="BC472" i="3"/>
  <c r="BB472" i="3"/>
  <c r="G472" i="3"/>
  <c r="BA472" i="3" s="1"/>
  <c r="BE469" i="3"/>
  <c r="BD469" i="3"/>
  <c r="BC469" i="3"/>
  <c r="BB469" i="3"/>
  <c r="G469" i="3"/>
  <c r="BA469" i="3" s="1"/>
  <c r="BE467" i="3"/>
  <c r="BD467" i="3"/>
  <c r="BC467" i="3"/>
  <c r="BB467" i="3"/>
  <c r="G467" i="3"/>
  <c r="BA467" i="3" s="1"/>
  <c r="BE465" i="3"/>
  <c r="BD465" i="3"/>
  <c r="BC465" i="3"/>
  <c r="BB465" i="3"/>
  <c r="G465" i="3"/>
  <c r="BA465" i="3" s="1"/>
  <c r="BE464" i="3"/>
  <c r="BD464" i="3"/>
  <c r="BC464" i="3"/>
  <c r="BB464" i="3"/>
  <c r="G464" i="3"/>
  <c r="BA464" i="3" s="1"/>
  <c r="BE462" i="3"/>
  <c r="BD462" i="3"/>
  <c r="BC462" i="3"/>
  <c r="BB462" i="3"/>
  <c r="G462" i="3"/>
  <c r="BA462" i="3" s="1"/>
  <c r="BE460" i="3"/>
  <c r="BD460" i="3"/>
  <c r="BC460" i="3"/>
  <c r="BB460" i="3"/>
  <c r="G460" i="3"/>
  <c r="BA460" i="3" s="1"/>
  <c r="BE458" i="3"/>
  <c r="BD458" i="3"/>
  <c r="BC458" i="3"/>
  <c r="BB458" i="3"/>
  <c r="G458" i="3"/>
  <c r="BA458" i="3" s="1"/>
  <c r="BE456" i="3"/>
  <c r="BD456" i="3"/>
  <c r="BC456" i="3"/>
  <c r="BB456" i="3"/>
  <c r="G456" i="3"/>
  <c r="BA456" i="3" s="1"/>
  <c r="BE448" i="3"/>
  <c r="BD448" i="3"/>
  <c r="BC448" i="3"/>
  <c r="BB448" i="3"/>
  <c r="G448" i="3"/>
  <c r="BA448" i="3" s="1"/>
  <c r="BE437" i="3"/>
  <c r="BE528" i="3" s="1"/>
  <c r="I20" i="2" s="1"/>
  <c r="BD437" i="3"/>
  <c r="BC437" i="3"/>
  <c r="BB437" i="3"/>
  <c r="G437" i="3"/>
  <c r="BA437" i="3" s="1"/>
  <c r="BE434" i="3"/>
  <c r="BD434" i="3"/>
  <c r="BC434" i="3"/>
  <c r="BC528" i="3" s="1"/>
  <c r="G20" i="2" s="1"/>
  <c r="BB434" i="3"/>
  <c r="BB528" i="3" s="1"/>
  <c r="F20" i="2" s="1"/>
  <c r="G434" i="3"/>
  <c r="BA434" i="3" s="1"/>
  <c r="B20" i="2"/>
  <c r="A20" i="2"/>
  <c r="C528" i="3"/>
  <c r="BE430" i="3"/>
  <c r="BD430" i="3"/>
  <c r="BC430" i="3"/>
  <c r="BB430" i="3"/>
  <c r="BA430" i="3"/>
  <c r="G430" i="3"/>
  <c r="BE429" i="3"/>
  <c r="BE432" i="3" s="1"/>
  <c r="I19" i="2" s="1"/>
  <c r="BD429" i="3"/>
  <c r="BD432" i="3" s="1"/>
  <c r="H19" i="2" s="1"/>
  <c r="BC429" i="3"/>
  <c r="BC432" i="3" s="1"/>
  <c r="G19" i="2" s="1"/>
  <c r="BB429" i="3"/>
  <c r="G429" i="3"/>
  <c r="G432" i="3" s="1"/>
  <c r="B19" i="2"/>
  <c r="A19" i="2"/>
  <c r="C432" i="3"/>
  <c r="BE425" i="3"/>
  <c r="BD425" i="3"/>
  <c r="BD427" i="3" s="1"/>
  <c r="H18" i="2" s="1"/>
  <c r="BC425" i="3"/>
  <c r="BC427" i="3" s="1"/>
  <c r="G18" i="2" s="1"/>
  <c r="BB425" i="3"/>
  <c r="BB427" i="3" s="1"/>
  <c r="F18" i="2" s="1"/>
  <c r="G425" i="3"/>
  <c r="BA425" i="3" s="1"/>
  <c r="BA427" i="3" s="1"/>
  <c r="E18" i="2" s="1"/>
  <c r="B18" i="2"/>
  <c r="A18" i="2"/>
  <c r="BE427" i="3"/>
  <c r="I18" i="2" s="1"/>
  <c r="G427" i="3"/>
  <c r="C427" i="3"/>
  <c r="BE421" i="3"/>
  <c r="BD421" i="3"/>
  <c r="BC421" i="3"/>
  <c r="BC423" i="3" s="1"/>
  <c r="G17" i="2" s="1"/>
  <c r="BB421" i="3"/>
  <c r="G421" i="3"/>
  <c r="BA421" i="3" s="1"/>
  <c r="BE418" i="3"/>
  <c r="BD418" i="3"/>
  <c r="BC418" i="3"/>
  <c r="BB418" i="3"/>
  <c r="G418" i="3"/>
  <c r="BA418" i="3" s="1"/>
  <c r="BE416" i="3"/>
  <c r="BD416" i="3"/>
  <c r="BC416" i="3"/>
  <c r="BB416" i="3"/>
  <c r="BB423" i="3" s="1"/>
  <c r="F17" i="2" s="1"/>
  <c r="G416" i="3"/>
  <c r="BA416" i="3" s="1"/>
  <c r="B17" i="2"/>
  <c r="A17" i="2"/>
  <c r="C423" i="3"/>
  <c r="BE413" i="3"/>
  <c r="BD413" i="3"/>
  <c r="BC413" i="3"/>
  <c r="BB413" i="3"/>
  <c r="G413" i="3"/>
  <c r="BA413" i="3" s="1"/>
  <c r="BE411" i="3"/>
  <c r="BD411" i="3"/>
  <c r="BC411" i="3"/>
  <c r="BB411" i="3"/>
  <c r="G411" i="3"/>
  <c r="BA411" i="3" s="1"/>
  <c r="BE410" i="3"/>
  <c r="BD410" i="3"/>
  <c r="BC410" i="3"/>
  <c r="BB410" i="3"/>
  <c r="G410" i="3"/>
  <c r="BA410" i="3" s="1"/>
  <c r="BE408" i="3"/>
  <c r="BD408" i="3"/>
  <c r="BC408" i="3"/>
  <c r="BB408" i="3"/>
  <c r="G408" i="3"/>
  <c r="BA408" i="3" s="1"/>
  <c r="BE407" i="3"/>
  <c r="BD407" i="3"/>
  <c r="BC407" i="3"/>
  <c r="BB407" i="3"/>
  <c r="G407" i="3"/>
  <c r="BA407" i="3" s="1"/>
  <c r="BE406" i="3"/>
  <c r="BD406" i="3"/>
  <c r="BC406" i="3"/>
  <c r="BB406" i="3"/>
  <c r="G406" i="3"/>
  <c r="BA406" i="3" s="1"/>
  <c r="BE405" i="3"/>
  <c r="BD405" i="3"/>
  <c r="BC405" i="3"/>
  <c r="BB405" i="3"/>
  <c r="G405" i="3"/>
  <c r="BA405" i="3" s="1"/>
  <c r="BE404" i="3"/>
  <c r="BD404" i="3"/>
  <c r="BC404" i="3"/>
  <c r="BB404" i="3"/>
  <c r="G404" i="3"/>
  <c r="BA404" i="3" s="1"/>
  <c r="BE403" i="3"/>
  <c r="BD403" i="3"/>
  <c r="BC403" i="3"/>
  <c r="BB403" i="3"/>
  <c r="G403" i="3"/>
  <c r="BA403" i="3" s="1"/>
  <c r="BE401" i="3"/>
  <c r="BD401" i="3"/>
  <c r="BC401" i="3"/>
  <c r="BB401" i="3"/>
  <c r="G401" i="3"/>
  <c r="BA401" i="3" s="1"/>
  <c r="BE399" i="3"/>
  <c r="BD399" i="3"/>
  <c r="BC399" i="3"/>
  <c r="BB399" i="3"/>
  <c r="G399" i="3"/>
  <c r="BA399" i="3" s="1"/>
  <c r="BE398" i="3"/>
  <c r="BD398" i="3"/>
  <c r="BC398" i="3"/>
  <c r="BB398" i="3"/>
  <c r="G398" i="3"/>
  <c r="BA398" i="3" s="1"/>
  <c r="BE397" i="3"/>
  <c r="BD397" i="3"/>
  <c r="BC397" i="3"/>
  <c r="BB397" i="3"/>
  <c r="G397" i="3"/>
  <c r="BA397" i="3" s="1"/>
  <c r="BE395" i="3"/>
  <c r="BD395" i="3"/>
  <c r="BC395" i="3"/>
  <c r="BB395" i="3"/>
  <c r="G395" i="3"/>
  <c r="BA395" i="3" s="1"/>
  <c r="BE393" i="3"/>
  <c r="BD393" i="3"/>
  <c r="BC393" i="3"/>
  <c r="BB393" i="3"/>
  <c r="G393" i="3"/>
  <c r="BA393" i="3" s="1"/>
  <c r="BE391" i="3"/>
  <c r="BD391" i="3"/>
  <c r="BC391" i="3"/>
  <c r="BB391" i="3"/>
  <c r="BA391" i="3"/>
  <c r="G391" i="3"/>
  <c r="BE388" i="3"/>
  <c r="BD388" i="3"/>
  <c r="BC388" i="3"/>
  <c r="BC414" i="3" s="1"/>
  <c r="G16" i="2" s="1"/>
  <c r="BB388" i="3"/>
  <c r="BB414" i="3" s="1"/>
  <c r="F16" i="2" s="1"/>
  <c r="G388" i="3"/>
  <c r="BA388" i="3" s="1"/>
  <c r="BE387" i="3"/>
  <c r="BE414" i="3" s="1"/>
  <c r="I16" i="2" s="1"/>
  <c r="BD387" i="3"/>
  <c r="BD414" i="3" s="1"/>
  <c r="H16" i="2" s="1"/>
  <c r="BC387" i="3"/>
  <c r="BB387" i="3"/>
  <c r="G387" i="3"/>
  <c r="BA387" i="3" s="1"/>
  <c r="B16" i="2"/>
  <c r="A16" i="2"/>
  <c r="C414" i="3"/>
  <c r="BE382" i="3"/>
  <c r="BD382" i="3"/>
  <c r="BC382" i="3"/>
  <c r="BB382" i="3"/>
  <c r="G382" i="3"/>
  <c r="BA382" i="3" s="1"/>
  <c r="BE381" i="3"/>
  <c r="BD381" i="3"/>
  <c r="BC381" i="3"/>
  <c r="BB381" i="3"/>
  <c r="G381" i="3"/>
  <c r="BA381" i="3" s="1"/>
  <c r="BE380" i="3"/>
  <c r="BD380" i="3"/>
  <c r="BC380" i="3"/>
  <c r="BB380" i="3"/>
  <c r="G380" i="3"/>
  <c r="BA380" i="3" s="1"/>
  <c r="BE379" i="3"/>
  <c r="BD379" i="3"/>
  <c r="BD385" i="3" s="1"/>
  <c r="H15" i="2" s="1"/>
  <c r="BC379" i="3"/>
  <c r="BB379" i="3"/>
  <c r="G379" i="3"/>
  <c r="BA379" i="3" s="1"/>
  <c r="BE371" i="3"/>
  <c r="BD371" i="3"/>
  <c r="BC371" i="3"/>
  <c r="BB371" i="3"/>
  <c r="BA371" i="3"/>
  <c r="G371" i="3"/>
  <c r="BE370" i="3"/>
  <c r="BD370" i="3"/>
  <c r="BC370" i="3"/>
  <c r="BB370" i="3"/>
  <c r="G370" i="3"/>
  <c r="BA370" i="3" s="1"/>
  <c r="BE369" i="3"/>
  <c r="BD369" i="3"/>
  <c r="BC369" i="3"/>
  <c r="BB369" i="3"/>
  <c r="G369" i="3"/>
  <c r="BA369" i="3" s="1"/>
  <c r="BE368" i="3"/>
  <c r="BD368" i="3"/>
  <c r="BC368" i="3"/>
  <c r="BC385" i="3" s="1"/>
  <c r="G15" i="2" s="1"/>
  <c r="BB368" i="3"/>
  <c r="BB385" i="3" s="1"/>
  <c r="F15" i="2" s="1"/>
  <c r="G368" i="3"/>
  <c r="BA368" i="3" s="1"/>
  <c r="B15" i="2"/>
  <c r="A15" i="2"/>
  <c r="G385" i="3"/>
  <c r="C385" i="3"/>
  <c r="BE362" i="3"/>
  <c r="BD362" i="3"/>
  <c r="BC362" i="3"/>
  <c r="BB362" i="3"/>
  <c r="G362" i="3"/>
  <c r="BA362" i="3" s="1"/>
  <c r="BE361" i="3"/>
  <c r="BD361" i="3"/>
  <c r="BC361" i="3"/>
  <c r="BB361" i="3"/>
  <c r="G361" i="3"/>
  <c r="BA361" i="3" s="1"/>
  <c r="BE360" i="3"/>
  <c r="BE366" i="3" s="1"/>
  <c r="I14" i="2" s="1"/>
  <c r="BD360" i="3"/>
  <c r="BC360" i="3"/>
  <c r="BB360" i="3"/>
  <c r="BB366" i="3" s="1"/>
  <c r="F14" i="2" s="1"/>
  <c r="BA360" i="3"/>
  <c r="G360" i="3"/>
  <c r="BE354" i="3"/>
  <c r="BD354" i="3"/>
  <c r="BD366" i="3" s="1"/>
  <c r="H14" i="2" s="1"/>
  <c r="BC354" i="3"/>
  <c r="BC366" i="3" s="1"/>
  <c r="G14" i="2" s="1"/>
  <c r="BB354" i="3"/>
  <c r="G354" i="3"/>
  <c r="BA354" i="3" s="1"/>
  <c r="B14" i="2"/>
  <c r="A14" i="2"/>
  <c r="G366" i="3"/>
  <c r="C366" i="3"/>
  <c r="BE349" i="3"/>
  <c r="BD349" i="3"/>
  <c r="BC349" i="3"/>
  <c r="BB349" i="3"/>
  <c r="G349" i="3"/>
  <c r="BA349" i="3" s="1"/>
  <c r="BE347" i="3"/>
  <c r="BD347" i="3"/>
  <c r="BC347" i="3"/>
  <c r="BB347" i="3"/>
  <c r="BA347" i="3"/>
  <c r="G347" i="3"/>
  <c r="BE331" i="3"/>
  <c r="BD331" i="3"/>
  <c r="BC331" i="3"/>
  <c r="BB331" i="3"/>
  <c r="G331" i="3"/>
  <c r="BA331" i="3" s="1"/>
  <c r="BE330" i="3"/>
  <c r="BD330" i="3"/>
  <c r="BC330" i="3"/>
  <c r="BB330" i="3"/>
  <c r="G330" i="3"/>
  <c r="BA330" i="3" s="1"/>
  <c r="BE309" i="3"/>
  <c r="BD309" i="3"/>
  <c r="BC309" i="3"/>
  <c r="BB309" i="3"/>
  <c r="BA309" i="3"/>
  <c r="G309" i="3"/>
  <c r="BE301" i="3"/>
  <c r="BD301" i="3"/>
  <c r="BC301" i="3"/>
  <c r="BB301" i="3"/>
  <c r="G301" i="3"/>
  <c r="G352" i="3" s="1"/>
  <c r="BE299" i="3"/>
  <c r="BD299" i="3"/>
  <c r="BC299" i="3"/>
  <c r="BB299" i="3"/>
  <c r="BA299" i="3"/>
  <c r="G299" i="3"/>
  <c r="BE296" i="3"/>
  <c r="BE352" i="3" s="1"/>
  <c r="I13" i="2" s="1"/>
  <c r="BD296" i="3"/>
  <c r="BD352" i="3" s="1"/>
  <c r="H13" i="2" s="1"/>
  <c r="BC296" i="3"/>
  <c r="BC352" i="3" s="1"/>
  <c r="G13" i="2" s="1"/>
  <c r="BB296" i="3"/>
  <c r="G296" i="3"/>
  <c r="BA296" i="3" s="1"/>
  <c r="B13" i="2"/>
  <c r="A13" i="2"/>
  <c r="BB352" i="3"/>
  <c r="F13" i="2" s="1"/>
  <c r="C352" i="3"/>
  <c r="BE273" i="3"/>
  <c r="BD273" i="3"/>
  <c r="BC273" i="3"/>
  <c r="BB273" i="3"/>
  <c r="G273" i="3"/>
  <c r="BA273" i="3" s="1"/>
  <c r="BE266" i="3"/>
  <c r="BD266" i="3"/>
  <c r="BC266" i="3"/>
  <c r="BB266" i="3"/>
  <c r="G266" i="3"/>
  <c r="BA266" i="3" s="1"/>
  <c r="BE265" i="3"/>
  <c r="BD265" i="3"/>
  <c r="BC265" i="3"/>
  <c r="BB265" i="3"/>
  <c r="G265" i="3"/>
  <c r="BA265" i="3" s="1"/>
  <c r="BE253" i="3"/>
  <c r="BD253" i="3"/>
  <c r="BC253" i="3"/>
  <c r="BB253" i="3"/>
  <c r="G253" i="3"/>
  <c r="BA253" i="3" s="1"/>
  <c r="BE250" i="3"/>
  <c r="BD250" i="3"/>
  <c r="BC250" i="3"/>
  <c r="BC294" i="3" s="1"/>
  <c r="G12" i="2" s="1"/>
  <c r="BB250" i="3"/>
  <c r="BA250" i="3"/>
  <c r="G250" i="3"/>
  <c r="BE235" i="3"/>
  <c r="BD235" i="3"/>
  <c r="BD294" i="3" s="1"/>
  <c r="H12" i="2" s="1"/>
  <c r="BC235" i="3"/>
  <c r="BB235" i="3"/>
  <c r="G235" i="3"/>
  <c r="BA235" i="3" s="1"/>
  <c r="BE234" i="3"/>
  <c r="BE294" i="3" s="1"/>
  <c r="I12" i="2" s="1"/>
  <c r="BD234" i="3"/>
  <c r="BC234" i="3"/>
  <c r="BB234" i="3"/>
  <c r="BB294" i="3" s="1"/>
  <c r="F12" i="2" s="1"/>
  <c r="G234" i="3"/>
  <c r="BA234" i="3" s="1"/>
  <c r="B12" i="2"/>
  <c r="A12" i="2"/>
  <c r="C294" i="3"/>
  <c r="BE230" i="3"/>
  <c r="BD230" i="3"/>
  <c r="BC230" i="3"/>
  <c r="BB230" i="3"/>
  <c r="BA230" i="3"/>
  <c r="G230" i="3"/>
  <c r="BE229" i="3"/>
  <c r="BD229" i="3"/>
  <c r="BC229" i="3"/>
  <c r="BB229" i="3"/>
  <c r="G229" i="3"/>
  <c r="BA229" i="3" s="1"/>
  <c r="BE226" i="3"/>
  <c r="BD226" i="3"/>
  <c r="BC226" i="3"/>
  <c r="BB226" i="3"/>
  <c r="G226" i="3"/>
  <c r="BA226" i="3" s="1"/>
  <c r="BE225" i="3"/>
  <c r="BD225" i="3"/>
  <c r="BC225" i="3"/>
  <c r="BB225" i="3"/>
  <c r="BA225" i="3"/>
  <c r="G225" i="3"/>
  <c r="BE223" i="3"/>
  <c r="BD223" i="3"/>
  <c r="BC223" i="3"/>
  <c r="BB223" i="3"/>
  <c r="G223" i="3"/>
  <c r="BA223" i="3" s="1"/>
  <c r="BE218" i="3"/>
  <c r="BD218" i="3"/>
  <c r="BC218" i="3"/>
  <c r="BC232" i="3" s="1"/>
  <c r="G11" i="2" s="1"/>
  <c r="BB218" i="3"/>
  <c r="BB232" i="3" s="1"/>
  <c r="F11" i="2" s="1"/>
  <c r="BA218" i="3"/>
  <c r="G218" i="3"/>
  <c r="BE215" i="3"/>
  <c r="BE232" i="3" s="1"/>
  <c r="I11" i="2" s="1"/>
  <c r="BD215" i="3"/>
  <c r="BD232" i="3" s="1"/>
  <c r="H11" i="2" s="1"/>
  <c r="BC215" i="3"/>
  <c r="BB215" i="3"/>
  <c r="G215" i="3"/>
  <c r="BA215" i="3" s="1"/>
  <c r="B11" i="2"/>
  <c r="A11" i="2"/>
  <c r="C232" i="3"/>
  <c r="BE211" i="3"/>
  <c r="BD211" i="3"/>
  <c r="BC211" i="3"/>
  <c r="BB211" i="3"/>
  <c r="BA211" i="3"/>
  <c r="G211" i="3"/>
  <c r="BE208" i="3"/>
  <c r="BD208" i="3"/>
  <c r="BC208" i="3"/>
  <c r="BB208" i="3"/>
  <c r="G208" i="3"/>
  <c r="BA208" i="3" s="1"/>
  <c r="BE206" i="3"/>
  <c r="BD206" i="3"/>
  <c r="BC206" i="3"/>
  <c r="BB206" i="3"/>
  <c r="G206" i="3"/>
  <c r="BA206" i="3" s="1"/>
  <c r="BE205" i="3"/>
  <c r="BD205" i="3"/>
  <c r="BC205" i="3"/>
  <c r="BB205" i="3"/>
  <c r="G205" i="3"/>
  <c r="BA205" i="3" s="1"/>
  <c r="BE203" i="3"/>
  <c r="BD203" i="3"/>
  <c r="BC203" i="3"/>
  <c r="BB203" i="3"/>
  <c r="G203" i="3"/>
  <c r="BA203" i="3" s="1"/>
  <c r="BE202" i="3"/>
  <c r="BD202" i="3"/>
  <c r="BC202" i="3"/>
  <c r="BB202" i="3"/>
  <c r="BA202" i="3"/>
  <c r="G202" i="3"/>
  <c r="BE200" i="3"/>
  <c r="BD200" i="3"/>
  <c r="BC200" i="3"/>
  <c r="BB200" i="3"/>
  <c r="G200" i="3"/>
  <c r="BA200" i="3" s="1"/>
  <c r="BE197" i="3"/>
  <c r="BD197" i="3"/>
  <c r="BC197" i="3"/>
  <c r="BB197" i="3"/>
  <c r="G197" i="3"/>
  <c r="BA197" i="3" s="1"/>
  <c r="BE196" i="3"/>
  <c r="BD196" i="3"/>
  <c r="BC196" i="3"/>
  <c r="BB196" i="3"/>
  <c r="BA196" i="3"/>
  <c r="G196" i="3"/>
  <c r="BE194" i="3"/>
  <c r="BD194" i="3"/>
  <c r="BC194" i="3"/>
  <c r="BB194" i="3"/>
  <c r="G194" i="3"/>
  <c r="BA194" i="3" s="1"/>
  <c r="BE193" i="3"/>
  <c r="BD193" i="3"/>
  <c r="BC193" i="3"/>
  <c r="BB193" i="3"/>
  <c r="G193" i="3"/>
  <c r="BA193" i="3" s="1"/>
  <c r="BE190" i="3"/>
  <c r="BD190" i="3"/>
  <c r="BC190" i="3"/>
  <c r="BB190" i="3"/>
  <c r="BA190" i="3"/>
  <c r="G190" i="3"/>
  <c r="BE186" i="3"/>
  <c r="BE213" i="3" s="1"/>
  <c r="I10" i="2" s="1"/>
  <c r="BD186" i="3"/>
  <c r="BD213" i="3" s="1"/>
  <c r="H10" i="2" s="1"/>
  <c r="BC186" i="3"/>
  <c r="BB186" i="3"/>
  <c r="G186" i="3"/>
  <c r="G213" i="3" s="1"/>
  <c r="BE183" i="3"/>
  <c r="BD183" i="3"/>
  <c r="BC183" i="3"/>
  <c r="BB183" i="3"/>
  <c r="BB213" i="3" s="1"/>
  <c r="F10" i="2" s="1"/>
  <c r="G183" i="3"/>
  <c r="BA183" i="3" s="1"/>
  <c r="B10" i="2"/>
  <c r="A10" i="2"/>
  <c r="C213" i="3"/>
  <c r="BE179" i="3"/>
  <c r="BD179" i="3"/>
  <c r="BC179" i="3"/>
  <c r="BB179" i="3"/>
  <c r="G179" i="3"/>
  <c r="BA179" i="3" s="1"/>
  <c r="BE177" i="3"/>
  <c r="BD177" i="3"/>
  <c r="BC177" i="3"/>
  <c r="BB177" i="3"/>
  <c r="BA177" i="3"/>
  <c r="G177" i="3"/>
  <c r="BE176" i="3"/>
  <c r="BD176" i="3"/>
  <c r="BC176" i="3"/>
  <c r="BB176" i="3"/>
  <c r="G176" i="3"/>
  <c r="BA176" i="3" s="1"/>
  <c r="BE175" i="3"/>
  <c r="BD175" i="3"/>
  <c r="BC175" i="3"/>
  <c r="BB175" i="3"/>
  <c r="G175" i="3"/>
  <c r="BA175" i="3" s="1"/>
  <c r="BE174" i="3"/>
  <c r="BD174" i="3"/>
  <c r="BC174" i="3"/>
  <c r="BB174" i="3"/>
  <c r="BA174" i="3"/>
  <c r="G174" i="3"/>
  <c r="BE172" i="3"/>
  <c r="BD172" i="3"/>
  <c r="BC172" i="3"/>
  <c r="BB172" i="3"/>
  <c r="G172" i="3"/>
  <c r="BA172" i="3" s="1"/>
  <c r="BE169" i="3"/>
  <c r="BD169" i="3"/>
  <c r="BC169" i="3"/>
  <c r="BB169" i="3"/>
  <c r="G169" i="3"/>
  <c r="BA169" i="3" s="1"/>
  <c r="BE164" i="3"/>
  <c r="BD164" i="3"/>
  <c r="BC164" i="3"/>
  <c r="BB164" i="3"/>
  <c r="G164" i="3"/>
  <c r="BA164" i="3" s="1"/>
  <c r="BE162" i="3"/>
  <c r="BD162" i="3"/>
  <c r="BC162" i="3"/>
  <c r="BB162" i="3"/>
  <c r="G162" i="3"/>
  <c r="BA162" i="3" s="1"/>
  <c r="BE161" i="3"/>
  <c r="BD161" i="3"/>
  <c r="BC161" i="3"/>
  <c r="BB161" i="3"/>
  <c r="BA161" i="3"/>
  <c r="G161" i="3"/>
  <c r="BE159" i="3"/>
  <c r="BD159" i="3"/>
  <c r="BC159" i="3"/>
  <c r="BB159" i="3"/>
  <c r="G159" i="3"/>
  <c r="BA159" i="3" s="1"/>
  <c r="BE157" i="3"/>
  <c r="BD157" i="3"/>
  <c r="BC157" i="3"/>
  <c r="BB157" i="3"/>
  <c r="BA157" i="3"/>
  <c r="G157" i="3"/>
  <c r="BE154" i="3"/>
  <c r="BD154" i="3"/>
  <c r="BC154" i="3"/>
  <c r="BB154" i="3"/>
  <c r="G154" i="3"/>
  <c r="BA154" i="3" s="1"/>
  <c r="BE143" i="3"/>
  <c r="BD143" i="3"/>
  <c r="BC143" i="3"/>
  <c r="BB143" i="3"/>
  <c r="BA143" i="3"/>
  <c r="G143" i="3"/>
  <c r="BE141" i="3"/>
  <c r="BD141" i="3"/>
  <c r="BC141" i="3"/>
  <c r="BC181" i="3" s="1"/>
  <c r="G9" i="2" s="1"/>
  <c r="BB141" i="3"/>
  <c r="G141" i="3"/>
  <c r="BA141" i="3" s="1"/>
  <c r="BE140" i="3"/>
  <c r="BD140" i="3"/>
  <c r="BC140" i="3"/>
  <c r="BB140" i="3"/>
  <c r="BA140" i="3"/>
  <c r="G140" i="3"/>
  <c r="BE139" i="3"/>
  <c r="BD139" i="3"/>
  <c r="BC139" i="3"/>
  <c r="BB139" i="3"/>
  <c r="G139" i="3"/>
  <c r="BA139" i="3" s="1"/>
  <c r="BE138" i="3"/>
  <c r="BD138" i="3"/>
  <c r="BC138" i="3"/>
  <c r="BB138" i="3"/>
  <c r="G138" i="3"/>
  <c r="BA138" i="3" s="1"/>
  <c r="BE136" i="3"/>
  <c r="BD136" i="3"/>
  <c r="BC136" i="3"/>
  <c r="BB136" i="3"/>
  <c r="G136" i="3"/>
  <c r="BA136" i="3" s="1"/>
  <c r="BE134" i="3"/>
  <c r="BD134" i="3"/>
  <c r="BC134" i="3"/>
  <c r="BB134" i="3"/>
  <c r="G134" i="3"/>
  <c r="BA134" i="3" s="1"/>
  <c r="BE130" i="3"/>
  <c r="BD130" i="3"/>
  <c r="BC130" i="3"/>
  <c r="BB130" i="3"/>
  <c r="G130" i="3"/>
  <c r="BA130" i="3" s="1"/>
  <c r="BE128" i="3"/>
  <c r="BD128" i="3"/>
  <c r="BC128" i="3"/>
  <c r="BB128" i="3"/>
  <c r="G128" i="3"/>
  <c r="BA128" i="3" s="1"/>
  <c r="BE121" i="3"/>
  <c r="BD121" i="3"/>
  <c r="BC121" i="3"/>
  <c r="BB121" i="3"/>
  <c r="G121" i="3"/>
  <c r="BA121" i="3" s="1"/>
  <c r="BE119" i="3"/>
  <c r="BD119" i="3"/>
  <c r="BC119" i="3"/>
  <c r="BB119" i="3"/>
  <c r="G119" i="3"/>
  <c r="BA119" i="3" s="1"/>
  <c r="BE116" i="3"/>
  <c r="BD116" i="3"/>
  <c r="BC116" i="3"/>
  <c r="BB116" i="3"/>
  <c r="G116" i="3"/>
  <c r="BA116" i="3" s="1"/>
  <c r="BE115" i="3"/>
  <c r="BD115" i="3"/>
  <c r="BC115" i="3"/>
  <c r="BB115" i="3"/>
  <c r="BA115" i="3"/>
  <c r="G115" i="3"/>
  <c r="BE113" i="3"/>
  <c r="BD113" i="3"/>
  <c r="BC113" i="3"/>
  <c r="BB113" i="3"/>
  <c r="G113" i="3"/>
  <c r="BA113" i="3" s="1"/>
  <c r="BE111" i="3"/>
  <c r="BD111" i="3"/>
  <c r="BC111" i="3"/>
  <c r="BB111" i="3"/>
  <c r="BA111" i="3"/>
  <c r="G111" i="3"/>
  <c r="BE110" i="3"/>
  <c r="BD110" i="3"/>
  <c r="BC110" i="3"/>
  <c r="BB110" i="3"/>
  <c r="G110" i="3"/>
  <c r="BA110" i="3" s="1"/>
  <c r="BE108" i="3"/>
  <c r="BD108" i="3"/>
  <c r="BC108" i="3"/>
  <c r="BB108" i="3"/>
  <c r="BA108" i="3"/>
  <c r="G108" i="3"/>
  <c r="BE105" i="3"/>
  <c r="BD105" i="3"/>
  <c r="BD181" i="3" s="1"/>
  <c r="H9" i="2" s="1"/>
  <c r="BC105" i="3"/>
  <c r="BB105" i="3"/>
  <c r="G105" i="3"/>
  <c r="BA105" i="3" s="1"/>
  <c r="BE96" i="3"/>
  <c r="BE181" i="3" s="1"/>
  <c r="I9" i="2" s="1"/>
  <c r="BD96" i="3"/>
  <c r="BC96" i="3"/>
  <c r="BB96" i="3"/>
  <c r="G96" i="3"/>
  <c r="BA96" i="3" s="1"/>
  <c r="BE86" i="3"/>
  <c r="BD86" i="3"/>
  <c r="BC86" i="3"/>
  <c r="BB86" i="3"/>
  <c r="G86" i="3"/>
  <c r="BA86" i="3" s="1"/>
  <c r="B9" i="2"/>
  <c r="A9" i="2"/>
  <c r="BB181" i="3"/>
  <c r="F9" i="2" s="1"/>
  <c r="C181" i="3"/>
  <c r="BE83" i="3"/>
  <c r="BD83" i="3"/>
  <c r="BC83" i="3"/>
  <c r="BB83" i="3"/>
  <c r="G83" i="3"/>
  <c r="BA83" i="3" s="1"/>
  <c r="BE78" i="3"/>
  <c r="BD78" i="3"/>
  <c r="BC78" i="3"/>
  <c r="BB78" i="3"/>
  <c r="G78" i="3"/>
  <c r="BA78" i="3" s="1"/>
  <c r="BE76" i="3"/>
  <c r="BD76" i="3"/>
  <c r="BC76" i="3"/>
  <c r="BB76" i="3"/>
  <c r="G76" i="3"/>
  <c r="BA76" i="3" s="1"/>
  <c r="BE74" i="3"/>
  <c r="BD74" i="3"/>
  <c r="BC74" i="3"/>
  <c r="BB74" i="3"/>
  <c r="G74" i="3"/>
  <c r="BA74" i="3" s="1"/>
  <c r="BE71" i="3"/>
  <c r="BD71" i="3"/>
  <c r="BC71" i="3"/>
  <c r="BB71" i="3"/>
  <c r="G71" i="3"/>
  <c r="BA71" i="3" s="1"/>
  <c r="BE68" i="3"/>
  <c r="BD68" i="3"/>
  <c r="BC68" i="3"/>
  <c r="BB68" i="3"/>
  <c r="G68" i="3"/>
  <c r="BA68" i="3" s="1"/>
  <c r="BE66" i="3"/>
  <c r="BD66" i="3"/>
  <c r="BC66" i="3"/>
  <c r="BB66" i="3"/>
  <c r="BB84" i="3" s="1"/>
  <c r="F8" i="2" s="1"/>
  <c r="G66" i="3"/>
  <c r="BA66" i="3" s="1"/>
  <c r="BE59" i="3"/>
  <c r="BD59" i="3"/>
  <c r="BC59" i="3"/>
  <c r="BC84" i="3" s="1"/>
  <c r="G8" i="2" s="1"/>
  <c r="BB59" i="3"/>
  <c r="G59" i="3"/>
  <c r="G84" i="3" s="1"/>
  <c r="B8" i="2"/>
  <c r="A8" i="2"/>
  <c r="C84" i="3"/>
  <c r="BE56" i="3"/>
  <c r="BD56" i="3"/>
  <c r="BC56" i="3"/>
  <c r="BB56" i="3"/>
  <c r="G56" i="3"/>
  <c r="BA56" i="3" s="1"/>
  <c r="BE49" i="3"/>
  <c r="BD49" i="3"/>
  <c r="BC49" i="3"/>
  <c r="BB49" i="3"/>
  <c r="G49" i="3"/>
  <c r="BA49" i="3" s="1"/>
  <c r="BE44" i="3"/>
  <c r="BD44" i="3"/>
  <c r="BC44" i="3"/>
  <c r="BB44" i="3"/>
  <c r="G44" i="3"/>
  <c r="BA44" i="3" s="1"/>
  <c r="BE40" i="3"/>
  <c r="BD40" i="3"/>
  <c r="BC40" i="3"/>
  <c r="BB40" i="3"/>
  <c r="G40" i="3"/>
  <c r="BA40" i="3" s="1"/>
  <c r="BE39" i="3"/>
  <c r="BD39" i="3"/>
  <c r="BC39" i="3"/>
  <c r="BB39" i="3"/>
  <c r="G39" i="3"/>
  <c r="BA39" i="3" s="1"/>
  <c r="BE38" i="3"/>
  <c r="BD38" i="3"/>
  <c r="BC38" i="3"/>
  <c r="BB38" i="3"/>
  <c r="BA38" i="3"/>
  <c r="G38" i="3"/>
  <c r="BE36" i="3"/>
  <c r="BD36" i="3"/>
  <c r="BC36" i="3"/>
  <c r="BB36" i="3"/>
  <c r="G36" i="3"/>
  <c r="BA36" i="3" s="1"/>
  <c r="BE34" i="3"/>
  <c r="BD34" i="3"/>
  <c r="BC34" i="3"/>
  <c r="BB34" i="3"/>
  <c r="BA34" i="3"/>
  <c r="G34" i="3"/>
  <c r="BE32" i="3"/>
  <c r="BD32" i="3"/>
  <c r="BC32" i="3"/>
  <c r="BB32" i="3"/>
  <c r="G32" i="3"/>
  <c r="BA32" i="3" s="1"/>
  <c r="BE31" i="3"/>
  <c r="BD31" i="3"/>
  <c r="BC31" i="3"/>
  <c r="BB31" i="3"/>
  <c r="G31" i="3"/>
  <c r="BA31" i="3" s="1"/>
  <c r="BE29" i="3"/>
  <c r="BD29" i="3"/>
  <c r="BC29" i="3"/>
  <c r="BB29" i="3"/>
  <c r="G29" i="3"/>
  <c r="BA29" i="3" s="1"/>
  <c r="BE27" i="3"/>
  <c r="BD27" i="3"/>
  <c r="BC27" i="3"/>
  <c r="BB27" i="3"/>
  <c r="G27" i="3"/>
  <c r="BA27" i="3" s="1"/>
  <c r="BE25" i="3"/>
  <c r="BD25" i="3"/>
  <c r="BC25" i="3"/>
  <c r="BB25" i="3"/>
  <c r="G25" i="3"/>
  <c r="BA25" i="3" s="1"/>
  <c r="BE23" i="3"/>
  <c r="BD23" i="3"/>
  <c r="BC23" i="3"/>
  <c r="BB23" i="3"/>
  <c r="BB57" i="3" s="1"/>
  <c r="F7" i="2" s="1"/>
  <c r="BA23" i="3"/>
  <c r="G23" i="3"/>
  <c r="BE20" i="3"/>
  <c r="BD20" i="3"/>
  <c r="BC20" i="3"/>
  <c r="BB20" i="3"/>
  <c r="G20" i="3"/>
  <c r="BA20" i="3" s="1"/>
  <c r="BE18" i="3"/>
  <c r="BD18" i="3"/>
  <c r="BC18" i="3"/>
  <c r="BB18" i="3"/>
  <c r="BA18" i="3"/>
  <c r="G18" i="3"/>
  <c r="BE14" i="3"/>
  <c r="BD14" i="3"/>
  <c r="BC14" i="3"/>
  <c r="BB14" i="3"/>
  <c r="G14" i="3"/>
  <c r="BA14" i="3" s="1"/>
  <c r="BE8" i="3"/>
  <c r="BD8" i="3"/>
  <c r="BC8" i="3"/>
  <c r="BB8" i="3"/>
  <c r="G8" i="3"/>
  <c r="BA8" i="3" s="1"/>
  <c r="B7" i="2"/>
  <c r="A7" i="2"/>
  <c r="C57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BA59" i="3" l="1"/>
  <c r="G232" i="3"/>
  <c r="BA301" i="3"/>
  <c r="BD528" i="3"/>
  <c r="H20" i="2" s="1"/>
  <c r="G735" i="3"/>
  <c r="G951" i="3"/>
  <c r="G980" i="3"/>
  <c r="G1031" i="3"/>
  <c r="BA1041" i="3"/>
  <c r="E43" i="2" s="1"/>
  <c r="BA186" i="3"/>
  <c r="G744" i="3"/>
  <c r="G769" i="3"/>
  <c r="BC57" i="3"/>
  <c r="G7" i="2" s="1"/>
  <c r="BE385" i="3"/>
  <c r="I15" i="2" s="1"/>
  <c r="BD667" i="3"/>
  <c r="H26" i="2" s="1"/>
  <c r="BB737" i="3"/>
  <c r="BB744" i="3" s="1"/>
  <c r="F29" i="2" s="1"/>
  <c r="G880" i="3"/>
  <c r="BD986" i="3"/>
  <c r="H39" i="2" s="1"/>
  <c r="G996" i="3"/>
  <c r="BB1041" i="3"/>
  <c r="F43" i="2" s="1"/>
  <c r="BD57" i="3"/>
  <c r="H7" i="2" s="1"/>
  <c r="G1047" i="3"/>
  <c r="BC1047" i="3"/>
  <c r="G44" i="2" s="1"/>
  <c r="BE57" i="3"/>
  <c r="I7" i="2" s="1"/>
  <c r="I45" i="2" s="1"/>
  <c r="C21" i="1" s="1"/>
  <c r="BD84" i="3"/>
  <c r="H8" i="2" s="1"/>
  <c r="BC213" i="3"/>
  <c r="G10" i="2" s="1"/>
  <c r="BE423" i="3"/>
  <c r="I17" i="2" s="1"/>
  <c r="G544" i="3"/>
  <c r="BB563" i="3"/>
  <c r="F23" i="2" s="1"/>
  <c r="BD735" i="3"/>
  <c r="H28" i="2" s="1"/>
  <c r="BD744" i="3"/>
  <c r="H29" i="2" s="1"/>
  <c r="BB880" i="3"/>
  <c r="F35" i="2" s="1"/>
  <c r="BD951" i="3"/>
  <c r="H36" i="2" s="1"/>
  <c r="BA1047" i="3"/>
  <c r="E44" i="2" s="1"/>
  <c r="BD964" i="3"/>
  <c r="H37" i="2" s="1"/>
  <c r="G294" i="3"/>
  <c r="BD700" i="3"/>
  <c r="H27" i="2" s="1"/>
  <c r="G563" i="3"/>
  <c r="BE84" i="3"/>
  <c r="I8" i="2" s="1"/>
  <c r="BA352" i="3"/>
  <c r="E13" i="2" s="1"/>
  <c r="BB544" i="3"/>
  <c r="F21" i="2" s="1"/>
  <c r="G603" i="3"/>
  <c r="G700" i="3"/>
  <c r="G754" i="3"/>
  <c r="BD980" i="3"/>
  <c r="H38" i="2" s="1"/>
  <c r="BD996" i="3"/>
  <c r="H40" i="2" s="1"/>
  <c r="BA996" i="3"/>
  <c r="E40" i="2" s="1"/>
  <c r="G1017" i="3"/>
  <c r="BB1031" i="3"/>
  <c r="F42" i="2" s="1"/>
  <c r="G637" i="3"/>
  <c r="BD637" i="3"/>
  <c r="H25" i="2" s="1"/>
  <c r="BD769" i="3"/>
  <c r="H31" i="2" s="1"/>
  <c r="G783" i="3"/>
  <c r="G835" i="3"/>
  <c r="BD861" i="3"/>
  <c r="H34" i="2" s="1"/>
  <c r="G964" i="3"/>
  <c r="BA1017" i="3"/>
  <c r="E41" i="2" s="1"/>
  <c r="BC1017" i="3"/>
  <c r="G41" i="2" s="1"/>
  <c r="G181" i="3"/>
  <c r="BD423" i="3"/>
  <c r="H17" i="2" s="1"/>
  <c r="BB432" i="3"/>
  <c r="F19" i="2" s="1"/>
  <c r="BD563" i="3"/>
  <c r="H23" i="2" s="1"/>
  <c r="BD783" i="3"/>
  <c r="H32" i="2" s="1"/>
  <c r="BD880" i="3"/>
  <c r="H35" i="2" s="1"/>
  <c r="BE1031" i="3"/>
  <c r="I42" i="2" s="1"/>
  <c r="BC1041" i="3"/>
  <c r="G43" i="2" s="1"/>
  <c r="BA57" i="3"/>
  <c r="E7" i="2" s="1"/>
  <c r="BA294" i="3"/>
  <c r="E12" i="2" s="1"/>
  <c r="BA232" i="3"/>
  <c r="E11" i="2" s="1"/>
  <c r="BA414" i="3"/>
  <c r="E16" i="2" s="1"/>
  <c r="BA366" i="3"/>
  <c r="E14" i="2" s="1"/>
  <c r="G57" i="3"/>
  <c r="BA181" i="3"/>
  <c r="E9" i="2" s="1"/>
  <c r="BA213" i="3"/>
  <c r="E10" i="2" s="1"/>
  <c r="BA423" i="3"/>
  <c r="E17" i="2" s="1"/>
  <c r="BB980" i="3"/>
  <c r="F38" i="2" s="1"/>
  <c r="BD1041" i="3"/>
  <c r="H43" i="2" s="1"/>
  <c r="BB835" i="3"/>
  <c r="F33" i="2" s="1"/>
  <c r="BA84" i="3"/>
  <c r="E8" i="2" s="1"/>
  <c r="BA385" i="3"/>
  <c r="E15" i="2" s="1"/>
  <c r="BA528" i="3"/>
  <c r="E20" i="2" s="1"/>
  <c r="BB746" i="3"/>
  <c r="BB754" i="3" s="1"/>
  <c r="F30" i="2" s="1"/>
  <c r="BB756" i="3"/>
  <c r="BB769" i="3" s="1"/>
  <c r="F31" i="2" s="1"/>
  <c r="BB998" i="3"/>
  <c r="BB1017" i="3" s="1"/>
  <c r="F41" i="2" s="1"/>
  <c r="BD1043" i="3"/>
  <c r="BD1047" i="3" s="1"/>
  <c r="H44" i="2" s="1"/>
  <c r="G414" i="3"/>
  <c r="G528" i="3"/>
  <c r="BA546" i="3"/>
  <c r="BA547" i="3" s="1"/>
  <c r="E22" i="2" s="1"/>
  <c r="G1041" i="3"/>
  <c r="BB988" i="3"/>
  <c r="BB996" i="3" s="1"/>
  <c r="F40" i="2" s="1"/>
  <c r="G423" i="3"/>
  <c r="BA530" i="3"/>
  <c r="BA544" i="3" s="1"/>
  <c r="E21" i="2" s="1"/>
  <c r="BB565" i="3"/>
  <c r="BB603" i="3" s="1"/>
  <c r="F24" i="2" s="1"/>
  <c r="BB669" i="3"/>
  <c r="BB700" i="3" s="1"/>
  <c r="F27" i="2" s="1"/>
  <c r="BB702" i="3"/>
  <c r="BB735" i="3" s="1"/>
  <c r="F28" i="2" s="1"/>
  <c r="BB771" i="3"/>
  <c r="BB783" i="3" s="1"/>
  <c r="F32" i="2" s="1"/>
  <c r="BB837" i="3"/>
  <c r="BB861" i="3" s="1"/>
  <c r="F34" i="2" s="1"/>
  <c r="BB882" i="3"/>
  <c r="BB951" i="3" s="1"/>
  <c r="F36" i="2" s="1"/>
  <c r="BB982" i="3"/>
  <c r="BB986" i="3" s="1"/>
  <c r="F39" i="2" s="1"/>
  <c r="BA429" i="3"/>
  <c r="BA432" i="3" s="1"/>
  <c r="E19" i="2" s="1"/>
  <c r="BA549" i="3"/>
  <c r="BA563" i="3" s="1"/>
  <c r="E23" i="2" s="1"/>
  <c r="BB605" i="3"/>
  <c r="BB637" i="3" s="1"/>
  <c r="F25" i="2" s="1"/>
  <c r="BB639" i="3"/>
  <c r="BB667" i="3" s="1"/>
  <c r="F26" i="2" s="1"/>
  <c r="H45" i="2" l="1"/>
  <c r="C17" i="1" s="1"/>
  <c r="G45" i="2"/>
  <c r="C18" i="1" s="1"/>
  <c r="F45" i="2"/>
  <c r="C16" i="1" s="1"/>
  <c r="E45" i="2"/>
  <c r="G57" i="2" l="1"/>
  <c r="I57" i="2" s="1"/>
  <c r="G55" i="2"/>
  <c r="I55" i="2" s="1"/>
  <c r="G20" i="1" s="1"/>
  <c r="G53" i="2"/>
  <c r="I53" i="2" s="1"/>
  <c r="G18" i="1" s="1"/>
  <c r="G51" i="2"/>
  <c r="I51" i="2" s="1"/>
  <c r="G16" i="1" s="1"/>
  <c r="G56" i="2"/>
  <c r="I56" i="2" s="1"/>
  <c r="G21" i="1" s="1"/>
  <c r="G54" i="2"/>
  <c r="I54" i="2" s="1"/>
  <c r="G19" i="1" s="1"/>
  <c r="G52" i="2"/>
  <c r="I52" i="2" s="1"/>
  <c r="G17" i="1" s="1"/>
  <c r="G50" i="2"/>
  <c r="I50" i="2" s="1"/>
  <c r="C15" i="1"/>
  <c r="C19" i="1" s="1"/>
  <c r="C22" i="1" s="1"/>
  <c r="H58" i="2" l="1"/>
  <c r="G23" i="1" s="1"/>
  <c r="G22" i="1" s="1"/>
  <c r="G15" i="1"/>
  <c r="C23" i="1" l="1"/>
  <c r="F30" i="1" s="1"/>
  <c r="F31" i="1" l="1"/>
  <c r="F34" i="1" s="1"/>
</calcChain>
</file>

<file path=xl/sharedStrings.xml><?xml version="1.0" encoding="utf-8"?>
<sst xmlns="http://schemas.openxmlformats.org/spreadsheetml/2006/main" count="2543" uniqueCount="1377">
  <si>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</si>
  <si>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</si>
  <si>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</si>
  <si>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</si>
  <si>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</si>
  <si>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</si>
  <si>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</si>
  <si>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</si>
  <si>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</si>
  <si>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</si>
  <si>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</si>
  <si>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</si>
  <si>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</si>
  <si>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</si>
  <si>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</si>
  <si>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</si>
  <si>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</si>
  <si>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</si>
  <si>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</si>
  <si>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</si>
  <si>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</si>
  <si>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</si>
  <si>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</si>
  <si>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</si>
  <si>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</si>
  <si>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</si>
  <si>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</si>
  <si>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</si>
  <si>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</si>
  <si>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</si>
  <si>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</si>
  <si>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</si>
  <si>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</si>
  <si>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</si>
  <si>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</si>
  <si>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</si>
  <si>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</si>
  <si>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</si>
  <si>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</si>
  <si>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</si>
  <si>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</si>
  <si>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</si>
  <si>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</si>
  <si>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</si>
  <si>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</si>
  <si>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</si>
  <si>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</si>
  <si>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</si>
  <si>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</si>
  <si>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</si>
  <si>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</si>
  <si>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</si>
  <si>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</si>
  <si>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</si>
  <si>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</si>
  <si>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</si>
  <si>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</si>
  <si>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</si>
  <si>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</si>
  <si>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</si>
  <si>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</si>
  <si>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</si>
  <si>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</si>
  <si>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</si>
  <si>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</si>
  <si>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</si>
  <si>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</si>
  <si>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</si>
  <si>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</si>
  <si>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</si>
  <si>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</si>
  <si>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</si>
  <si>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</si>
  <si>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</si>
  <si>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</si>
  <si>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ks</t>
  </si>
  <si>
    <t>Celkem za</t>
  </si>
  <si>
    <t>SLEPÝ ROZPOČET</t>
  </si>
  <si>
    <t>Slepý rozpočet</t>
  </si>
  <si>
    <t>1230</t>
  </si>
  <si>
    <t>Stavební úpravy multifunkčního objektu č.p. 27</t>
  </si>
  <si>
    <t>01</t>
  </si>
  <si>
    <t>122201101R00</t>
  </si>
  <si>
    <t xml:space="preserve">Odkopávky nezapažené v hor. 3 do 100 m3 </t>
  </si>
  <si>
    <t>m3</t>
  </si>
  <si>
    <t>Včetně svislého přesunu zeminy.</t>
  </si>
  <si>
    <t>0,25*3,2*3,031</t>
  </si>
  <si>
    <t>0,3*(1,95+3,675)*(2,974+0,55)</t>
  </si>
  <si>
    <t>-1,95*0,55*0,3</t>
  </si>
  <si>
    <t>0,25*(4,7+3,2)*3,399</t>
  </si>
  <si>
    <t>132201101R00</t>
  </si>
  <si>
    <t xml:space="preserve">Hloubení rýh šířky do 60 cm v hor.3 do 100 m3 </t>
  </si>
  <si>
    <t>základy:0,95*0,55*1,95</t>
  </si>
  <si>
    <t>0,55*0,95*(3,2+2,48+3,399+5,8+0,5+1,031+2,868)</t>
  </si>
  <si>
    <t>odkop pro zateplení a izolaci:0,6*(29,068+19,522+13,133+3,029+10,2+3,382+13,058+5,5)*0,95</t>
  </si>
  <si>
    <t>132201109R00</t>
  </si>
  <si>
    <t xml:space="preserve">Příplatek za lepivost - hloubení rýh 60 cm v hor.3 </t>
  </si>
  <si>
    <t>66,3201*0,5</t>
  </si>
  <si>
    <t>132301202R00</t>
  </si>
  <si>
    <t>Hloubení rýh š do 2000 mm v hornině tř. 4 objemu do 1000 m3</t>
  </si>
  <si>
    <t>Vodovodní přípojka:1*(2,238+2,853)*2</t>
  </si>
  <si>
    <t>132301209R00</t>
  </si>
  <si>
    <t>Příplatek za lepivost k hloubení rýh š do 2000 mm v hornině tř. 4</t>
  </si>
  <si>
    <t>10,182*0,5</t>
  </si>
  <si>
    <t>139711101RT3</t>
  </si>
  <si>
    <t>Vykopávka v uzavřených prostorách v hor.1-4 hornina 3</t>
  </si>
  <si>
    <t>(14,85+32,4+39,75)*0,6*1,75</t>
  </si>
  <si>
    <t>151101101R00</t>
  </si>
  <si>
    <t xml:space="preserve">Pažení a rozepření stěn rýh - příložné - hl.do 2 m </t>
  </si>
  <si>
    <t>m2</t>
  </si>
  <si>
    <t>vodovod:(2,853+2,238)*1,75*2</t>
  </si>
  <si>
    <t>151101111R00</t>
  </si>
  <si>
    <t xml:space="preserve">Odstranění pažení stěn rýh - příložné - hl. do 2 m </t>
  </si>
  <si>
    <t>151101311R00</t>
  </si>
  <si>
    <t xml:space="preserve">Odstranění rozepření stěn - příložné - hl. do 2 m </t>
  </si>
  <si>
    <t>161101101R00</t>
  </si>
  <si>
    <t>Svislé přemístění výkopku z horniny tř. 1 až 4 hl výkopu do 2,5 m</t>
  </si>
  <si>
    <t>162701105R00</t>
  </si>
  <si>
    <t xml:space="preserve">Vodorovné přemístění výkopku z hor.1-4 do 10000 m </t>
  </si>
  <si>
    <t>14,7628+11,0916+1,84</t>
  </si>
  <si>
    <t>162701109R00</t>
  </si>
  <si>
    <t xml:space="preserve">Příplatek k vod. přemístění hor.1-4 za další 1 km </t>
  </si>
  <si>
    <t>27,6944*2</t>
  </si>
  <si>
    <t>167101101R00</t>
  </si>
  <si>
    <t xml:space="preserve">Nakládání výkopku z hor.1-4 v množství do 100 m3 </t>
  </si>
  <si>
    <t>171201201R00</t>
  </si>
  <si>
    <t xml:space="preserve">Uložení sypaniny na skládku </t>
  </si>
  <si>
    <t>174101101R00</t>
  </si>
  <si>
    <t xml:space="preserve">Zásyp jam, rýh, šachet se zhutněním </t>
  </si>
  <si>
    <t>vodovod:10,182-1,43-0,41</t>
  </si>
  <si>
    <t>91,35</t>
  </si>
  <si>
    <t>175101101RT2</t>
  </si>
  <si>
    <t>Obsyp potrubí bez prohození sypaniny s dodáním štěrkopísku frakce 0 - 22 mm</t>
  </si>
  <si>
    <t>Vodovodní potrubí:0,3*0,8*(2,238+2,853)</t>
  </si>
  <si>
    <t>0,8*0,05*(2,238+2,853)</t>
  </si>
  <si>
    <t>0,6*0,2*(14,85+32,4+39,75)</t>
  </si>
  <si>
    <t>181101111R00</t>
  </si>
  <si>
    <t xml:space="preserve">Úprava pláně v zářezech se zhutněním - ručně </t>
  </si>
  <si>
    <t>Pro jakoukoliv míru zhutnění kterou určí projekt.</t>
  </si>
  <si>
    <t>3,2*3,031</t>
  </si>
  <si>
    <t>(1,95+3,675)*(2,974+0,55)</t>
  </si>
  <si>
    <t>-1,95*0,55</t>
  </si>
  <si>
    <t>(4,7+3,2)*3,399</t>
  </si>
  <si>
    <t>vodovod:0,8*(2,238+2,853)</t>
  </si>
  <si>
    <t>199000002R00</t>
  </si>
  <si>
    <t xml:space="preserve">Poplatek za skládku horniny 1- 4 </t>
  </si>
  <si>
    <t>2</t>
  </si>
  <si>
    <t>Základy a zvláštní zakládání</t>
  </si>
  <si>
    <t>271532212U00</t>
  </si>
  <si>
    <t xml:space="preserve">Násyp základ kamenivo hrubé 16-32mm </t>
  </si>
  <si>
    <t>vč. hutnění</t>
  </si>
  <si>
    <t>0,95*(4,376+2,829)*0,6</t>
  </si>
  <si>
    <t>3,2*3,031*0,25</t>
  </si>
  <si>
    <t>(1,95+3,675)*(2,974+0,55)*0,25</t>
  </si>
  <si>
    <t>-1,95*0,55*0,25</t>
  </si>
  <si>
    <t>(4,7+3,2)*3,399*0,25</t>
  </si>
  <si>
    <t>271572211U00</t>
  </si>
  <si>
    <t xml:space="preserve">Násyp základ stěrkpísek netříděný </t>
  </si>
  <si>
    <t>0,05*0,55*(2,48+3,031+3,399+5,8+2,868+1,031+0,5)</t>
  </si>
  <si>
    <t>273311128U00</t>
  </si>
  <si>
    <t xml:space="preserve">Základ deska prostý beton C30/37 </t>
  </si>
  <si>
    <t>3,2*3,031*0,15</t>
  </si>
  <si>
    <t>(4,7+3,2)*3,399*0,15</t>
  </si>
  <si>
    <t>273361921RT2</t>
  </si>
  <si>
    <t>Výztuž základových desek ze svařovaných sítí průměr drátu  5,0, oka 100/100 mm KD35</t>
  </si>
  <si>
    <t>t</t>
  </si>
  <si>
    <t>(1,15*3,2*3,031*3,08)/1000</t>
  </si>
  <si>
    <t>((4,7+3,2)*3,399*0,15*3,08*1,15)/1000</t>
  </si>
  <si>
    <t>274272160RT3</t>
  </si>
  <si>
    <t>Zdivo základové z bednicích tvárnic, tl. 50 cm výplň tvárnic betonem C 20/25</t>
  </si>
  <si>
    <t>0,5*(3,2+2,84+2,868+2,868+0,55+4,15+0,55+2,644)</t>
  </si>
  <si>
    <t>274313811R00</t>
  </si>
  <si>
    <t xml:space="preserve">Beton základových pasů prostý C 30/37 </t>
  </si>
  <si>
    <t>0,95*0,55*(3,2+2,84+2,868+2,868+0,55+4,15+0,55+2,644)</t>
  </si>
  <si>
    <t>274361821R00</t>
  </si>
  <si>
    <t xml:space="preserve">Výztuž základ. pasů z betonářské oceli 10505 (R) </t>
  </si>
  <si>
    <t>(39,34*1,45*0,62)/1000</t>
  </si>
  <si>
    <t>(39,34*2*0,62)/1000</t>
  </si>
  <si>
    <t>(4*1,4*0,62)/1000</t>
  </si>
  <si>
    <t>(1,95*4*0,62)/1000</t>
  </si>
  <si>
    <t xml:space="preserve">Kotvení trnů mezi stáv. základ. pasem a novým </t>
  </si>
  <si>
    <t>3</t>
  </si>
  <si>
    <t>Svislé a kompletní konstrukce</t>
  </si>
  <si>
    <t>310239211RT2</t>
  </si>
  <si>
    <t>Zazdívka otvorů plochy do 4 m2 cihlami na MVC s použitím suché maltové směsi</t>
  </si>
  <si>
    <t>1*2*0,95</t>
  </si>
  <si>
    <t>1,3*0,55*0,45</t>
  </si>
  <si>
    <t>0,8*0,4*2</t>
  </si>
  <si>
    <t>0,15*0,15*2</t>
  </si>
  <si>
    <t>0,9*2*0,45</t>
  </si>
  <si>
    <t>0,6*0,8*3,8</t>
  </si>
  <si>
    <t>0,406*0,4*3,8</t>
  </si>
  <si>
    <t>1,113*0,15*3,8</t>
  </si>
  <si>
    <t>0,15*3,8*0,45</t>
  </si>
  <si>
    <t>311238523R00</t>
  </si>
  <si>
    <t xml:space="preserve">Zdivo POROTHERM 30 Profi DRYFIX P15,  tl. 300 mm </t>
  </si>
  <si>
    <t>(1,027+2+1,027)*3,8</t>
  </si>
  <si>
    <t>-1,9*2</t>
  </si>
  <si>
    <t>(2,882+4,7+2,9+3,031+2,902+0,3)*3,8</t>
  </si>
  <si>
    <t>-(2,5*2,9)-(1,4*1,75*2)-(0,8*1,75)</t>
  </si>
  <si>
    <t>-(1,35*2)</t>
  </si>
  <si>
    <t>3,9*(6,644+3,4)</t>
  </si>
  <si>
    <t>-(1,17*1,75*2)</t>
  </si>
  <si>
    <t>0,9*(6,14+6,14+6,14+8,633+13,133)</t>
  </si>
  <si>
    <t>311419812R00</t>
  </si>
  <si>
    <t>Izolace perimetr. deskami tl. 10 cm kolem základového pasu</t>
  </si>
  <si>
    <t>Izolace soklu a podzemní konstrukce  perimetrickými deskami z pěnového polystyrenu (vyšší objemová hmotnost, ozub). tl. 10 cm.</t>
  </si>
  <si>
    <t>0,95*(3,2+2,84+2,868+2,868+0,55+4,15+0,55+2,644)</t>
  </si>
  <si>
    <t>317121047RT2</t>
  </si>
  <si>
    <t>Překlad nenosný porobeton, světlost otv. do 105 cm překlad nenosný NEP 10 P4,4 124 x 24,9 x 10 cm</t>
  </si>
  <si>
    <t>kus</t>
  </si>
  <si>
    <t>1+1+1+1+1+1+1+1+1</t>
  </si>
  <si>
    <t>317168131R00</t>
  </si>
  <si>
    <t xml:space="preserve">Překlad POROTHERM 7 vysoký 70x235x1250 mm </t>
  </si>
  <si>
    <t>317168132R00</t>
  </si>
  <si>
    <t xml:space="preserve">Překlad POROTHERM 7 vysoký 70x235x1500 mm </t>
  </si>
  <si>
    <t>4+4</t>
  </si>
  <si>
    <t>317168133R00</t>
  </si>
  <si>
    <t xml:space="preserve">Překlad POROTHERM 7 vysoký 70x235x1750 mm </t>
  </si>
  <si>
    <t>317168138R00</t>
  </si>
  <si>
    <t xml:space="preserve">Překlad POROTHERM 7 vysoký 70x235x3000 mm </t>
  </si>
  <si>
    <t>317234410R00</t>
  </si>
  <si>
    <t xml:space="preserve">Vyzdívka mezi nosníky cihlami pálenými na MC </t>
  </si>
  <si>
    <t>6*0,1*18,7*0,2</t>
  </si>
  <si>
    <t>31*0,064*0,12</t>
  </si>
  <si>
    <t>317238141R00</t>
  </si>
  <si>
    <t xml:space="preserve">Nadezdívka překladů na MVC 5 </t>
  </si>
  <si>
    <t>m</t>
  </si>
  <si>
    <t>33,8+18,7</t>
  </si>
  <si>
    <t>317941121RT3</t>
  </si>
  <si>
    <t>Osazení ocelových válcovaných nosníků do č.12 včetně dodávky profilu I č.12</t>
  </si>
  <si>
    <t>(1,15*10,6*1)/1000</t>
  </si>
  <si>
    <t>(1,15*10,6*1,3*5)/1000</t>
  </si>
  <si>
    <t>(1,15*10,6*0,95*5)/1000</t>
  </si>
  <si>
    <t>(1,15*10,6*1,35*7)/1000</t>
  </si>
  <si>
    <t>(1,15*10,6*0,85*10)/1000</t>
  </si>
  <si>
    <t>(1,15*10,6*1,2*3)/1000</t>
  </si>
  <si>
    <t>317941123R00</t>
  </si>
  <si>
    <t xml:space="preserve">Osazení ocelových válcovaných nosníků  č.14-22 </t>
  </si>
  <si>
    <t>(3,25*63)/1000</t>
  </si>
  <si>
    <t>317941123RT5</t>
  </si>
  <si>
    <t>Osazení ocelových válcovaných nosníků  č.14-22 včetně dodávky profilu I č.20</t>
  </si>
  <si>
    <t>(1,15*23*2*1,65)/1000</t>
  </si>
  <si>
    <t>(1,15*23*2*3,5)/1000</t>
  </si>
  <si>
    <t>(1,15*23*2*4,2)/1000</t>
  </si>
  <si>
    <t>317941125R00</t>
  </si>
  <si>
    <t xml:space="preserve">Osazení ocelových válcovaných nosníků č.22 a vyšší </t>
  </si>
  <si>
    <t>(10,8*6*95)/1000</t>
  </si>
  <si>
    <t>330321411R00</t>
  </si>
  <si>
    <t xml:space="preserve">Beton sloupů a pilířů železový dle PD </t>
  </si>
  <si>
    <t>3,8*1,7*0,3</t>
  </si>
  <si>
    <t>330322515R00</t>
  </si>
  <si>
    <t xml:space="preserve">Sloup pilir b-bz tr4 </t>
  </si>
  <si>
    <t>330351129R00</t>
  </si>
  <si>
    <t xml:space="preserve">Odbedneni sloupu a piliru </t>
  </si>
  <si>
    <t>330361113R00</t>
  </si>
  <si>
    <t xml:space="preserve">Vyztuz sloupu a piliru z oc.dle PD </t>
  </si>
  <si>
    <t>342012224RT4</t>
  </si>
  <si>
    <t>Příčka SDK tl.100mm,ocel.kce,1x oplášť.,RFI 12,5mm izolace tloušťky 60 mm, EI 90</t>
  </si>
  <si>
    <t>(1,9*3,8)-0,7*2</t>
  </si>
  <si>
    <t>342255024RT1</t>
  </si>
  <si>
    <t>Příčky z desek Ytong tl. 10 cm desky P 2 - 500, 599 x 249 x 100 mm</t>
  </si>
  <si>
    <t>3,8*(1,215+0,6)</t>
  </si>
  <si>
    <t>-0,8*2</t>
  </si>
  <si>
    <t>(1,574*3,8)-(0,7*2)</t>
  </si>
  <si>
    <t>(2,9*3,8)-(0,8*2)</t>
  </si>
  <si>
    <t>(1,45*3,8)-(0,8*1,97)</t>
  </si>
  <si>
    <t>(1,72*3,8)-(0,7*2)</t>
  </si>
  <si>
    <t>(1,5*3,8)-(0,7*1,97)</t>
  </si>
  <si>
    <t>(3,8*2,645)-(0,7*2)</t>
  </si>
  <si>
    <t>(3,8*3,019)-(0,8*2)</t>
  </si>
  <si>
    <t>(1,302*3,8)-(0,8*2)</t>
  </si>
  <si>
    <t>342255028RT1</t>
  </si>
  <si>
    <t>Příčky z desek Ytong tl. 15 cm desky P 2 - 500, 599 x 249 x 150 mm</t>
  </si>
  <si>
    <t>(1,5+2,1+0,953+0,15+,15)*3,8</t>
  </si>
  <si>
    <t>(1,6+2,581+2,581+2,581+1,6+1,885+1,15)*3,8</t>
  </si>
  <si>
    <t>342264051RT2</t>
  </si>
  <si>
    <t>Podhled sádrokartonový na zavěšenou ocel. konstr. desky protipožární tl. 12,5 mm, bez izolace</t>
  </si>
  <si>
    <t>17,73</t>
  </si>
  <si>
    <t>342264051RT3</t>
  </si>
  <si>
    <t>Podhled sádrokartonový na zavěšenou ocel. konstr. desky standard impreg. tl. 12,5 mm, bez izolace</t>
  </si>
  <si>
    <t>3,31+4,65+1,89+4,17+1,36+4,66+4,18</t>
  </si>
  <si>
    <t>342264091R00</t>
  </si>
  <si>
    <t xml:space="preserve">Příplatek k podhledu sádrokart. za tl. desek 15 mm </t>
  </si>
  <si>
    <t>342948111R00</t>
  </si>
  <si>
    <t xml:space="preserve">Ukotvení příček k cihel.konstr. kotvami na hmožd. </t>
  </si>
  <si>
    <t>(9+16)*3,8</t>
  </si>
  <si>
    <t>346481111RT2</t>
  </si>
  <si>
    <t>Zaplentování rýh, nosníků rabicovým pletivem s použitím suché maltové směsi</t>
  </si>
  <si>
    <t>0,064*33,8</t>
  </si>
  <si>
    <t>0,15*2*33,8</t>
  </si>
  <si>
    <t>18,7*0,25*2</t>
  </si>
  <si>
    <t>18,7*0,1</t>
  </si>
  <si>
    <t>389381001RT3</t>
  </si>
  <si>
    <t>Dobetonování prefabrikovaných konstrukcí betonem třídy C 25/30</t>
  </si>
  <si>
    <t>0,3*0,25*(3,113+0,6+2,731)</t>
  </si>
  <si>
    <t>3,083*0,2*0,25</t>
  </si>
  <si>
    <t>763121450U00</t>
  </si>
  <si>
    <t xml:space="preserve">SDK stěna CW+UW akust dle PD </t>
  </si>
  <si>
    <t>3,8*(6,856+4,83+3,019)</t>
  </si>
  <si>
    <t xml:space="preserve">Krycí mřížka D+M </t>
  </si>
  <si>
    <t>02</t>
  </si>
  <si>
    <t xml:space="preserve">D+M Obložení schodiště dřev. </t>
  </si>
  <si>
    <t>kpl</t>
  </si>
  <si>
    <t>03</t>
  </si>
  <si>
    <t xml:space="preserve">D+M Dočišťovací zóna 2ks </t>
  </si>
  <si>
    <t>13487115</t>
  </si>
  <si>
    <t>Tyč průřezu HEB 200, hrubé, jakost oceli S235</t>
  </si>
  <si>
    <t>(3,25*63*1,15)/1000</t>
  </si>
  <si>
    <t>13487130</t>
  </si>
  <si>
    <t>Tyč průřezu HEB 260, hrubé, jakost oceli S235</t>
  </si>
  <si>
    <t>(10,8*6*95*1,15)/1000</t>
  </si>
  <si>
    <t>4</t>
  </si>
  <si>
    <t>Vodorovné konstrukce</t>
  </si>
  <si>
    <t>411168143RT2</t>
  </si>
  <si>
    <t>Strop POROTHERM, POT 50, tl.250, nosník 3,25-4 m s Kari sítí KA 18 drát 4 mm oko 200x200 mm</t>
  </si>
  <si>
    <t>kompletní provedení, dodávka, osazení - nosníků + vložek včetně dodávky a montáže kari-sítě a betonu</t>
  </si>
  <si>
    <t>2,4*3,383</t>
  </si>
  <si>
    <t>411168243RT2</t>
  </si>
  <si>
    <t>Strop POROTHERM, POT 62,5, tl.250, nosník 3,25-4 m s Kari sítí KA 18 drát 4 mm oko 200x200 mm</t>
  </si>
  <si>
    <t>(3,8+0,3+4,4+0,3+2,87+1,7-2,4)*3,383</t>
  </si>
  <si>
    <t>3,031*3,17</t>
  </si>
  <si>
    <t>411351203R00</t>
  </si>
  <si>
    <t xml:space="preserve">Bednění stropů deskových, podepření,do 3,5m, 10kPa </t>
  </si>
  <si>
    <t>(2,731+0,3)*2,87</t>
  </si>
  <si>
    <t>(1,7+3,8+0,3+4,4+0,3+2,87)*3,083</t>
  </si>
  <si>
    <t>411351204R00</t>
  </si>
  <si>
    <t xml:space="preserve">Odstranění bednění stropů deskových do 3,5m, 10kPa </t>
  </si>
  <si>
    <t>413232211RT2</t>
  </si>
  <si>
    <t>Zazdívka zhlaví válcovaných nosníků výšky do 15cm s použitím suché maltové směsi</t>
  </si>
  <si>
    <t>6+31</t>
  </si>
  <si>
    <t>413232221RT2</t>
  </si>
  <si>
    <t>Zazdívka zhlaví válcovaných nosníků výšky do 30cm s použitím suché maltové směsi</t>
  </si>
  <si>
    <t>417321315R00</t>
  </si>
  <si>
    <t xml:space="preserve">Ztužující pásy a věnce z betonu železového C 20/25 </t>
  </si>
  <si>
    <t>(3,083+0,3+1,7+3,8+0,3+4,4+0,3+2,87+3,031)*0,25*0,25</t>
  </si>
  <si>
    <t>40,186*0,3*0,3</t>
  </si>
  <si>
    <t>417351111R00</t>
  </si>
  <si>
    <t xml:space="preserve">Bednění ztužujících věnců, obě strany - zřízení </t>
  </si>
  <si>
    <t>13,133+8,633+6,14+6,14+6,14</t>
  </si>
  <si>
    <t>417351113R00</t>
  </si>
  <si>
    <t xml:space="preserve">Bednění ztužujících věnců, obě strany - odstranění </t>
  </si>
  <si>
    <t>417351115R00</t>
  </si>
  <si>
    <t xml:space="preserve">Bednění ztužujících pásů a věnců - zřízení </t>
  </si>
  <si>
    <t>(3,083+0,3+1,7+3,8+0,3+4,4+2,731+0,3+2,87+0,3)*0,35</t>
  </si>
  <si>
    <t>417351116R00</t>
  </si>
  <si>
    <t xml:space="preserve">Bednění ztužujících pásů a věnců - odstranění </t>
  </si>
  <si>
    <t>417361821R00</t>
  </si>
  <si>
    <t xml:space="preserve">Výztuž ztužujících pásů a věnců z oceli 10505(R) </t>
  </si>
  <si>
    <t>0,0927+0,0841</t>
  </si>
  <si>
    <t>451572111R00</t>
  </si>
  <si>
    <t xml:space="preserve">Lože pod potrubí z kameniva těženého 0 - 8 mm </t>
  </si>
  <si>
    <t>Vodovodní potrubí:0,1*0,8*(2,238+2,853)</t>
  </si>
  <si>
    <t>0,6*0,15*(14,85+32,4+39,75)</t>
  </si>
  <si>
    <t>452313141R00</t>
  </si>
  <si>
    <t>Podkladní bloky z betonu prostého tř. C 16/20 otevřený výkop</t>
  </si>
  <si>
    <t>1,5*1,5*0,15</t>
  </si>
  <si>
    <t>5</t>
  </si>
  <si>
    <t>Komunikace</t>
  </si>
  <si>
    <t>564231111R00</t>
  </si>
  <si>
    <t xml:space="preserve">Podklad ze štěrkopísku po zhutnění tloušťky 10 cm </t>
  </si>
  <si>
    <t>3,2*3,031*0,1</t>
  </si>
  <si>
    <t>(4,7+3,2)*3,399*0,1</t>
  </si>
  <si>
    <t>564851111R00</t>
  </si>
  <si>
    <t>Podklad ze štěrkodrti po zhutnění tloušťky 30cm 2x vrstvy po 15cm</t>
  </si>
  <si>
    <t>1 vrstva - 15cm 32-64mm</t>
  </si>
  <si>
    <t>2 vrstva - 15cm 0-64mm</t>
  </si>
  <si>
    <t>(3,8+1,7)*3,382</t>
  </si>
  <si>
    <t>-(1,7*0,5)</t>
  </si>
  <si>
    <t>596215040R00</t>
  </si>
  <si>
    <t xml:space="preserve">Kladení zámkové dlažby tl. 8 cm do drtě tl. 4 cm </t>
  </si>
  <si>
    <t>Vyrovnání pod parapety bednění + odst. bednění + betonáž</t>
  </si>
  <si>
    <t>Demontáž stávajících vrstev komunikace vč. řezání odvoz a uložení na skládku</t>
  </si>
  <si>
    <t>- vodovod</t>
  </si>
  <si>
    <t>1,6*(2,5+2,9)</t>
  </si>
  <si>
    <t>Obnova vrstev komunikace - vodovod kompletní provedení</t>
  </si>
  <si>
    <t>592451150</t>
  </si>
  <si>
    <t>Dlažba zámková  20x10x8 cm přírodní</t>
  </si>
  <si>
    <t>17,751*1,1</t>
  </si>
  <si>
    <t>61</t>
  </si>
  <si>
    <t>Upravy povrchů vnitřní</t>
  </si>
  <si>
    <t>602011141RT1</t>
  </si>
  <si>
    <t>Štuk na stěnách vnitřní Cemix 033, ručně tloušťka vrstvy 2 mm</t>
  </si>
  <si>
    <t>610991111R00</t>
  </si>
  <si>
    <t xml:space="preserve">Zakrývání výplní vnitřních otvorů </t>
  </si>
  <si>
    <t>1.NP:0,55*0,55*8</t>
  </si>
  <si>
    <t>0,9*1,5*3</t>
  </si>
  <si>
    <t>6*1,17*1,75</t>
  </si>
  <si>
    <t>1,4*1,75*2</t>
  </si>
  <si>
    <t>0,8*1,75</t>
  </si>
  <si>
    <t>2.NP:1,17*1,75*2</t>
  </si>
  <si>
    <t>7*0,55*0,55</t>
  </si>
  <si>
    <t>2,02*1,4</t>
  </si>
  <si>
    <t>1,17*1,75</t>
  </si>
  <si>
    <t>1,17*1,75*11</t>
  </si>
  <si>
    <t>1.NP+2.NP:1,17*2,75</t>
  </si>
  <si>
    <t>2,5*2,9</t>
  </si>
  <si>
    <t>1,17*2,9*2</t>
  </si>
  <si>
    <t>1,075*2,9</t>
  </si>
  <si>
    <t>611421231RT2</t>
  </si>
  <si>
    <t>Oprava váp.omítek stropů do 10% plochy - štukových s použitím suché maltové směsi</t>
  </si>
  <si>
    <t>294,05-3,31-4,65-1,89-4,17-1,36-4,66-4,18</t>
  </si>
  <si>
    <t>340,14-17,73</t>
  </si>
  <si>
    <t>611481211RT2</t>
  </si>
  <si>
    <t>Montáž výztužné sítě (perlinky) do stěrky-stropy včetně výztužné sítě a stěrkového tmelu</t>
  </si>
  <si>
    <t>3,019*3,8*2</t>
  </si>
  <si>
    <t>-0,8*1,97*2</t>
  </si>
  <si>
    <t>1,39*3,8*2</t>
  </si>
  <si>
    <t>-2*1,39</t>
  </si>
  <si>
    <t>(1,6+1,5+2,1+2,2+0,953+0,953+1,5+1,5)*3,8</t>
  </si>
  <si>
    <t>-2*(2,2+2,1+1,2+2+2)</t>
  </si>
  <si>
    <t>2*2,645*3,8</t>
  </si>
  <si>
    <t>-0,7*1,97*2</t>
  </si>
  <si>
    <t>2,581*5*1,8</t>
  </si>
  <si>
    <t>(1,5+1,5+1,574+0,8)*1,8</t>
  </si>
  <si>
    <t>612421231RT2</t>
  </si>
  <si>
    <t>Oprava vápen.omítek stěn do 10 % pl. - štukových s použitím suché maltové směsi</t>
  </si>
  <si>
    <t>612421637R00</t>
  </si>
  <si>
    <t xml:space="preserve">Omítka vnitřní zdiva, MVC, štuková </t>
  </si>
  <si>
    <t>3,7*(0,25+0,8+0,5+0,7+2,9+1,75+0,8+2+2+1,027+1,027+1,027+1,027)</t>
  </si>
  <si>
    <t>3,7*1,4</t>
  </si>
  <si>
    <t>2,8*(1,13+1+1+1)</t>
  </si>
  <si>
    <t>3,8*0,8</t>
  </si>
  <si>
    <t>3,2*(1,434+1,29+1,3+2,9)</t>
  </si>
  <si>
    <t>0,5*0,5</t>
  </si>
  <si>
    <t>612425931RT2</t>
  </si>
  <si>
    <t>Omítka vápenná vnitřního ostění - štuková s použitím suché maltové směsi</t>
  </si>
  <si>
    <t>0,55*7*3*0,3</t>
  </si>
  <si>
    <t>0,3*(2,02+1,4+1,4)</t>
  </si>
  <si>
    <t>0,3*1,17*12</t>
  </si>
  <si>
    <t>1,75*0,3*2*12</t>
  </si>
  <si>
    <t>1,17*0,3</t>
  </si>
  <si>
    <t>2,75*0,3*2</t>
  </si>
  <si>
    <t>1,17*0,3*2</t>
  </si>
  <si>
    <t>1,75*4*0,3</t>
  </si>
  <si>
    <t>0,3*3*0,55*8</t>
  </si>
  <si>
    <t>0,9*0,3*3</t>
  </si>
  <si>
    <t>1,5*3*0,3*2</t>
  </si>
  <si>
    <t>1,17*0,3*8</t>
  </si>
  <si>
    <t>2,9*0,3*4</t>
  </si>
  <si>
    <t>12*0,3*1,75</t>
  </si>
  <si>
    <t>2,9*0,3</t>
  </si>
  <si>
    <t>1,075*0,3</t>
  </si>
  <si>
    <t>1,4*0,3*2</t>
  </si>
  <si>
    <t>2,9*0,3*2</t>
  </si>
  <si>
    <t>2,5*0,3</t>
  </si>
  <si>
    <t>62</t>
  </si>
  <si>
    <t>Úpravy povrchů vnější</t>
  </si>
  <si>
    <t>622252001U00</t>
  </si>
  <si>
    <t xml:space="preserve">Montáž zakládacích soklových lišt zateplení </t>
  </si>
  <si>
    <t>3,6+4,8+3+12,95</t>
  </si>
  <si>
    <t>622311132R00</t>
  </si>
  <si>
    <t>Zateplovací systém Baumit, fasáda, EPS F tl.100 mm kompletní provedení</t>
  </si>
  <si>
    <t>5,5*3,38</t>
  </si>
  <si>
    <t>622311137RT5</t>
  </si>
  <si>
    <t>Zateplovací systém Baumit, fasáda, EPS F tl.200 mm kompletní provedení</t>
  </si>
  <si>
    <t>4*(3,583+4,7+0,5+0,8+1,75+12,935)</t>
  </si>
  <si>
    <t>-(8*0,55*1,6)</t>
  </si>
  <si>
    <t>-0,8*1,75</t>
  </si>
  <si>
    <t>-2*1,4*1,75</t>
  </si>
  <si>
    <t>-2,5*2,9</t>
  </si>
  <si>
    <t>4*(12,935+6,65)</t>
  </si>
  <si>
    <t>-(7*0,55*0,55)-(1,17*1,75)</t>
  </si>
  <si>
    <t>622311154RT5</t>
  </si>
  <si>
    <t>Zateplovací systém Baumit, ostění, EPS F tl. 40 mm kompletní provedení</t>
  </si>
  <si>
    <t>0,55*7*3*0,4</t>
  </si>
  <si>
    <t>0,4*(2,02+1,4+1,4)</t>
  </si>
  <si>
    <t>0,4*1,17*12</t>
  </si>
  <si>
    <t>1,75*0,4*2*12</t>
  </si>
  <si>
    <t>1,17*0,4</t>
  </si>
  <si>
    <t>2,75*0,4*2</t>
  </si>
  <si>
    <t>1,17*0,4*2</t>
  </si>
  <si>
    <t>1,75*4*0,4</t>
  </si>
  <si>
    <t>0,4*3*0,55*8</t>
  </si>
  <si>
    <t>0,9*0,4*3</t>
  </si>
  <si>
    <t>1,5*3*0,4*2</t>
  </si>
  <si>
    <t>1,17*0,4*8</t>
  </si>
  <si>
    <t>2,9*0,4*4</t>
  </si>
  <si>
    <t>12*0,4*1,75</t>
  </si>
  <si>
    <t>2,9*0,4</t>
  </si>
  <si>
    <t>1,075*0,4</t>
  </si>
  <si>
    <t>1,4*0,4*2</t>
  </si>
  <si>
    <t>2,9*0,4*2</t>
  </si>
  <si>
    <t>2,5*0,4</t>
  </si>
  <si>
    <t>622422221R00</t>
  </si>
  <si>
    <t xml:space="preserve">Oprava vnějších omítek do 20 % </t>
  </si>
  <si>
    <t>629991011U00</t>
  </si>
  <si>
    <t xml:space="preserve">Zakrytí otvor fólie+páska </t>
  </si>
  <si>
    <t>629995101U00</t>
  </si>
  <si>
    <t xml:space="preserve">Očištění vnějších ploch omytím tlakovou vodou </t>
  </si>
  <si>
    <t>553420166</t>
  </si>
  <si>
    <t>Lišta zakládací 501120 AL 1,0 203 mm l=2 m</t>
  </si>
  <si>
    <t>24,35*1,15</t>
  </si>
  <si>
    <t>63</t>
  </si>
  <si>
    <t>Podlahy a podlahové konstrukce</t>
  </si>
  <si>
    <t>631312711R00</t>
  </si>
  <si>
    <t xml:space="preserve">Mazanina betonová tl. 5 - 8 cm C 25/30 </t>
  </si>
  <si>
    <t>3,2*3,031*0,05</t>
  </si>
  <si>
    <t>(4,7+3,2)*3,399*0,05</t>
  </si>
  <si>
    <t>10*3,38*0,06</t>
  </si>
  <si>
    <t>17,73*0,06</t>
  </si>
  <si>
    <t>(4,7+14,78+1,89+4,17+1,36+4,66+4,18)*0,06</t>
  </si>
  <si>
    <t>631319151R00</t>
  </si>
  <si>
    <t xml:space="preserve">Příplatek za přehlaz. mazanin pod povl. do 8 cm </t>
  </si>
  <si>
    <t>631319171R00</t>
  </si>
  <si>
    <t xml:space="preserve">Příplatek za stržení povrchu mazaniny do tl. 8 cm </t>
  </si>
  <si>
    <t>631361921RT3</t>
  </si>
  <si>
    <t>Výztuž mazanin svařovanou sítí průměr drátu  5,0, oka 150/150 mm KD37</t>
  </si>
  <si>
    <t>(1,15*3,2*3,031*2,021)/1000</t>
  </si>
  <si>
    <t>((4,7+3,2)*3,399*0,15*2,021*1,15)/1000</t>
  </si>
  <si>
    <t>2,021*1,15*66,99/1000</t>
  </si>
  <si>
    <t>64</t>
  </si>
  <si>
    <t>Výplně otvorů</t>
  </si>
  <si>
    <t>642942111RT3</t>
  </si>
  <si>
    <t>Osazení zárubní dveřních ocelových, pl. do 2,5 m2 včetně dodávky zárubně  70 x 197 x 11 cm</t>
  </si>
  <si>
    <t>642942111RT4</t>
  </si>
  <si>
    <t>Osazení zárubní dveřních ocelových, pl. do 2,5 m2 včetně dodávky zárubně  80 x 197 x 11 cm</t>
  </si>
  <si>
    <t>642952110R00</t>
  </si>
  <si>
    <t xml:space="preserve">Osazení zárubní dveřních dřevěných, pl. do 2,5 m2 </t>
  </si>
  <si>
    <t>648951411RT3</t>
  </si>
  <si>
    <t>Osazení parapetních desek dřevěných š. do 25 cm včetně dodávky parapetní desky š. 25 cm</t>
  </si>
  <si>
    <t>0,55*7</t>
  </si>
  <si>
    <t>2,02</t>
  </si>
  <si>
    <t>1,17*12</t>
  </si>
  <si>
    <t>8*0,55</t>
  </si>
  <si>
    <t>0,9*3</t>
  </si>
  <si>
    <t>1,17*6</t>
  </si>
  <si>
    <t>1,4+1,4+0,8+1,17+1,17</t>
  </si>
  <si>
    <t>61181500</t>
  </si>
  <si>
    <t>Zárubeň obložková š. 60cm</t>
  </si>
  <si>
    <t>61181501R</t>
  </si>
  <si>
    <t>Zárubeň obložková š. 70 cm</t>
  </si>
  <si>
    <t>61181502R</t>
  </si>
  <si>
    <t>Zárubeň obložková š. 80 cm</t>
  </si>
  <si>
    <t>61181503R</t>
  </si>
  <si>
    <t>Zárubeň obložková š. 90 cm</t>
  </si>
  <si>
    <t>8</t>
  </si>
  <si>
    <t>Trubní vedení</t>
  </si>
  <si>
    <t>722219191R00</t>
  </si>
  <si>
    <t xml:space="preserve">Montáž souprav zemních </t>
  </si>
  <si>
    <t>871171121R00</t>
  </si>
  <si>
    <t xml:space="preserve">Montáž trubek polyetylenových ve výkopu d 40 mm </t>
  </si>
  <si>
    <t>(2,238+2,853+1,5)</t>
  </si>
  <si>
    <t>891181111R00</t>
  </si>
  <si>
    <t xml:space="preserve">Montáž vodovodních šoupátek ve výkopu DN 40 </t>
  </si>
  <si>
    <t>891249111R00</t>
  </si>
  <si>
    <t xml:space="preserve">Montáž navrtávacích pasů do DN 80 </t>
  </si>
  <si>
    <t>892241111R00</t>
  </si>
  <si>
    <t xml:space="preserve">Tlaková zkouška vodovodního potrubí DN 80 </t>
  </si>
  <si>
    <t>899401112R00</t>
  </si>
  <si>
    <t>Osazení poklopů litinových šoupátkových vodovodní přípojky</t>
  </si>
  <si>
    <t>899431111R00</t>
  </si>
  <si>
    <t xml:space="preserve">Výšková úprava do 20 cm </t>
  </si>
  <si>
    <t>899921000</t>
  </si>
  <si>
    <t xml:space="preserve">Signalizační vodič CY2,5 mm2, montáž na potrubí </t>
  </si>
  <si>
    <t>vodovod:2,238+2,853</t>
  </si>
  <si>
    <t>899922000</t>
  </si>
  <si>
    <t xml:space="preserve">Výstražná fólie </t>
  </si>
  <si>
    <t>Další práce a materiál ve výkaze výměr neuvedený avšak nezbytně potřebný k vodovodu</t>
  </si>
  <si>
    <t xml:space="preserve">Napojení stávající vod. přípojky a nové </t>
  </si>
  <si>
    <t>899DSPS</t>
  </si>
  <si>
    <t>Projektová dokumentace skutečného provedení stavby vodovod a kanalizace</t>
  </si>
  <si>
    <t>899GZAM</t>
  </si>
  <si>
    <t xml:space="preserve">Geodetické zaměření vodovodu a kanalizace </t>
  </si>
  <si>
    <t>263000206316</t>
  </si>
  <si>
    <t>Šoupátko pro tel. soupravu přípojky</t>
  </si>
  <si>
    <t>286134702</t>
  </si>
  <si>
    <t>Trubka vodovodní PE-HD 100 SDR 11 40x3,7 mm</t>
  </si>
  <si>
    <t>(2,238+2,853+1,5)*1,1</t>
  </si>
  <si>
    <t>42273550</t>
  </si>
  <si>
    <t>Pas navrtávací na PE a PVC, pr.40</t>
  </si>
  <si>
    <t>55242178</t>
  </si>
  <si>
    <t>Poklop litinový šoupátkový přípojky</t>
  </si>
  <si>
    <t>95000500650A</t>
  </si>
  <si>
    <t>Souprava zemní teleskopická hl. 1,2 -1,8m přípojky</t>
  </si>
  <si>
    <t>9</t>
  </si>
  <si>
    <t>Ostatní konstrukce, bourání</t>
  </si>
  <si>
    <t>941111111U00</t>
  </si>
  <si>
    <t>Montáž lešení řadového trubkového lehkého s podlahami zatížení do 200 kg/m2 š do 0,9 m v do 10</t>
  </si>
  <si>
    <t>941111211U00</t>
  </si>
  <si>
    <t>Příplatek k lešení řadovému trubkovému lehkému s podlahami š 0,9 m v 10 m za první a ZKD den použit</t>
  </si>
  <si>
    <t>615,4848*60</t>
  </si>
  <si>
    <t>941111811U00</t>
  </si>
  <si>
    <t>Demontáž lešení řadového trubkového lehkého s podlahami zatížení do 200 kg/m2 š do 0,9 m v do 10</t>
  </si>
  <si>
    <t>94</t>
  </si>
  <si>
    <t>Lešení a stavební výtahy</t>
  </si>
  <si>
    <t>941955004R00</t>
  </si>
  <si>
    <t xml:space="preserve">Lešení lehké pomocné, výška podlahy do 3,5 m </t>
  </si>
  <si>
    <t>63,56+340,14+294,05</t>
  </si>
  <si>
    <t>95</t>
  </si>
  <si>
    <t>Dokončovací konstrukce na pozemních stavbách</t>
  </si>
  <si>
    <t>952901110R00</t>
  </si>
  <si>
    <t xml:space="preserve">Čištění mytím vnějších ploch oken a dveří </t>
  </si>
  <si>
    <t>952901111R00</t>
  </si>
  <si>
    <t xml:space="preserve">Vyčištění budov o výšce podlaží do 4 m </t>
  </si>
  <si>
    <t>96</t>
  </si>
  <si>
    <t>Bourání konstrukcí</t>
  </si>
  <si>
    <t>961055111R00</t>
  </si>
  <si>
    <t xml:space="preserve">Bourání základů železobetonových vč.desky </t>
  </si>
  <si>
    <t>(2,829+4,376)*0,5*0,9</t>
  </si>
  <si>
    <t>0,2*4,376*2,829</t>
  </si>
  <si>
    <t>962023491R00</t>
  </si>
  <si>
    <t xml:space="preserve">Bourání zdiva nadzákladového smíšeného na MC </t>
  </si>
  <si>
    <t>1*1,15*0,944</t>
  </si>
  <si>
    <t>0,95*0,442*2,076</t>
  </si>
  <si>
    <t>0,55*1,6*0,453</t>
  </si>
  <si>
    <t>0,3*0,45*2</t>
  </si>
  <si>
    <t>1*2,1*0,442</t>
  </si>
  <si>
    <t>0,55*0,55*0,453</t>
  </si>
  <si>
    <t>1,3*1,8*0,5</t>
  </si>
  <si>
    <t>1,3*3,9*0,5</t>
  </si>
  <si>
    <t>0,95*2,1*0,871</t>
  </si>
  <si>
    <t>1,4*1,2*0,944</t>
  </si>
  <si>
    <t>962031132R00</t>
  </si>
  <si>
    <t xml:space="preserve">Bourání příček cihelných tl. 10 cm </t>
  </si>
  <si>
    <t>(4,9+1,437+1,437+1,199+1,199)*3,8</t>
  </si>
  <si>
    <t>(1,2+1)*1,8</t>
  </si>
  <si>
    <t>0,2*3,8</t>
  </si>
  <si>
    <t>(3*3,8)-(0,8*2)</t>
  </si>
  <si>
    <t>3,8*(2,645+2,645+2,645+2,645+1,3+1,3)</t>
  </si>
  <si>
    <t>3,8*4*1,8</t>
  </si>
  <si>
    <t>2,5*3,8</t>
  </si>
  <si>
    <t>962032641R00</t>
  </si>
  <si>
    <t xml:space="preserve">Bourání zdiva komínového z cihel na MC </t>
  </si>
  <si>
    <t>(2,829+4,376)*0,45*3,8</t>
  </si>
  <si>
    <t>962081141R00</t>
  </si>
  <si>
    <t xml:space="preserve">Bourání příček ze skleněných tvárnic tl. 15 cm </t>
  </si>
  <si>
    <t>1,97*1,38</t>
  </si>
  <si>
    <t>963042819R00</t>
  </si>
  <si>
    <t xml:space="preserve">Bourání schodišťových stupňů betonových </t>
  </si>
  <si>
    <t>2,4*3</t>
  </si>
  <si>
    <t>965042241RT1</t>
  </si>
  <si>
    <t>Bourání mazanin betonových tl. nad 10 cm, nad 4 m2 ručně tl. mazaniny 10 - 15 cm</t>
  </si>
  <si>
    <t>9,3935*0,15</t>
  </si>
  <si>
    <t>965049112RT1</t>
  </si>
  <si>
    <t>Příplatek, bourání mazanin se svař.síťí nad 10 cm jednostranná výztuž svařovanou sítí</t>
  </si>
  <si>
    <t>965081713RT2</t>
  </si>
  <si>
    <t>Bourání dlaždic keramických tl. 1 cm, nad 1 m2 sbíječka, dlaždice keramické</t>
  </si>
  <si>
    <t>2,389*3,932</t>
  </si>
  <si>
    <t>965082941R00</t>
  </si>
  <si>
    <t xml:space="preserve">Odstranění násypu tl. nad 20 cm jakékoliv plochy </t>
  </si>
  <si>
    <t>2,829*0,5*0,2</t>
  </si>
  <si>
    <t>968061112R00</t>
  </si>
  <si>
    <t xml:space="preserve">Vyvěšení dřevěných okenních křídel pl. do 1,5 m2 </t>
  </si>
  <si>
    <t>2+2+3+8+8</t>
  </si>
  <si>
    <t>20</t>
  </si>
  <si>
    <t>968061125R00</t>
  </si>
  <si>
    <t xml:space="preserve">Vyvěšení dřevěných dveřních křídel pl. do 2 m2 </t>
  </si>
  <si>
    <t>1+1+1+1+2+1+1+5</t>
  </si>
  <si>
    <t>18+1+2</t>
  </si>
  <si>
    <t>968062245R00</t>
  </si>
  <si>
    <t xml:space="preserve">Vybourání dřevěných rámů oken jednoduch. pl. 2 m2 </t>
  </si>
  <si>
    <t>0,55*5*0,55</t>
  </si>
  <si>
    <t>1,3*2*0,55</t>
  </si>
  <si>
    <t>1,18*1,8</t>
  </si>
  <si>
    <t>1,55*1,75</t>
  </si>
  <si>
    <t>1,15*1,75</t>
  </si>
  <si>
    <t>1,5*1,5</t>
  </si>
  <si>
    <t>1,4*1,9*3</t>
  </si>
  <si>
    <t>1,17*1,7</t>
  </si>
  <si>
    <t>1,14*2*1,7</t>
  </si>
  <si>
    <t>1,4*1,7</t>
  </si>
  <si>
    <t>0,88*1,5*2</t>
  </si>
  <si>
    <t>1,3*1,7</t>
  </si>
  <si>
    <t>0,924*1,7</t>
  </si>
  <si>
    <t>8*1,17*1,75</t>
  </si>
  <si>
    <t>968062246R00</t>
  </si>
  <si>
    <t xml:space="preserve">Vybourání dřevěných rámů oken jednoduch. pl. 4 m2 </t>
  </si>
  <si>
    <t>2,07*1,3</t>
  </si>
  <si>
    <t>968072455R00</t>
  </si>
  <si>
    <t xml:space="preserve">Vybourání kovových dveřních zárubní pl. do 2 m2 </t>
  </si>
  <si>
    <t>0,8*2*7</t>
  </si>
  <si>
    <t>0,6*2</t>
  </si>
  <si>
    <t>0,7*2*2</t>
  </si>
  <si>
    <t>1,075*2</t>
  </si>
  <si>
    <t>0,8*2*10</t>
  </si>
  <si>
    <t>1,45*2</t>
  </si>
  <si>
    <t>1*2</t>
  </si>
  <si>
    <t>1,15*2</t>
  </si>
  <si>
    <t>968072456R00</t>
  </si>
  <si>
    <t xml:space="preserve">Vybourání kovových dveřních zárubní pl. nad 2 m2 </t>
  </si>
  <si>
    <t>1,4*2</t>
  </si>
  <si>
    <t>2,1*2</t>
  </si>
  <si>
    <t>2*2</t>
  </si>
  <si>
    <t>1,5*2</t>
  </si>
  <si>
    <t>1,1*2</t>
  </si>
  <si>
    <t>968095002R00</t>
  </si>
  <si>
    <t xml:space="preserve">Bourání parapetů dřevěných š. do 50 cm </t>
  </si>
  <si>
    <t>1,17+1,17+2,02</t>
  </si>
  <si>
    <t>7*0,55</t>
  </si>
  <si>
    <t>13*1,17</t>
  </si>
  <si>
    <t>0,9+(8*0,55)</t>
  </si>
  <si>
    <t>3*0,9</t>
  </si>
  <si>
    <t>1,17*8</t>
  </si>
  <si>
    <t>1,075</t>
  </si>
  <si>
    <t xml:space="preserve">Bourání parapetů dřevěných š. do 100 cm </t>
  </si>
  <si>
    <t>1,15+0,95</t>
  </si>
  <si>
    <t>Zabezpečení podlahy v místnosti 2.07 zakrytí geotextilíí 2x + odstranění geotex.</t>
  </si>
  <si>
    <t>zakrytí podlahy geotextílií v průběhu realizace, včetně následného odstranění</t>
  </si>
  <si>
    <t>Odstranění stávajícího zastřešení zádveří 1.NP m.č. 1.01</t>
  </si>
  <si>
    <t>včetně přesunu a uložení na skládce vč. poplatku</t>
  </si>
  <si>
    <t>postupná demontáž vč. podpůrné konstrukce</t>
  </si>
  <si>
    <t>4,376*2,829</t>
  </si>
  <si>
    <t xml:space="preserve">Odstranění plentování oken 1.NP </t>
  </si>
  <si>
    <t>97</t>
  </si>
  <si>
    <t>Prorážení otvorů</t>
  </si>
  <si>
    <t>973031344R00</t>
  </si>
  <si>
    <t xml:space="preserve">Vysekání kapes zeď cih. MVC pl. 0,25 m2, hl. 15 cm </t>
  </si>
  <si>
    <t>31+24</t>
  </si>
  <si>
    <t>973031826R00</t>
  </si>
  <si>
    <t xml:space="preserve">Vysekání kapes pro zavázání zdí </t>
  </si>
  <si>
    <t>2+2+2+2+2+10</t>
  </si>
  <si>
    <t>1,3+1,3</t>
  </si>
  <si>
    <t>973049441R00</t>
  </si>
  <si>
    <t xml:space="preserve">Vysekání kapes zeď bet, osaz. konstr. 15x20x25 cm </t>
  </si>
  <si>
    <t>973049451R00</t>
  </si>
  <si>
    <t xml:space="preserve">Vysekání kapes zeď bet, osaz. konstr. 15x20x30 cm </t>
  </si>
  <si>
    <t>975043121R00</t>
  </si>
  <si>
    <t xml:space="preserve">Jednořad.podchycení stropů nad 3,5 m,do 1000 kg/m </t>
  </si>
  <si>
    <t>2,076+0,55+1,15+1,4+0,95+1,3+0,55+1</t>
  </si>
  <si>
    <t>978015221R00</t>
  </si>
  <si>
    <t xml:space="preserve">Otlučení omítek vnějších MVC v složit.1-4 do 10 % </t>
  </si>
  <si>
    <t>978057821R00</t>
  </si>
  <si>
    <t xml:space="preserve">Odstranění obkladů dřevěných stupnic </t>
  </si>
  <si>
    <t>16+24</t>
  </si>
  <si>
    <t>978057831R00</t>
  </si>
  <si>
    <t xml:space="preserve">Odstranění obkladů dřevěných podstupnic </t>
  </si>
  <si>
    <t>40</t>
  </si>
  <si>
    <t>99</t>
  </si>
  <si>
    <t>Staveništní přesun hmot</t>
  </si>
  <si>
    <t>998018003U00</t>
  </si>
  <si>
    <t xml:space="preserve">Přesun ruční budova v -36m </t>
  </si>
  <si>
    <t>OS</t>
  </si>
  <si>
    <t>Ostatní</t>
  </si>
  <si>
    <t xml:space="preserve">Montáž hasícího přístroje vč. štítku a revize </t>
  </si>
  <si>
    <t>D+M kuchyňská linka kompletní dodávka</t>
  </si>
  <si>
    <t xml:space="preserve">Práce a zařízení jinde neuvedené </t>
  </si>
  <si>
    <t xml:space="preserve">Geodetické zaměření a vytyčení </t>
  </si>
  <si>
    <t>04</t>
  </si>
  <si>
    <t xml:space="preserve">Značení únikových cest tabulkami </t>
  </si>
  <si>
    <t>Značení dle PD</t>
  </si>
  <si>
    <t>05</t>
  </si>
  <si>
    <t xml:space="preserve">Náklady na vyklizení prostor před zahájením prací </t>
  </si>
  <si>
    <t xml:space="preserve"> Z upravovaných prostor bude vyklizeno a mimo stavební objekt uskladněno vnitřní zařízení.</t>
  </si>
  <si>
    <t>06</t>
  </si>
  <si>
    <t xml:space="preserve">Dokumentace skutečného provedení stavby </t>
  </si>
  <si>
    <t>07</t>
  </si>
  <si>
    <t xml:space="preserve">D+M šatní skříň </t>
  </si>
  <si>
    <t>799368</t>
  </si>
  <si>
    <t xml:space="preserve">Zednická výpomoc </t>
  </si>
  <si>
    <t>hod</t>
  </si>
  <si>
    <t>799554</t>
  </si>
  <si>
    <t xml:space="preserve">Nosný kotvící materiál - konzoly, objímky </t>
  </si>
  <si>
    <t>kg</t>
  </si>
  <si>
    <t>799885</t>
  </si>
  <si>
    <t>Autonomní hlásič kouře dodávka včetně montáže</t>
  </si>
  <si>
    <t>44984124</t>
  </si>
  <si>
    <t>Přístroj hasicí práškový</t>
  </si>
  <si>
    <t>711</t>
  </si>
  <si>
    <t>Izolace proti vodě</t>
  </si>
  <si>
    <t>711111001RZ1</t>
  </si>
  <si>
    <t>Izolace proti vlhkosti vodor. nátěr ALP za studena 1x nátěr - včetně dodávky penetračního laku ALP</t>
  </si>
  <si>
    <t>43,86+36,5513</t>
  </si>
  <si>
    <t>711112001RZ1</t>
  </si>
  <si>
    <t>Izolace proti vlhkosti svis. nátěr ALP, za studena 1x nátěr - včetně dodávky asfaltového laku</t>
  </si>
  <si>
    <t>(29,068+19,522+13,133+3,029+10,2+3,382+13,058+5,5)*0,95</t>
  </si>
  <si>
    <t>18,6865</t>
  </si>
  <si>
    <t>711141559R00</t>
  </si>
  <si>
    <t xml:space="preserve">Izolace proti vlhk. vodorovná pásy přitavením </t>
  </si>
  <si>
    <t>43,86</t>
  </si>
  <si>
    <t>711142559R00</t>
  </si>
  <si>
    <t xml:space="preserve">Izolace proti vlhkosti svislá pásy přitavením </t>
  </si>
  <si>
    <t>711212012RT3</t>
  </si>
  <si>
    <t>Stěrka hydroizolační vyztužená tkaninou Mapelastic (fa Mapei), pružná hydroizolace</t>
  </si>
  <si>
    <t>27,52+58,98+14,93+35,81+24,85+10,31+40,32+24,94+3,31+4,65+8,79+3,9</t>
  </si>
  <si>
    <t>4,7+14,78+1,89+4,17+1,36+4,66+4,18</t>
  </si>
  <si>
    <t>1,81+3,71+10,66+19,69+17,73+1,86+2,92+1,44+3,14+8,27+3,4+1,9</t>
  </si>
  <si>
    <t>1,948*2</t>
  </si>
  <si>
    <t>2*(1,948+1,948+1,9+1,2)</t>
  </si>
  <si>
    <t>(6,534+0,8+0,8)*2</t>
  </si>
  <si>
    <t>2*(1,046+0,15+0,6+0,6+0,5+0,5+0,952+2,152+0,3+1,7+0,953+1,9+0,6+1,046)</t>
  </si>
  <si>
    <t>2*(1,5+0,8+2,1+2,1+3,15+3,15+1,913+1,913+1,913+2,645+1,29+1,29)</t>
  </si>
  <si>
    <t>1,3*2</t>
  </si>
  <si>
    <t>2*(0,344+0,594+0,475+0,256+1,403+1,815+1,885+1,815+0,594+0,256-0,8)</t>
  </si>
  <si>
    <t>(1,35+1+1)*2</t>
  </si>
  <si>
    <t>2*(2,595+2,595+2,595+2,595+2,595+2,595)-(2,18*1)</t>
  </si>
  <si>
    <t>2*(1,8+1,606+1,8)-(0,5*0,55*5)-(2*0,6*2)</t>
  </si>
  <si>
    <t>2*(1,574+0,9+1,6+1,401+2,645+1,574+1,574+0,5+1,574+1,2+1,2)</t>
  </si>
  <si>
    <t>-(3*0,5*0,5)-(1,3*2)</t>
  </si>
  <si>
    <t>711212621R00</t>
  </si>
  <si>
    <t xml:space="preserve">Těsnění prostupů těsnicí manžetou </t>
  </si>
  <si>
    <t>711823121RT6</t>
  </si>
  <si>
    <t>Montáž nopové fólie svisle včetně dodávky fólie</t>
  </si>
  <si>
    <t>711823129RT5</t>
  </si>
  <si>
    <t>Montáž ukončovací lišty k nopové fólii včetně dodávky lišty</t>
  </si>
  <si>
    <t>(29,068+19,522+13,133+3,029+10,2+3,382+13,058+5,5)</t>
  </si>
  <si>
    <t>62836108</t>
  </si>
  <si>
    <t>Pás asfaltovaný těžký  Al</t>
  </si>
  <si>
    <t>(18,6865+36,5513)*1,15</t>
  </si>
  <si>
    <t>(29,068+19,522+13,133+3,029+10,2+3,382+13,058+5,5)*0,95*1,15</t>
  </si>
  <si>
    <t>43,86*1,15</t>
  </si>
  <si>
    <t>998711202R00</t>
  </si>
  <si>
    <t xml:space="preserve">Přesun hmot pro izolace proti vodě, výšky do 12 m </t>
  </si>
  <si>
    <t>713</t>
  </si>
  <si>
    <t>Izolace tepelné</t>
  </si>
  <si>
    <t>713111111RT1</t>
  </si>
  <si>
    <t>Izolace tepelné stropů vrchem kladené volně 1 vrstva - materiál ve specifikaci</t>
  </si>
  <si>
    <t>3,4*2,9</t>
  </si>
  <si>
    <t>10*3,4</t>
  </si>
  <si>
    <t>713111111RV9</t>
  </si>
  <si>
    <t>Izolace tepelné stropů vrchem kladené volně 2 vrstvy - včetně dodávky Isover UNI tl. 2x100 mm</t>
  </si>
  <si>
    <t xml:space="preserve">podkroví </t>
  </si>
  <si>
    <t>1x150 mm</t>
  </si>
  <si>
    <t>1x100 mm</t>
  </si>
  <si>
    <t>29,068*(3,073+0,77+6,865)</t>
  </si>
  <si>
    <t>6,144*(13,133-0,6)</t>
  </si>
  <si>
    <t>713111121RT1</t>
  </si>
  <si>
    <t>Izolace tepelné stropů rovných spodem, drátem 1 vrstva - materiál ve specifikaci</t>
  </si>
  <si>
    <t>24,22+17,73</t>
  </si>
  <si>
    <t>713111221RK2</t>
  </si>
  <si>
    <t>Montáž parozábrany, zavěšené podhl., přelep. spojů Jutafol N 110 speciál</t>
  </si>
  <si>
    <t>713131131R00</t>
  </si>
  <si>
    <t xml:space="preserve">Izolace tepelná stěn lepením </t>
  </si>
  <si>
    <t>- podkroví</t>
  </si>
  <si>
    <t>- izolace, sokl</t>
  </si>
  <si>
    <t>0,95*(6,14*2)</t>
  </si>
  <si>
    <t>0,95*(8,633*2)</t>
  </si>
  <si>
    <t>713134211RO5</t>
  </si>
  <si>
    <t>Montáž parozábrany na stěny s přelepením spojů včetně parotěsné fólie</t>
  </si>
  <si>
    <t>722181213RT5</t>
  </si>
  <si>
    <t>Izolace návleková tl. stěny 13 mm vnitřní průměr 15 mm</t>
  </si>
  <si>
    <t>722181214RT7</t>
  </si>
  <si>
    <t>Izolace návleková tl. stěny 20 mm vnitřní průměr 22 mm</t>
  </si>
  <si>
    <t>722181214RT9</t>
  </si>
  <si>
    <t>Izolace návleková tl. stěny 20 mm vnitřní průměr 28 mm</t>
  </si>
  <si>
    <t>28375460</t>
  </si>
  <si>
    <t>Polystyren extrudovaný XPS</t>
  </si>
  <si>
    <t>0,15*(29,068+19,522+13,133+3,029+10,2+3,382+13,058+5,5)*0,95*1,15</t>
  </si>
  <si>
    <t>28375702</t>
  </si>
  <si>
    <t>Deska izolační základní EPS 100Z  1000 x 500 mm</t>
  </si>
  <si>
    <t>43,86*0,15*1,1</t>
  </si>
  <si>
    <t>63151406</t>
  </si>
  <si>
    <t>Deska z minerální plsti tl. 100 mm</t>
  </si>
  <si>
    <t>podkroví</t>
  </si>
  <si>
    <t>28,0687*1,15</t>
  </si>
  <si>
    <t>63151423</t>
  </si>
  <si>
    <t>Deska z minerální plsti tl. 250 mm</t>
  </si>
  <si>
    <t>631514231</t>
  </si>
  <si>
    <t>998713103R00</t>
  </si>
  <si>
    <t xml:space="preserve">Přesun hmot pro izolace tepelné, výšky do 24 m </t>
  </si>
  <si>
    <t>721</t>
  </si>
  <si>
    <t>Vnitřní kanalizace</t>
  </si>
  <si>
    <t>721152208R00</t>
  </si>
  <si>
    <t xml:space="preserve">Potrubí Geberit PE odpadní - svislé,D 110 x 4,3 mm </t>
  </si>
  <si>
    <t>92,5</t>
  </si>
  <si>
    <t>721153205R00</t>
  </si>
  <si>
    <t xml:space="preserve">Potrubí Geberit PE připojovací, D 50 x 3,0 mm </t>
  </si>
  <si>
    <t>25,45</t>
  </si>
  <si>
    <t>721153208R00</t>
  </si>
  <si>
    <t xml:space="preserve">Potrubí Geberit PE připojovací, D 75 x 3,0 mm </t>
  </si>
  <si>
    <t>7,75</t>
  </si>
  <si>
    <t>721153210R00</t>
  </si>
  <si>
    <t xml:space="preserve">Potrubí Geberit PE připojovací, D 110 x 4,3 mm </t>
  </si>
  <si>
    <t>8,35</t>
  </si>
  <si>
    <t>721154208R00</t>
  </si>
  <si>
    <t xml:space="preserve">Potrubí Geberit PE svodné (ležaté) v zemi 110x4,3 </t>
  </si>
  <si>
    <t>14,85</t>
  </si>
  <si>
    <t>721154209R00</t>
  </si>
  <si>
    <t xml:space="preserve">Potrubí Geberit PE svodné (ležaté) v zemi 125x4,9 </t>
  </si>
  <si>
    <t>32,4</t>
  </si>
  <si>
    <t>721154210R00</t>
  </si>
  <si>
    <t xml:space="preserve">Potrubí Geberit PE svodné (ležaté) v zemi 160x6,2 </t>
  </si>
  <si>
    <t>39,75</t>
  </si>
  <si>
    <t>721226312U00</t>
  </si>
  <si>
    <t xml:space="preserve">Zápachová uzávěrka umyvadlo </t>
  </si>
  <si>
    <t>721226422U00</t>
  </si>
  <si>
    <t xml:space="preserve">Zápach uzávěrka dřez+přípjka DN50 </t>
  </si>
  <si>
    <t>721273171U00</t>
  </si>
  <si>
    <t xml:space="preserve">Přivzdušňovací ventil </t>
  </si>
  <si>
    <t>721290112R00</t>
  </si>
  <si>
    <t xml:space="preserve">Zkouška těsnosti kanalizace vodou do DN 200 </t>
  </si>
  <si>
    <t>92,5+24,45+7,75+8,35+14,85+32,4+39,75</t>
  </si>
  <si>
    <t>Odvětrání nad střešní krytinou kompletní provedení vč. tvarovek</t>
  </si>
  <si>
    <t>D+M tlaková jímka vč. zemních prací a zpětného zásypu</t>
  </si>
  <si>
    <t>D+M Vsakovací objekt dešťových vod kompletní provedení</t>
  </si>
  <si>
    <t>- včetně zemních prací</t>
  </si>
  <si>
    <t>- dopojení a vnějších rozvodů</t>
  </si>
  <si>
    <t>- geotextílie</t>
  </si>
  <si>
    <t>a jiných prací výše neuvedených</t>
  </si>
  <si>
    <t xml:space="preserve">Zednické přípomoce </t>
  </si>
  <si>
    <t>h</t>
  </si>
  <si>
    <t>998721103R00</t>
  </si>
  <si>
    <t xml:space="preserve">Přesun hmot pro vnitřní kanalizaci, výšky do 24 m </t>
  </si>
  <si>
    <t>722</t>
  </si>
  <si>
    <t>Vnitřní vodovod</t>
  </si>
  <si>
    <t>722172311R00</t>
  </si>
  <si>
    <t xml:space="preserve">Potrubí z PPR Instaplast, studená, D 20x2,8 mm </t>
  </si>
  <si>
    <t>24,85+37,75</t>
  </si>
  <si>
    <t>722172312R00</t>
  </si>
  <si>
    <t xml:space="preserve">Potrubí z PPR Instaplast, studená, D 25x3,5 mm </t>
  </si>
  <si>
    <t>15,45+15,95+4,9+4,75+1,75+2</t>
  </si>
  <si>
    <t>3+3</t>
  </si>
  <si>
    <t>722172314R00</t>
  </si>
  <si>
    <t xml:space="preserve">Potrubí z PPR Instaplast, studená, D 40x5,5 mm </t>
  </si>
  <si>
    <t>17,5</t>
  </si>
  <si>
    <t>722172330R00</t>
  </si>
  <si>
    <t xml:space="preserve">Potrubí z PPR Instaplast, cirkulace, D 16x2,7 mm </t>
  </si>
  <si>
    <t>44,85</t>
  </si>
  <si>
    <t>722172331R00</t>
  </si>
  <si>
    <t xml:space="preserve">Potrubí z PPR Instaplast, teplá, D 20x3,4 mm </t>
  </si>
  <si>
    <t>722181213RT4</t>
  </si>
  <si>
    <t>Izolace návleková MIRELON PRO tl. stěny 13 mm vnitřní průměr 12 mm</t>
  </si>
  <si>
    <t>722181213RT6</t>
  </si>
  <si>
    <t>Izolace návleková MIRELON PRO tl. stěny 13 mm vnitřní průměr 18 mm</t>
  </si>
  <si>
    <t>62,6+50,8</t>
  </si>
  <si>
    <t>722181213RT7</t>
  </si>
  <si>
    <t>Izolace návleková MIRELON PRO tl. stěny 13 mm vnitřní průměr 22 mm</t>
  </si>
  <si>
    <t>722181213RU3</t>
  </si>
  <si>
    <t>Izolace návleková MIRELON PRO tl. stěny 13 mm vnitřní průměr 38 mm</t>
  </si>
  <si>
    <t>722190401R00</t>
  </si>
  <si>
    <t xml:space="preserve">Vyvedení a upevnění výpustek DN 15 </t>
  </si>
  <si>
    <t>4+3+1+13+2+1</t>
  </si>
  <si>
    <t>2+2+2+1+1+3+16</t>
  </si>
  <si>
    <t>722220121R00</t>
  </si>
  <si>
    <t xml:space="preserve">Nástěnka K 247, pro baterii G 1/2 </t>
  </si>
  <si>
    <t>pár</t>
  </si>
  <si>
    <t>722237122R00</t>
  </si>
  <si>
    <t xml:space="preserve">Kohout kulový,2xvnitřní záv. R250D DN 20 </t>
  </si>
  <si>
    <t>3+3+2+5+1</t>
  </si>
  <si>
    <t>6</t>
  </si>
  <si>
    <t>722254110R00</t>
  </si>
  <si>
    <t xml:space="preserve">Demontáž hydrantových skříní </t>
  </si>
  <si>
    <t>soubor</t>
  </si>
  <si>
    <t>722254201RT3</t>
  </si>
  <si>
    <t>Hydrantový systém, box s plnými dveřmi průměr 25/30, stálotvará hadice</t>
  </si>
  <si>
    <t>722262303U00</t>
  </si>
  <si>
    <t xml:space="preserve">Vodoměr závit - 40°C G 6/4x300mm </t>
  </si>
  <si>
    <t>722270104U00</t>
  </si>
  <si>
    <t xml:space="preserve">Sestava vodoměrová G 6/4 </t>
  </si>
  <si>
    <t>722290234R00</t>
  </si>
  <si>
    <t xml:space="preserve">Proplach a dezinfekce vodovod.potrubí DN 80 </t>
  </si>
  <si>
    <t>62,6+50,8+17,5</t>
  </si>
  <si>
    <t>998722103R00</t>
  </si>
  <si>
    <t xml:space="preserve">Přesun hmot pro vnitřní vodovod, výšky do 24 m </t>
  </si>
  <si>
    <t>725</t>
  </si>
  <si>
    <t>Zařizovací předměty</t>
  </si>
  <si>
    <t>725014142R00</t>
  </si>
  <si>
    <t xml:space="preserve">Klozet pro ZTP + sedátko, barevný </t>
  </si>
  <si>
    <t>725016105R00</t>
  </si>
  <si>
    <t xml:space="preserve">Pisoár, ovládání automatické, bílý D+M </t>
  </si>
  <si>
    <t>2+2</t>
  </si>
  <si>
    <t>725019101R00</t>
  </si>
  <si>
    <t xml:space="preserve">Výlevka stojící s plastovou mřížkou D+M </t>
  </si>
  <si>
    <t>725033132RT1</t>
  </si>
  <si>
    <t>Klozet kombi nádrž s armat.,odp. svislý včetně sedátka v bílé barvě</t>
  </si>
  <si>
    <t>10</t>
  </si>
  <si>
    <t>725110814R00</t>
  </si>
  <si>
    <t xml:space="preserve">Demontáž klozetů kombinovaných </t>
  </si>
  <si>
    <t>725122813R00</t>
  </si>
  <si>
    <t xml:space="preserve">Demontáž pisoárů s nádrží + 1 záchodkem </t>
  </si>
  <si>
    <t>725210821R00</t>
  </si>
  <si>
    <t xml:space="preserve">Demontáž umyvadel </t>
  </si>
  <si>
    <t>725212370R00</t>
  </si>
  <si>
    <t xml:space="preserve">Umyvadlo pro invalidy, se zápachovou uzávěrkou </t>
  </si>
  <si>
    <t>725219401R00</t>
  </si>
  <si>
    <t>Montáž umyvadel na šrouby do zdiva vč.zápach. uzávěrky</t>
  </si>
  <si>
    <t>725291117R00</t>
  </si>
  <si>
    <t>Madlo rovné dle PD dodávka včetně montáže</t>
  </si>
  <si>
    <t>725291136R00</t>
  </si>
  <si>
    <t>Madlo sklopné dle PD dodávka včetně montáže</t>
  </si>
  <si>
    <t>725311121U00</t>
  </si>
  <si>
    <t xml:space="preserve">Dřez nerez s odkap plochou </t>
  </si>
  <si>
    <t>725810401R00</t>
  </si>
  <si>
    <t xml:space="preserve">Ventil rohový vč. panc. hadice </t>
  </si>
  <si>
    <t>725820802R00</t>
  </si>
  <si>
    <t xml:space="preserve">Demontáž baterie </t>
  </si>
  <si>
    <t>725823111RT2</t>
  </si>
  <si>
    <t>Baterie umyvadlová stoján. ruční, bez otvír.odpadu nadstandardní</t>
  </si>
  <si>
    <t>725823813RT2</t>
  </si>
  <si>
    <t>Baterie termostatická umyvadlová stojánková nadstandardní, ZTP</t>
  </si>
  <si>
    <t>725829301RT2</t>
  </si>
  <si>
    <t>Montáž baterie umyv.a dřezové stojánkové včetně baterie</t>
  </si>
  <si>
    <t>725845111RT2</t>
  </si>
  <si>
    <t>Baterie sprchová nástěnná ruční výlevka</t>
  </si>
  <si>
    <t>Stěna dělící sociálky D+M kompletní provedení</t>
  </si>
  <si>
    <t>D+M sprochový kout komplet včetně baterie</t>
  </si>
  <si>
    <t xml:space="preserve">Demontáž vany </t>
  </si>
  <si>
    <t>B1 El. zásobník dle PD dodávka vč. montáže</t>
  </si>
  <si>
    <t>B2 El. zásobník dle PD dodávka vč. montáže</t>
  </si>
  <si>
    <t>B3 El. zásobník dle PD dodávka vč. montáže</t>
  </si>
  <si>
    <t>B4 El. zásobník dle PD dodávka vč. montáže</t>
  </si>
  <si>
    <t>08</t>
  </si>
  <si>
    <t>Myčka nádobí dodávka vč. montáže</t>
  </si>
  <si>
    <t>09</t>
  </si>
  <si>
    <t>Pračka dodávka vč. montáže</t>
  </si>
  <si>
    <t>642136171</t>
  </si>
  <si>
    <t>Umyvadlo dle PD</t>
  </si>
  <si>
    <t>998725103R00</t>
  </si>
  <si>
    <t xml:space="preserve">Přesun hmot pro zařizovací předměty, výšky do 24 m </t>
  </si>
  <si>
    <t>731</t>
  </si>
  <si>
    <t>Kotelny</t>
  </si>
  <si>
    <t>731200825R00</t>
  </si>
  <si>
    <t>Demontáž kotle ocel.,kapal./plyn, do 40 kW vč.odvozu</t>
  </si>
  <si>
    <t>731249131R00</t>
  </si>
  <si>
    <t xml:space="preserve">Montáž kotle ocel. teplovod., elektrický do 12 kW </t>
  </si>
  <si>
    <t>731249133R00</t>
  </si>
  <si>
    <t xml:space="preserve">Montáž kotle ocel. teplovod., elektrický do 23 kW </t>
  </si>
  <si>
    <t>48417639</t>
  </si>
  <si>
    <t>Regulační technika pro kotel D+M</t>
  </si>
  <si>
    <t>48417740.A</t>
  </si>
  <si>
    <t>Elektrokotel DUKO, výkon 9 kW, el. ovl.</t>
  </si>
  <si>
    <t>48417742.A</t>
  </si>
  <si>
    <t>Elektrokotel DUKO, výkon 18 kW, el. ovl.</t>
  </si>
  <si>
    <t>998731102R00</t>
  </si>
  <si>
    <t xml:space="preserve">Přesun hmot pro kotelny, výšky do 12 m </t>
  </si>
  <si>
    <t>733</t>
  </si>
  <si>
    <t>Rozvod potrubí</t>
  </si>
  <si>
    <t>733120815R00</t>
  </si>
  <si>
    <t xml:space="preserve">Demontáž potrubí z hladkých trubek D 38 vč.odvozu </t>
  </si>
  <si>
    <t>733161104R00</t>
  </si>
  <si>
    <t xml:space="preserve">Potrubí měděné Supersan D 15 x 1 mm, polotvrdé </t>
  </si>
  <si>
    <t>733161107R00</t>
  </si>
  <si>
    <t xml:space="preserve">Potrubí měděné 22 x 1 mm, polotvrdé </t>
  </si>
  <si>
    <t>733161108R00</t>
  </si>
  <si>
    <t xml:space="preserve">Potrubí měděné 28 x 1,5 mm, tvrdé </t>
  </si>
  <si>
    <t>733190106R00</t>
  </si>
  <si>
    <t xml:space="preserve">Tlaková zkouška potrubí do DN 32 </t>
  </si>
  <si>
    <t>77,5+78+12,5</t>
  </si>
  <si>
    <t>998733103R00</t>
  </si>
  <si>
    <t xml:space="preserve">Přesun hmot pro rozvody potrubí, výšky do 24 m </t>
  </si>
  <si>
    <t>734</t>
  </si>
  <si>
    <t>Armatury</t>
  </si>
  <si>
    <t>734215133R00</t>
  </si>
  <si>
    <t xml:space="preserve">Ventil odvzdušňovací automat. DN 15 </t>
  </si>
  <si>
    <t>734221672RT3</t>
  </si>
  <si>
    <t xml:space="preserve">Hlavice ovládání ventilů termostat. </t>
  </si>
  <si>
    <t>734226222R00</t>
  </si>
  <si>
    <t xml:space="preserve">Ventil term.rohový,vnitř.z. DN 15 </t>
  </si>
  <si>
    <t>734235123R00</t>
  </si>
  <si>
    <t xml:space="preserve">Kohout kulový,2xvnitřní záv. DN 25 </t>
  </si>
  <si>
    <t>734245123R00</t>
  </si>
  <si>
    <t xml:space="preserve">Ventil zpětný,2xvnitřní závit DN 25 </t>
  </si>
  <si>
    <t>734266426R00</t>
  </si>
  <si>
    <t xml:space="preserve">Šroubení uz.dvoutr.s vyp.rohov. DN15 </t>
  </si>
  <si>
    <t>734291962R00</t>
  </si>
  <si>
    <t xml:space="preserve">Hlavice ovládání term.ventilů ruční </t>
  </si>
  <si>
    <t>734295112RM1</t>
  </si>
  <si>
    <t xml:space="preserve">Směšovací armatury trojcestné, DN 25 </t>
  </si>
  <si>
    <t>734295213R00</t>
  </si>
  <si>
    <t xml:space="preserve">Filtr, vnitřní-vnitřní z. DN 25 </t>
  </si>
  <si>
    <t>734295321R00</t>
  </si>
  <si>
    <t xml:space="preserve">Kohout kul.vypouštěcí,komplet DN 15 </t>
  </si>
  <si>
    <t>734411148R00</t>
  </si>
  <si>
    <t xml:space="preserve">Teploměr dvoukovový, pevný stonek 160 mm </t>
  </si>
  <si>
    <t>734421130R00</t>
  </si>
  <si>
    <t xml:space="preserve">Tlakoměr deformační 0-10 MPa, D 160 </t>
  </si>
  <si>
    <t>998734103R00</t>
  </si>
  <si>
    <t xml:space="preserve">Přesun hmot pro armatury, výšky do 24 m </t>
  </si>
  <si>
    <t>735</t>
  </si>
  <si>
    <t>Otopná tělesa</t>
  </si>
  <si>
    <t>735151811R00</t>
  </si>
  <si>
    <t>Demontáž otopných těles panelových 1řadých,1500 mm vč.odvozu</t>
  </si>
  <si>
    <t>735159111R00</t>
  </si>
  <si>
    <t xml:space="preserve">Montáž panelových těles do délky 1600 mm </t>
  </si>
  <si>
    <t>735159121R00</t>
  </si>
  <si>
    <t xml:space="preserve">Montáž panelových těles nad délku 1600 mm </t>
  </si>
  <si>
    <t>48457405.A</t>
  </si>
  <si>
    <t>Těleso otopné des. typ 11 VK v. 500 dl. 600</t>
  </si>
  <si>
    <t>48457420.A</t>
  </si>
  <si>
    <t>Těleso otopné des. typ 11 VK v. 600 dl. 500</t>
  </si>
  <si>
    <t>48457576.A</t>
  </si>
  <si>
    <t>Těleso otopné des. typ 22 VK v. 600 dl. 500</t>
  </si>
  <si>
    <t>48457577.A</t>
  </si>
  <si>
    <t>Těleso otopné des. typ 22 VK v. 600 dl. 600</t>
  </si>
  <si>
    <t>48457579.A</t>
  </si>
  <si>
    <t>Těleso otopné des. typ 22 VK v. 600 dl. 800</t>
  </si>
  <si>
    <t>48457583.A</t>
  </si>
  <si>
    <t>Těleso otopné des. typ 22 VK v. 600 dl. 1200</t>
  </si>
  <si>
    <t>48457585.A</t>
  </si>
  <si>
    <t>Těleso otopné des. typ 22 VK v. 600 dl. 1600</t>
  </si>
  <si>
    <t>484576600</t>
  </si>
  <si>
    <t>Těleso otopné des. typ 33 VK v. 600 dl. 2300</t>
  </si>
  <si>
    <t>998735103R00</t>
  </si>
  <si>
    <t xml:space="preserve">Přesun hmot pro otopná tělesa, výšky do 24 m </t>
  </si>
  <si>
    <t>762</t>
  </si>
  <si>
    <t>Konstrukce tesařské</t>
  </si>
  <si>
    <t>762083122U00</t>
  </si>
  <si>
    <t xml:space="preserve">Impregnace dřevo3/4 hmyz+houba+plís </t>
  </si>
  <si>
    <t>255*0,06*0,18</t>
  </si>
  <si>
    <t>1,3028/1,15</t>
  </si>
  <si>
    <t>4,468/1,15</t>
  </si>
  <si>
    <t>5,9745/1,15</t>
  </si>
  <si>
    <t>19,9886/1,15</t>
  </si>
  <si>
    <t>3,5249/1,15</t>
  </si>
  <si>
    <t>762112110RT4</t>
  </si>
  <si>
    <t>Montáž konstrukce stěn z řeziva hraněn. do 120 cm2 včetně dodávky řeziva, fošny 60 x 180 mm</t>
  </si>
  <si>
    <t>Kleština 60/180:14*2*7,5</t>
  </si>
  <si>
    <t>6*7,5</t>
  </si>
  <si>
    <t>762322912R00</t>
  </si>
  <si>
    <t>Zavětrování hranoly přes 100 cm2 140x140mm</t>
  </si>
  <si>
    <t>34*1,7</t>
  </si>
  <si>
    <t>762331812R00</t>
  </si>
  <si>
    <t xml:space="preserve">Demontáž konstrukcí krovů z hranolů do 224 cm2 </t>
  </si>
  <si>
    <t>762331813R00</t>
  </si>
  <si>
    <t xml:space="preserve">Demontáž konstrukcí krovů z hranolů do 288 cm2 </t>
  </si>
  <si>
    <t>762331815R00</t>
  </si>
  <si>
    <t xml:space="preserve">Demontáž konstrukcí krovů z hranolů do 600 cm2 </t>
  </si>
  <si>
    <t>762333130R00</t>
  </si>
  <si>
    <t xml:space="preserve">Montáž vázaných krovů nepravidelných do 288 cm2 </t>
  </si>
  <si>
    <t>120/220:40,3704*1,38</t>
  </si>
  <si>
    <t>17*(4+4,524)</t>
  </si>
  <si>
    <t>10*8,621</t>
  </si>
  <si>
    <t>196,992*1,38</t>
  </si>
  <si>
    <t>72,252*1,38</t>
  </si>
  <si>
    <t>160/160:2,138*(6+6+4+4)</t>
  </si>
  <si>
    <t>2,418*6</t>
  </si>
  <si>
    <t>94,5</t>
  </si>
  <si>
    <t>762333140R00</t>
  </si>
  <si>
    <t xml:space="preserve">Montáž vázaných krovů nepravidelných do 450 cm2 </t>
  </si>
  <si>
    <t>200/280:92,772</t>
  </si>
  <si>
    <t>nároží 140/260:61,02*1,38</t>
  </si>
  <si>
    <t>762342203RT4</t>
  </si>
  <si>
    <t>Montáž laťování střech, vzdálenost latí 22 - 36 cm včetně dodávky řeziva, latě 4/6 cm</t>
  </si>
  <si>
    <t>762342451U00</t>
  </si>
  <si>
    <t xml:space="preserve">Mtž kontralatě </t>
  </si>
  <si>
    <t>762342811R00</t>
  </si>
  <si>
    <t xml:space="preserve">Demontáž laťování střech, rozteč latí do 22 cm </t>
  </si>
  <si>
    <t>762395000R00</t>
  </si>
  <si>
    <t>Spojovací a ochranné prostředky pro střechy ad bednění a laťování</t>
  </si>
  <si>
    <t>Provizorní zakrývání střech plachtou mtž+dod+používání+dmtž</t>
  </si>
  <si>
    <t>Ukotvení pozednic dodávka a montáž</t>
  </si>
  <si>
    <t xml:space="preserve">Zavětrování (Bova pásky) </t>
  </si>
  <si>
    <t>60510011</t>
  </si>
  <si>
    <t>Lať střešní profil smrkový 40/60 mm</t>
  </si>
  <si>
    <t>658,3859*1,15</t>
  </si>
  <si>
    <t>60515711</t>
  </si>
  <si>
    <t>Hranol 140x140 mm</t>
  </si>
  <si>
    <t>57,8*0,14*0,14*1,15</t>
  </si>
  <si>
    <t>60515712</t>
  </si>
  <si>
    <t>Hranol 160x160 mm</t>
  </si>
  <si>
    <t>160/160:2,138*(6+6+4+4)*1,15*0,16*0,16</t>
  </si>
  <si>
    <t>2,418*6*1,15*0,16*0,16</t>
  </si>
  <si>
    <t>94,5*1,15*0,16*0,16</t>
  </si>
  <si>
    <t>60515770</t>
  </si>
  <si>
    <t>Hranol 280x200 mm</t>
  </si>
  <si>
    <t>200/280:92,772*0,2*0,28*1,15</t>
  </si>
  <si>
    <t>60515845</t>
  </si>
  <si>
    <t>Hranol 120x220mm</t>
  </si>
  <si>
    <t>658,3859*0,12*0,22*1,15</t>
  </si>
  <si>
    <t>60515855</t>
  </si>
  <si>
    <t>Hranol 140x260mm</t>
  </si>
  <si>
    <t>nároží 140/260:61,02*1,38*0,14*0,26*1,15</t>
  </si>
  <si>
    <t>998762103R00</t>
  </si>
  <si>
    <t xml:space="preserve">Přesun hmot pro tesařské konstrukce, výšky do 24 m </t>
  </si>
  <si>
    <t>764</t>
  </si>
  <si>
    <t>Konstrukce klempířské</t>
  </si>
  <si>
    <t>764410250R00</t>
  </si>
  <si>
    <t xml:space="preserve">Oplechování parapetů včetně rohů Pz, rš 330 mm </t>
  </si>
  <si>
    <t>764410270R00</t>
  </si>
  <si>
    <t xml:space="preserve">Oplechování parapetů včetně rohů Pz, rš 500 mm </t>
  </si>
  <si>
    <t>764410880R00</t>
  </si>
  <si>
    <t xml:space="preserve">Demontáž oplechování parapetů,rš od 400 do 600 mm </t>
  </si>
  <si>
    <t>764352010RAB</t>
  </si>
  <si>
    <t>Žlab z Pz plechu podokapní půlkruhový rš 330 mm, včetně nátěru dle PD</t>
  </si>
  <si>
    <t>764454010RAD</t>
  </si>
  <si>
    <t>Odpadní trouby z Pz plechu kruhové dle PD včetně nátěru</t>
  </si>
  <si>
    <t>5*8,2</t>
  </si>
  <si>
    <t>764900035RA0</t>
  </si>
  <si>
    <t xml:space="preserve">Demontáž podokapních žlabů půlkruhových </t>
  </si>
  <si>
    <t>13,659+15,809+6,439+13,733+20,123+29,671</t>
  </si>
  <si>
    <t>764900040RA0</t>
  </si>
  <si>
    <t xml:space="preserve">Demontáž odpadních trub </t>
  </si>
  <si>
    <t>998764103R00</t>
  </si>
  <si>
    <t xml:space="preserve">Přesun hmot pro klempířské konstr., výšky do 24 m </t>
  </si>
  <si>
    <t>765</t>
  </si>
  <si>
    <t>Krytiny tvrdé</t>
  </si>
  <si>
    <t>765901109R00</t>
  </si>
  <si>
    <t>Fólie podstřešní paropropustná dodávka včentně montáže</t>
  </si>
  <si>
    <t>765901311R00</t>
  </si>
  <si>
    <t xml:space="preserve">Páska těsnicí pod kontralatě š. 5 cm </t>
  </si>
  <si>
    <t>658,3859</t>
  </si>
  <si>
    <t>765310073RAC</t>
  </si>
  <si>
    <t>Zastřešení krytinou dle PD, složité dodávka a montáž vč. doplňkových prvků</t>
  </si>
  <si>
    <t>kompletní provedení, včetně nároží, úžlabí, hřebene</t>
  </si>
  <si>
    <t>9,85*7</t>
  </si>
  <si>
    <t>7*9,85</t>
  </si>
  <si>
    <t>7*9,55</t>
  </si>
  <si>
    <t>9,55*9,75</t>
  </si>
  <si>
    <t>9,75*6,9</t>
  </si>
  <si>
    <t>(16,65*9,75)-13,25</t>
  </si>
  <si>
    <t>5*2,5</t>
  </si>
  <si>
    <t>133,75+(6,8*9,75)</t>
  </si>
  <si>
    <t xml:space="preserve">Oprava komínových těles </t>
  </si>
  <si>
    <t>Dodávka a montáž střešního výlezu 600/600mm kompletní provedení</t>
  </si>
  <si>
    <t>998765103R00</t>
  </si>
  <si>
    <t xml:space="preserve">Přesun hmot pro krytiny tvrdé, výšky do 24 m </t>
  </si>
  <si>
    <t>766</t>
  </si>
  <si>
    <t>Konstrukce truhlářské</t>
  </si>
  <si>
    <t>766601229R00</t>
  </si>
  <si>
    <t xml:space="preserve">Těsnění oken.spáry,parapet,PT folie+PP folie+páska </t>
  </si>
  <si>
    <t>1.NP:2,5+2,5+2,9+2,9+1,4+1,75+1,7+1,75</t>
  </si>
  <si>
    <t>1,4+1,4+1,75+1,75+1,75+1,75+0,8+0,8</t>
  </si>
  <si>
    <t>0,55*8*5</t>
  </si>
  <si>
    <t>(0,9+0,9+1,5+1,5)*3</t>
  </si>
  <si>
    <t>1,17+2,9+2,9</t>
  </si>
  <si>
    <t>6*(1,17+1,17+1,75+1,75)</t>
  </si>
  <si>
    <t>1,075+1,075+2,9+2,9+2,9+2,9+1,17+1,17</t>
  </si>
  <si>
    <t>2.NP:2*(1,17+1,17+1,75+1,75)</t>
  </si>
  <si>
    <t>7*4*0,55</t>
  </si>
  <si>
    <t>2,02+2,02+1,4+1,4</t>
  </si>
  <si>
    <t>12*(1,17+1,17+1,75+1,75)</t>
  </si>
  <si>
    <t>1,17+1,17+2,75+2,75</t>
  </si>
  <si>
    <t>766661112R00</t>
  </si>
  <si>
    <t xml:space="preserve">Montáž dveří do zárubně,otevíravých 1kř.do 0,8 m </t>
  </si>
  <si>
    <t>6+8+2+1+3</t>
  </si>
  <si>
    <t>766661122R00</t>
  </si>
  <si>
    <t xml:space="preserve">Montáž dveří do zárubně,otevíravých 1kř.nad 0,8 m </t>
  </si>
  <si>
    <t>766661422R00</t>
  </si>
  <si>
    <t xml:space="preserve">Montáž dveří protipožárních 1kříd. nad 80 cm </t>
  </si>
  <si>
    <t>766661432R00</t>
  </si>
  <si>
    <t xml:space="preserve">Montáž dveří protipožárních 2kříd. nad š.145 cm </t>
  </si>
  <si>
    <t>R76614683</t>
  </si>
  <si>
    <t xml:space="preserve">Dodávka a mont. kování </t>
  </si>
  <si>
    <t xml:space="preserve">Dodávka a montáž EURO oken dle PD </t>
  </si>
  <si>
    <t>dodávka, montáž, přesuny hmot s dopravou</t>
  </si>
  <si>
    <t>- kompletní provedení vč. kování, apod..</t>
  </si>
  <si>
    <t xml:space="preserve">Dodávka dveří EURO dle PD </t>
  </si>
  <si>
    <t>D+M vstupních 2kř. dveří včetně rámu kompletní dodávka 2000x1970</t>
  </si>
  <si>
    <t>D+M dveře vstupní 900x1970 hlavní vchod, kompletní dodávka vč. montáže</t>
  </si>
  <si>
    <t xml:space="preserve">D+M posuvné dveře včetně pouzdra 70cm </t>
  </si>
  <si>
    <t>D+M požární 2kř. dveří včetně rámu kompletní dodávka 2100x2000mm</t>
  </si>
  <si>
    <t>EI 30 DP1</t>
  </si>
  <si>
    <t xml:space="preserve">D+M Požární dveře 900x1970 E1/EW 30DP1C </t>
  </si>
  <si>
    <t>D+M dveře protipožární 800/1970 P kompletní dodávka</t>
  </si>
  <si>
    <t>55345515</t>
  </si>
  <si>
    <t>Dveře požární 2kř.-30 min EI 30 DP1 190x197 cm dveře včetně zárubně</t>
  </si>
  <si>
    <t>kompletní dodání včetně kování</t>
  </si>
  <si>
    <t>61160102</t>
  </si>
  <si>
    <t>Dveře vnitřní hladké plné 1kř. 70x197 bílé</t>
  </si>
  <si>
    <t>61160103</t>
  </si>
  <si>
    <t>Dveře vnitřní hladké plné 1kř. 80x197 bílé</t>
  </si>
  <si>
    <t>61161801</t>
  </si>
  <si>
    <t>Dveře vnitřní hladké plné 60x197</t>
  </si>
  <si>
    <t>61161802</t>
  </si>
  <si>
    <t>Dveře vnitřní hladké plné  1kř. 70x197</t>
  </si>
  <si>
    <t>61161803</t>
  </si>
  <si>
    <t>Dveře vnitřní hladké plné 1kř. 80x197</t>
  </si>
  <si>
    <t>61161804</t>
  </si>
  <si>
    <t>Dveře vnitřní hladké plné . 90x197</t>
  </si>
  <si>
    <t>61165185</t>
  </si>
  <si>
    <t>Dveře protipožár 2kř.140x197cm vnitř dveře včetně zárubně</t>
  </si>
  <si>
    <t>611653604R</t>
  </si>
  <si>
    <t>Dveře protipožární plné 1kř. 80x197cm dveře včetně zárubně</t>
  </si>
  <si>
    <t>998766103R00</t>
  </si>
  <si>
    <t xml:space="preserve">Přesun hmot pro truhlářské konstr., výšky do 24 m </t>
  </si>
  <si>
    <t>767</t>
  </si>
  <si>
    <t>Konstrukce zámečnické</t>
  </si>
  <si>
    <t>767161120R00</t>
  </si>
  <si>
    <t xml:space="preserve">Montáž zábradlí rovného z trubek do zdiva do 30 kg </t>
  </si>
  <si>
    <t>10,2+3,382</t>
  </si>
  <si>
    <t>767392802R00</t>
  </si>
  <si>
    <t xml:space="preserve">Demontáž krytin střech z plechů, šroubovaných </t>
  </si>
  <si>
    <t>767649191R00</t>
  </si>
  <si>
    <t xml:space="preserve">Montáž doplňků dveří, samozavírače hydraulického </t>
  </si>
  <si>
    <t>767995103R00</t>
  </si>
  <si>
    <t xml:space="preserve">Výroba a montáž kov. atypických konstr. do 20 kg </t>
  </si>
  <si>
    <t>13,582*5,55</t>
  </si>
  <si>
    <t>54917030R</t>
  </si>
  <si>
    <t>Zavírač dveří hydraulický K</t>
  </si>
  <si>
    <t>55395101.AR</t>
  </si>
  <si>
    <t>Zábradlí ocelové</t>
  </si>
  <si>
    <t>zábradlí ocelové včetně nátěru</t>
  </si>
  <si>
    <t>75,3801*1,1</t>
  </si>
  <si>
    <t>998767103R00</t>
  </si>
  <si>
    <t xml:space="preserve">Přesun hmot pro zámečnické konstr., výšky do 24 m </t>
  </si>
  <si>
    <t>771</t>
  </si>
  <si>
    <t>Podlahy z dlaždic a obklady</t>
  </si>
  <si>
    <t>771101115R00</t>
  </si>
  <si>
    <t xml:space="preserve">Vyrovnání podkladů samonivel. hmotou tl. do 10 mm </t>
  </si>
  <si>
    <t>370,58+50,4</t>
  </si>
  <si>
    <t>771575109R00</t>
  </si>
  <si>
    <t xml:space="preserve">Montáž podlah keram.,hladké, tmel, 30x30 cm </t>
  </si>
  <si>
    <t>včetně spárovací hmoty</t>
  </si>
  <si>
    <t>a soklů</t>
  </si>
  <si>
    <t>Kompletní provedení dlažby vč. rektifikace výběr dle investora</t>
  </si>
  <si>
    <t>23521594.A</t>
  </si>
  <si>
    <t>Stěrka podlahová samonivelační</t>
  </si>
  <si>
    <t>8,5*420,98</t>
  </si>
  <si>
    <t>59764203</t>
  </si>
  <si>
    <t>Dlažba dle výběru investora 300x300x9 mm</t>
  </si>
  <si>
    <t>370,58*1,15</t>
  </si>
  <si>
    <t>998771103R00</t>
  </si>
  <si>
    <t xml:space="preserve">Přesun hmot pro podlahy z dlaždic, výšky do 24 m </t>
  </si>
  <si>
    <t>775</t>
  </si>
  <si>
    <t>Podlahy vlysové a parketové</t>
  </si>
  <si>
    <t>775591900R00</t>
  </si>
  <si>
    <t xml:space="preserve">Oprava podlah, broušení vlysů, parket trojnásobné </t>
  </si>
  <si>
    <t>775599110R00</t>
  </si>
  <si>
    <t xml:space="preserve">Pastování podlah vlysových nebo parketových </t>
  </si>
  <si>
    <t>775599120R00</t>
  </si>
  <si>
    <t xml:space="preserve">Impregnace podlah vlysových nebo parketových </t>
  </si>
  <si>
    <t>998775103R00</t>
  </si>
  <si>
    <t xml:space="preserve">Přesun hmot pro podlahy vlysové, výšky do 24 m </t>
  </si>
  <si>
    <t>776</t>
  </si>
  <si>
    <t>Podlahy povlakové</t>
  </si>
  <si>
    <t>776511820RT1</t>
  </si>
  <si>
    <t>Odstranění PVC a koberců lepených s podložkou z ploch nad 20 m2</t>
  </si>
  <si>
    <t>12,59+3,14+17,52+17,15</t>
  </si>
  <si>
    <t>776521100RU2</t>
  </si>
  <si>
    <t>Lepení povlak.podlah z pásů PVC na Chemopren včetně podlahoviny</t>
  </si>
  <si>
    <t>včetně lišt</t>
  </si>
  <si>
    <t>12,59+3,14</t>
  </si>
  <si>
    <t>776572100RV1</t>
  </si>
  <si>
    <t>Lepení povlakových podlah z pásů textilních včetně zátěžového koberce</t>
  </si>
  <si>
    <t>998776103R00</t>
  </si>
  <si>
    <t xml:space="preserve">Přesun hmot pro podlahy povlakové, výšky do 24 m </t>
  </si>
  <si>
    <t>781</t>
  </si>
  <si>
    <t>Obklady keramické</t>
  </si>
  <si>
    <t>781101210R00</t>
  </si>
  <si>
    <t xml:space="preserve">Penetrace podkladu pod obklady </t>
  </si>
  <si>
    <t>781415013R00</t>
  </si>
  <si>
    <t xml:space="preserve">Montáž obkladů stěn, porovin., do tmele, 15x15 cm </t>
  </si>
  <si>
    <t>781419706RT2</t>
  </si>
  <si>
    <t xml:space="preserve">Příplatek za spárovací vodotěsnou hmotu - plošně </t>
  </si>
  <si>
    <t>597813544R</t>
  </si>
  <si>
    <t>Obkládačka 15x15 dle investora</t>
  </si>
  <si>
    <t>202,1870*1,1</t>
  </si>
  <si>
    <t>998781103R00</t>
  </si>
  <si>
    <t xml:space="preserve">Přesun hmot pro obklady keramické, výšky do 24 m </t>
  </si>
  <si>
    <t>784</t>
  </si>
  <si>
    <t>Malby</t>
  </si>
  <si>
    <t>784111701R00</t>
  </si>
  <si>
    <t xml:space="preserve">Penetrace podkladu nátěrem Remal sádrokarton 1x </t>
  </si>
  <si>
    <t>784191201R00</t>
  </si>
  <si>
    <t xml:space="preserve">Penetrace podkladu hloubková Primalex 1x </t>
  </si>
  <si>
    <t>784195322R00</t>
  </si>
  <si>
    <t xml:space="preserve">Malba Primalex Fortisimo, barva, bez penetrace,2 x </t>
  </si>
  <si>
    <t>537,5+100,68+103,99+53,21</t>
  </si>
  <si>
    <t>784402801R00</t>
  </si>
  <si>
    <t xml:space="preserve">Odstranění malby oškrábáním v místnosti H do 3,8 m </t>
  </si>
  <si>
    <t>592,24</t>
  </si>
  <si>
    <t>784442021RT1</t>
  </si>
  <si>
    <t>Malba disperzní interiérová HET, výška do 3,8 m Hetline pro sádrokartony, 2 x nátěr</t>
  </si>
  <si>
    <t>D96</t>
  </si>
  <si>
    <t>Přesuny suti a vybouraných hmot</t>
  </si>
  <si>
    <t>979011211R00</t>
  </si>
  <si>
    <t xml:space="preserve">Svislá doprava suti a vybour. hmot za 2.NP nošením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</si>
  <si>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</si>
  <si>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</si>
  <si>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</si>
  <si>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</si>
  <si>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979087312R00</t>
  </si>
  <si>
    <t xml:space="preserve">Vodorovné přemístění vyb. hmot nošením do 10 m </t>
  </si>
  <si>
    <t>979087391R00</t>
  </si>
  <si>
    <t xml:space="preserve">Příplatek za nošení suti každých dalších 10 m </t>
  </si>
  <si>
    <t>979990144R00</t>
  </si>
  <si>
    <t xml:space="preserve">Poplatek za skládku suti - minerální vata </t>
  </si>
  <si>
    <t>979990161R00</t>
  </si>
  <si>
    <t xml:space="preserve">Poplatek za skládku suti - dřevo </t>
  </si>
  <si>
    <t>979999996R00</t>
  </si>
  <si>
    <t xml:space="preserve">Poplatek za skládku suti a vybouraných hmot </t>
  </si>
  <si>
    <t>M21</t>
  </si>
  <si>
    <t>Elektromontáže</t>
  </si>
  <si>
    <t>210200020RAB</t>
  </si>
  <si>
    <t>Hromosvod pro administrativní budovy</t>
  </si>
  <si>
    <t>kompl</t>
  </si>
  <si>
    <t xml:space="preserve">Kompletní provedení elekroinstlace dle PD </t>
  </si>
  <si>
    <t xml:space="preserve">Revizní zpráva a zkoušky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</si>
  <si>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</si>
  <si>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</si>
  <si>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</si>
  <si>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</si>
  <si>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</si>
  <si>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</si>
  <si>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</si>
  <si>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</si>
  <si>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Stavební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</si>
</sst>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6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5" fillId="0" borderId="0" xfId="1" applyFont="1" applyAlignment="1"/>
    <xf numFmtId="0" fontId="10" fillId="0" borderId="0" xfId="1" applyAlignment="1">
      <alignment horizontal="right"/>
    </xf>
    <xf numFmtId="0" fontId="26" fillId="0" borderId="0" xfId="1" applyFont="1" applyBorder="1"/>
    <xf numFmtId="3" fontId="26" fillId="0" borderId="0" xfId="1" applyNumberFormat="1" applyFont="1" applyBorder="1" applyAlignment="1">
      <alignment horizontal="right"/>
    </xf>
    <xf numFmtId="4" fontId="26" fillId="0" borderId="0" xfId="1" applyNumberFormat="1" applyFont="1" applyBorder="1"/>
    <xf numFmtId="0" fontId="25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3" fontId="21" fillId="0" borderId="0" xfId="1" applyNumberFormat="1" applyFont="1" applyAlignment="1">
      <alignment wrapText="1"/>
    </xf>
    <xf numFmtId="0" fontId="0" fillId="0" borderId="0" xfId="0" applyAlignment="1">
      <alignment horizontal="left" wrapTex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0" fontId="19" fillId="3" borderId="34" xfId="1" applyNumberFormat="1" applyFont="1" applyFill="1" applyBorder="1" applyAlignment="1">
      <alignment horizontal="left" wrapText="1" indent="1"/>
    </xf>
    <xf numFmtId="0" fontId="20" fillId="0" borderId="0" xfId="0" applyNumberFormat="1" applyFont="1"/>
    <xf numFmtId="0" fontId="20" fillId="0" borderId="13" xfId="0" applyNumberFormat="1" applyFont="1" applyBorder="1"/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 xr:uid="{451A3AC2-DD8F-4696-A63D-A81C900F17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27A4-AEE1-4013-AB4F-29262BC4F061}">
  <sheetPr codeName="List21"/>
  <dimension ref="A1:BE55"/>
  <sheetViews>
    <sheetView tabSelected="1" workbookViewId="0"/>
  </sheetViews>
  <sheetFormatPr defaultRowHeight="12.5" x14ac:dyDescent="0.25"/>
  <cols>
    <col min="1" max="1" width="2" customWidth="1"/>
    <col min="2" max="2" width="15" customWidth="1"/>
    <col min="3" max="3" width="15.81640625" customWidth="1"/>
    <col min="4" max="4" width="14.54296875" customWidth="1"/>
    <col min="5" max="5" width="13.54296875" customWidth="1"/>
    <col min="6" max="6" width="16.54296875" customWidth="1"/>
    <col min="7" max="7" width="15.26953125" customWidth="1"/>
    <col min="257" max="257" width="2" customWidth="1"/>
    <col min="258" max="258" width="15" customWidth="1"/>
    <col min="259" max="259" width="15.81640625" customWidth="1"/>
    <col min="260" max="260" width="14.54296875" customWidth="1"/>
    <col min="261" max="261" width="13.54296875" customWidth="1"/>
    <col min="262" max="262" width="16.54296875" customWidth="1"/>
    <col min="263" max="263" width="15.26953125" customWidth="1"/>
    <col min="513" max="513" width="2" customWidth="1"/>
    <col min="514" max="514" width="15" customWidth="1"/>
    <col min="515" max="515" width="15.81640625" customWidth="1"/>
    <col min="516" max="516" width="14.54296875" customWidth="1"/>
    <col min="517" max="517" width="13.54296875" customWidth="1"/>
    <col min="518" max="518" width="16.54296875" customWidth="1"/>
    <col min="519" max="519" width="15.26953125" customWidth="1"/>
    <col min="769" max="769" width="2" customWidth="1"/>
    <col min="770" max="770" width="15" customWidth="1"/>
    <col min="771" max="771" width="15.81640625" customWidth="1"/>
    <col min="772" max="772" width="14.54296875" customWidth="1"/>
    <col min="773" max="773" width="13.54296875" customWidth="1"/>
    <col min="774" max="774" width="16.54296875" customWidth="1"/>
    <col min="775" max="775" width="15.26953125" customWidth="1"/>
    <col min="1025" max="1025" width="2" customWidth="1"/>
    <col min="1026" max="1026" width="15" customWidth="1"/>
    <col min="1027" max="1027" width="15.81640625" customWidth="1"/>
    <col min="1028" max="1028" width="14.54296875" customWidth="1"/>
    <col min="1029" max="1029" width="13.54296875" customWidth="1"/>
    <col min="1030" max="1030" width="16.54296875" customWidth="1"/>
    <col min="1031" max="1031" width="15.26953125" customWidth="1"/>
    <col min="1281" max="1281" width="2" customWidth="1"/>
    <col min="1282" max="1282" width="15" customWidth="1"/>
    <col min="1283" max="1283" width="15.81640625" customWidth="1"/>
    <col min="1284" max="1284" width="14.54296875" customWidth="1"/>
    <col min="1285" max="1285" width="13.54296875" customWidth="1"/>
    <col min="1286" max="1286" width="16.54296875" customWidth="1"/>
    <col min="1287" max="1287" width="15.26953125" customWidth="1"/>
    <col min="1537" max="1537" width="2" customWidth="1"/>
    <col min="1538" max="1538" width="15" customWidth="1"/>
    <col min="1539" max="1539" width="15.81640625" customWidth="1"/>
    <col min="1540" max="1540" width="14.54296875" customWidth="1"/>
    <col min="1541" max="1541" width="13.54296875" customWidth="1"/>
    <col min="1542" max="1542" width="16.54296875" customWidth="1"/>
    <col min="1543" max="1543" width="15.26953125" customWidth="1"/>
    <col min="1793" max="1793" width="2" customWidth="1"/>
    <col min="1794" max="1794" width="15" customWidth="1"/>
    <col min="1795" max="1795" width="15.81640625" customWidth="1"/>
    <col min="1796" max="1796" width="14.54296875" customWidth="1"/>
    <col min="1797" max="1797" width="13.54296875" customWidth="1"/>
    <col min="1798" max="1798" width="16.54296875" customWidth="1"/>
    <col min="1799" max="1799" width="15.26953125" customWidth="1"/>
    <col min="2049" max="2049" width="2" customWidth="1"/>
    <col min="2050" max="2050" width="15" customWidth="1"/>
    <col min="2051" max="2051" width="15.81640625" customWidth="1"/>
    <col min="2052" max="2052" width="14.54296875" customWidth="1"/>
    <col min="2053" max="2053" width="13.54296875" customWidth="1"/>
    <col min="2054" max="2054" width="16.54296875" customWidth="1"/>
    <col min="2055" max="2055" width="15.26953125" customWidth="1"/>
    <col min="2305" max="2305" width="2" customWidth="1"/>
    <col min="2306" max="2306" width="15" customWidth="1"/>
    <col min="2307" max="2307" width="15.81640625" customWidth="1"/>
    <col min="2308" max="2308" width="14.54296875" customWidth="1"/>
    <col min="2309" max="2309" width="13.54296875" customWidth="1"/>
    <col min="2310" max="2310" width="16.54296875" customWidth="1"/>
    <col min="2311" max="2311" width="15.26953125" customWidth="1"/>
    <col min="2561" max="2561" width="2" customWidth="1"/>
    <col min="2562" max="2562" width="15" customWidth="1"/>
    <col min="2563" max="2563" width="15.81640625" customWidth="1"/>
    <col min="2564" max="2564" width="14.54296875" customWidth="1"/>
    <col min="2565" max="2565" width="13.54296875" customWidth="1"/>
    <col min="2566" max="2566" width="16.54296875" customWidth="1"/>
    <col min="2567" max="2567" width="15.26953125" customWidth="1"/>
    <col min="2817" max="2817" width="2" customWidth="1"/>
    <col min="2818" max="2818" width="15" customWidth="1"/>
    <col min="2819" max="2819" width="15.81640625" customWidth="1"/>
    <col min="2820" max="2820" width="14.54296875" customWidth="1"/>
    <col min="2821" max="2821" width="13.54296875" customWidth="1"/>
    <col min="2822" max="2822" width="16.54296875" customWidth="1"/>
    <col min="2823" max="2823" width="15.26953125" customWidth="1"/>
    <col min="3073" max="3073" width="2" customWidth="1"/>
    <col min="3074" max="3074" width="15" customWidth="1"/>
    <col min="3075" max="3075" width="15.81640625" customWidth="1"/>
    <col min="3076" max="3076" width="14.54296875" customWidth="1"/>
    <col min="3077" max="3077" width="13.54296875" customWidth="1"/>
    <col min="3078" max="3078" width="16.54296875" customWidth="1"/>
    <col min="3079" max="3079" width="15.26953125" customWidth="1"/>
    <col min="3329" max="3329" width="2" customWidth="1"/>
    <col min="3330" max="3330" width="15" customWidth="1"/>
    <col min="3331" max="3331" width="15.81640625" customWidth="1"/>
    <col min="3332" max="3332" width="14.54296875" customWidth="1"/>
    <col min="3333" max="3333" width="13.54296875" customWidth="1"/>
    <col min="3334" max="3334" width="16.54296875" customWidth="1"/>
    <col min="3335" max="3335" width="15.26953125" customWidth="1"/>
    <col min="3585" max="3585" width="2" customWidth="1"/>
    <col min="3586" max="3586" width="15" customWidth="1"/>
    <col min="3587" max="3587" width="15.81640625" customWidth="1"/>
    <col min="3588" max="3588" width="14.54296875" customWidth="1"/>
    <col min="3589" max="3589" width="13.54296875" customWidth="1"/>
    <col min="3590" max="3590" width="16.54296875" customWidth="1"/>
    <col min="3591" max="3591" width="15.26953125" customWidth="1"/>
    <col min="3841" max="3841" width="2" customWidth="1"/>
    <col min="3842" max="3842" width="15" customWidth="1"/>
    <col min="3843" max="3843" width="15.81640625" customWidth="1"/>
    <col min="3844" max="3844" width="14.54296875" customWidth="1"/>
    <col min="3845" max="3845" width="13.54296875" customWidth="1"/>
    <col min="3846" max="3846" width="16.54296875" customWidth="1"/>
    <col min="3847" max="3847" width="15.26953125" customWidth="1"/>
    <col min="4097" max="4097" width="2" customWidth="1"/>
    <col min="4098" max="4098" width="15" customWidth="1"/>
    <col min="4099" max="4099" width="15.81640625" customWidth="1"/>
    <col min="4100" max="4100" width="14.54296875" customWidth="1"/>
    <col min="4101" max="4101" width="13.54296875" customWidth="1"/>
    <col min="4102" max="4102" width="16.54296875" customWidth="1"/>
    <col min="4103" max="4103" width="15.26953125" customWidth="1"/>
    <col min="4353" max="4353" width="2" customWidth="1"/>
    <col min="4354" max="4354" width="15" customWidth="1"/>
    <col min="4355" max="4355" width="15.81640625" customWidth="1"/>
    <col min="4356" max="4356" width="14.54296875" customWidth="1"/>
    <col min="4357" max="4357" width="13.54296875" customWidth="1"/>
    <col min="4358" max="4358" width="16.54296875" customWidth="1"/>
    <col min="4359" max="4359" width="15.26953125" customWidth="1"/>
    <col min="4609" max="4609" width="2" customWidth="1"/>
    <col min="4610" max="4610" width="15" customWidth="1"/>
    <col min="4611" max="4611" width="15.81640625" customWidth="1"/>
    <col min="4612" max="4612" width="14.54296875" customWidth="1"/>
    <col min="4613" max="4613" width="13.54296875" customWidth="1"/>
    <col min="4614" max="4614" width="16.54296875" customWidth="1"/>
    <col min="4615" max="4615" width="15.26953125" customWidth="1"/>
    <col min="4865" max="4865" width="2" customWidth="1"/>
    <col min="4866" max="4866" width="15" customWidth="1"/>
    <col min="4867" max="4867" width="15.81640625" customWidth="1"/>
    <col min="4868" max="4868" width="14.54296875" customWidth="1"/>
    <col min="4869" max="4869" width="13.54296875" customWidth="1"/>
    <col min="4870" max="4870" width="16.54296875" customWidth="1"/>
    <col min="4871" max="4871" width="15.26953125" customWidth="1"/>
    <col min="5121" max="5121" width="2" customWidth="1"/>
    <col min="5122" max="5122" width="15" customWidth="1"/>
    <col min="5123" max="5123" width="15.81640625" customWidth="1"/>
    <col min="5124" max="5124" width="14.54296875" customWidth="1"/>
    <col min="5125" max="5125" width="13.54296875" customWidth="1"/>
    <col min="5126" max="5126" width="16.54296875" customWidth="1"/>
    <col min="5127" max="5127" width="15.26953125" customWidth="1"/>
    <col min="5377" max="5377" width="2" customWidth="1"/>
    <col min="5378" max="5378" width="15" customWidth="1"/>
    <col min="5379" max="5379" width="15.81640625" customWidth="1"/>
    <col min="5380" max="5380" width="14.54296875" customWidth="1"/>
    <col min="5381" max="5381" width="13.54296875" customWidth="1"/>
    <col min="5382" max="5382" width="16.54296875" customWidth="1"/>
    <col min="5383" max="5383" width="15.26953125" customWidth="1"/>
    <col min="5633" max="5633" width="2" customWidth="1"/>
    <col min="5634" max="5634" width="15" customWidth="1"/>
    <col min="5635" max="5635" width="15.81640625" customWidth="1"/>
    <col min="5636" max="5636" width="14.54296875" customWidth="1"/>
    <col min="5637" max="5637" width="13.54296875" customWidth="1"/>
    <col min="5638" max="5638" width="16.54296875" customWidth="1"/>
    <col min="5639" max="5639" width="15.26953125" customWidth="1"/>
    <col min="5889" max="5889" width="2" customWidth="1"/>
    <col min="5890" max="5890" width="15" customWidth="1"/>
    <col min="5891" max="5891" width="15.81640625" customWidth="1"/>
    <col min="5892" max="5892" width="14.54296875" customWidth="1"/>
    <col min="5893" max="5893" width="13.54296875" customWidth="1"/>
    <col min="5894" max="5894" width="16.54296875" customWidth="1"/>
    <col min="5895" max="5895" width="15.26953125" customWidth="1"/>
    <col min="6145" max="6145" width="2" customWidth="1"/>
    <col min="6146" max="6146" width="15" customWidth="1"/>
    <col min="6147" max="6147" width="15.81640625" customWidth="1"/>
    <col min="6148" max="6148" width="14.54296875" customWidth="1"/>
    <col min="6149" max="6149" width="13.54296875" customWidth="1"/>
    <col min="6150" max="6150" width="16.54296875" customWidth="1"/>
    <col min="6151" max="6151" width="15.26953125" customWidth="1"/>
    <col min="6401" max="6401" width="2" customWidth="1"/>
    <col min="6402" max="6402" width="15" customWidth="1"/>
    <col min="6403" max="6403" width="15.81640625" customWidth="1"/>
    <col min="6404" max="6404" width="14.54296875" customWidth="1"/>
    <col min="6405" max="6405" width="13.54296875" customWidth="1"/>
    <col min="6406" max="6406" width="16.54296875" customWidth="1"/>
    <col min="6407" max="6407" width="15.26953125" customWidth="1"/>
    <col min="6657" max="6657" width="2" customWidth="1"/>
    <col min="6658" max="6658" width="15" customWidth="1"/>
    <col min="6659" max="6659" width="15.81640625" customWidth="1"/>
    <col min="6660" max="6660" width="14.54296875" customWidth="1"/>
    <col min="6661" max="6661" width="13.54296875" customWidth="1"/>
    <col min="6662" max="6662" width="16.54296875" customWidth="1"/>
    <col min="6663" max="6663" width="15.26953125" customWidth="1"/>
    <col min="6913" max="6913" width="2" customWidth="1"/>
    <col min="6914" max="6914" width="15" customWidth="1"/>
    <col min="6915" max="6915" width="15.81640625" customWidth="1"/>
    <col min="6916" max="6916" width="14.54296875" customWidth="1"/>
    <col min="6917" max="6917" width="13.54296875" customWidth="1"/>
    <col min="6918" max="6918" width="16.54296875" customWidth="1"/>
    <col min="6919" max="6919" width="15.26953125" customWidth="1"/>
    <col min="7169" max="7169" width="2" customWidth="1"/>
    <col min="7170" max="7170" width="15" customWidth="1"/>
    <col min="7171" max="7171" width="15.81640625" customWidth="1"/>
    <col min="7172" max="7172" width="14.54296875" customWidth="1"/>
    <col min="7173" max="7173" width="13.54296875" customWidth="1"/>
    <col min="7174" max="7174" width="16.54296875" customWidth="1"/>
    <col min="7175" max="7175" width="15.26953125" customWidth="1"/>
    <col min="7425" max="7425" width="2" customWidth="1"/>
    <col min="7426" max="7426" width="15" customWidth="1"/>
    <col min="7427" max="7427" width="15.81640625" customWidth="1"/>
    <col min="7428" max="7428" width="14.54296875" customWidth="1"/>
    <col min="7429" max="7429" width="13.54296875" customWidth="1"/>
    <col min="7430" max="7430" width="16.54296875" customWidth="1"/>
    <col min="7431" max="7431" width="15.26953125" customWidth="1"/>
    <col min="7681" max="7681" width="2" customWidth="1"/>
    <col min="7682" max="7682" width="15" customWidth="1"/>
    <col min="7683" max="7683" width="15.81640625" customWidth="1"/>
    <col min="7684" max="7684" width="14.54296875" customWidth="1"/>
    <col min="7685" max="7685" width="13.54296875" customWidth="1"/>
    <col min="7686" max="7686" width="16.54296875" customWidth="1"/>
    <col min="7687" max="7687" width="15.26953125" customWidth="1"/>
    <col min="7937" max="7937" width="2" customWidth="1"/>
    <col min="7938" max="7938" width="15" customWidth="1"/>
    <col min="7939" max="7939" width="15.81640625" customWidth="1"/>
    <col min="7940" max="7940" width="14.54296875" customWidth="1"/>
    <col min="7941" max="7941" width="13.54296875" customWidth="1"/>
    <col min="7942" max="7942" width="16.54296875" customWidth="1"/>
    <col min="7943" max="7943" width="15.26953125" customWidth="1"/>
    <col min="8193" max="8193" width="2" customWidth="1"/>
    <col min="8194" max="8194" width="15" customWidth="1"/>
    <col min="8195" max="8195" width="15.81640625" customWidth="1"/>
    <col min="8196" max="8196" width="14.54296875" customWidth="1"/>
    <col min="8197" max="8197" width="13.54296875" customWidth="1"/>
    <col min="8198" max="8198" width="16.54296875" customWidth="1"/>
    <col min="8199" max="8199" width="15.26953125" customWidth="1"/>
    <col min="8449" max="8449" width="2" customWidth="1"/>
    <col min="8450" max="8450" width="15" customWidth="1"/>
    <col min="8451" max="8451" width="15.81640625" customWidth="1"/>
    <col min="8452" max="8452" width="14.54296875" customWidth="1"/>
    <col min="8453" max="8453" width="13.54296875" customWidth="1"/>
    <col min="8454" max="8454" width="16.54296875" customWidth="1"/>
    <col min="8455" max="8455" width="15.26953125" customWidth="1"/>
    <col min="8705" max="8705" width="2" customWidth="1"/>
    <col min="8706" max="8706" width="15" customWidth="1"/>
    <col min="8707" max="8707" width="15.81640625" customWidth="1"/>
    <col min="8708" max="8708" width="14.54296875" customWidth="1"/>
    <col min="8709" max="8709" width="13.54296875" customWidth="1"/>
    <col min="8710" max="8710" width="16.54296875" customWidth="1"/>
    <col min="8711" max="8711" width="15.26953125" customWidth="1"/>
    <col min="8961" max="8961" width="2" customWidth="1"/>
    <col min="8962" max="8962" width="15" customWidth="1"/>
    <col min="8963" max="8963" width="15.81640625" customWidth="1"/>
    <col min="8964" max="8964" width="14.54296875" customWidth="1"/>
    <col min="8965" max="8965" width="13.54296875" customWidth="1"/>
    <col min="8966" max="8966" width="16.54296875" customWidth="1"/>
    <col min="8967" max="8967" width="15.26953125" customWidth="1"/>
    <col min="9217" max="9217" width="2" customWidth="1"/>
    <col min="9218" max="9218" width="15" customWidth="1"/>
    <col min="9219" max="9219" width="15.81640625" customWidth="1"/>
    <col min="9220" max="9220" width="14.54296875" customWidth="1"/>
    <col min="9221" max="9221" width="13.54296875" customWidth="1"/>
    <col min="9222" max="9222" width="16.54296875" customWidth="1"/>
    <col min="9223" max="9223" width="15.26953125" customWidth="1"/>
    <col min="9473" max="9473" width="2" customWidth="1"/>
    <col min="9474" max="9474" width="15" customWidth="1"/>
    <col min="9475" max="9475" width="15.81640625" customWidth="1"/>
    <col min="9476" max="9476" width="14.54296875" customWidth="1"/>
    <col min="9477" max="9477" width="13.54296875" customWidth="1"/>
    <col min="9478" max="9478" width="16.54296875" customWidth="1"/>
    <col min="9479" max="9479" width="15.26953125" customWidth="1"/>
    <col min="9729" max="9729" width="2" customWidth="1"/>
    <col min="9730" max="9730" width="15" customWidth="1"/>
    <col min="9731" max="9731" width="15.81640625" customWidth="1"/>
    <col min="9732" max="9732" width="14.54296875" customWidth="1"/>
    <col min="9733" max="9733" width="13.54296875" customWidth="1"/>
    <col min="9734" max="9734" width="16.54296875" customWidth="1"/>
    <col min="9735" max="9735" width="15.26953125" customWidth="1"/>
    <col min="9985" max="9985" width="2" customWidth="1"/>
    <col min="9986" max="9986" width="15" customWidth="1"/>
    <col min="9987" max="9987" width="15.81640625" customWidth="1"/>
    <col min="9988" max="9988" width="14.54296875" customWidth="1"/>
    <col min="9989" max="9989" width="13.54296875" customWidth="1"/>
    <col min="9990" max="9990" width="16.54296875" customWidth="1"/>
    <col min="9991" max="9991" width="15.26953125" customWidth="1"/>
    <col min="10241" max="10241" width="2" customWidth="1"/>
    <col min="10242" max="10242" width="15" customWidth="1"/>
    <col min="10243" max="10243" width="15.81640625" customWidth="1"/>
    <col min="10244" max="10244" width="14.54296875" customWidth="1"/>
    <col min="10245" max="10245" width="13.54296875" customWidth="1"/>
    <col min="10246" max="10246" width="16.54296875" customWidth="1"/>
    <col min="10247" max="10247" width="15.26953125" customWidth="1"/>
    <col min="10497" max="10497" width="2" customWidth="1"/>
    <col min="10498" max="10498" width="15" customWidth="1"/>
    <col min="10499" max="10499" width="15.81640625" customWidth="1"/>
    <col min="10500" max="10500" width="14.54296875" customWidth="1"/>
    <col min="10501" max="10501" width="13.54296875" customWidth="1"/>
    <col min="10502" max="10502" width="16.54296875" customWidth="1"/>
    <col min="10503" max="10503" width="15.26953125" customWidth="1"/>
    <col min="10753" max="10753" width="2" customWidth="1"/>
    <col min="10754" max="10754" width="15" customWidth="1"/>
    <col min="10755" max="10755" width="15.81640625" customWidth="1"/>
    <col min="10756" max="10756" width="14.54296875" customWidth="1"/>
    <col min="10757" max="10757" width="13.54296875" customWidth="1"/>
    <col min="10758" max="10758" width="16.54296875" customWidth="1"/>
    <col min="10759" max="10759" width="15.26953125" customWidth="1"/>
    <col min="11009" max="11009" width="2" customWidth="1"/>
    <col min="11010" max="11010" width="15" customWidth="1"/>
    <col min="11011" max="11011" width="15.81640625" customWidth="1"/>
    <col min="11012" max="11012" width="14.54296875" customWidth="1"/>
    <col min="11013" max="11013" width="13.54296875" customWidth="1"/>
    <col min="11014" max="11014" width="16.54296875" customWidth="1"/>
    <col min="11015" max="11015" width="15.26953125" customWidth="1"/>
    <col min="11265" max="11265" width="2" customWidth="1"/>
    <col min="11266" max="11266" width="15" customWidth="1"/>
    <col min="11267" max="11267" width="15.81640625" customWidth="1"/>
    <col min="11268" max="11268" width="14.54296875" customWidth="1"/>
    <col min="11269" max="11269" width="13.54296875" customWidth="1"/>
    <col min="11270" max="11270" width="16.54296875" customWidth="1"/>
    <col min="11271" max="11271" width="15.26953125" customWidth="1"/>
    <col min="11521" max="11521" width="2" customWidth="1"/>
    <col min="11522" max="11522" width="15" customWidth="1"/>
    <col min="11523" max="11523" width="15.81640625" customWidth="1"/>
    <col min="11524" max="11524" width="14.54296875" customWidth="1"/>
    <col min="11525" max="11525" width="13.54296875" customWidth="1"/>
    <col min="11526" max="11526" width="16.54296875" customWidth="1"/>
    <col min="11527" max="11527" width="15.26953125" customWidth="1"/>
    <col min="11777" max="11777" width="2" customWidth="1"/>
    <col min="11778" max="11778" width="15" customWidth="1"/>
    <col min="11779" max="11779" width="15.81640625" customWidth="1"/>
    <col min="11780" max="11780" width="14.54296875" customWidth="1"/>
    <col min="11781" max="11781" width="13.54296875" customWidth="1"/>
    <col min="11782" max="11782" width="16.54296875" customWidth="1"/>
    <col min="11783" max="11783" width="15.26953125" customWidth="1"/>
    <col min="12033" max="12033" width="2" customWidth="1"/>
    <col min="12034" max="12034" width="15" customWidth="1"/>
    <col min="12035" max="12035" width="15.81640625" customWidth="1"/>
    <col min="12036" max="12036" width="14.54296875" customWidth="1"/>
    <col min="12037" max="12037" width="13.54296875" customWidth="1"/>
    <col min="12038" max="12038" width="16.54296875" customWidth="1"/>
    <col min="12039" max="12039" width="15.26953125" customWidth="1"/>
    <col min="12289" max="12289" width="2" customWidth="1"/>
    <col min="12290" max="12290" width="15" customWidth="1"/>
    <col min="12291" max="12291" width="15.81640625" customWidth="1"/>
    <col min="12292" max="12292" width="14.54296875" customWidth="1"/>
    <col min="12293" max="12293" width="13.54296875" customWidth="1"/>
    <col min="12294" max="12294" width="16.54296875" customWidth="1"/>
    <col min="12295" max="12295" width="15.26953125" customWidth="1"/>
    <col min="12545" max="12545" width="2" customWidth="1"/>
    <col min="12546" max="12546" width="15" customWidth="1"/>
    <col min="12547" max="12547" width="15.81640625" customWidth="1"/>
    <col min="12548" max="12548" width="14.54296875" customWidth="1"/>
    <col min="12549" max="12549" width="13.54296875" customWidth="1"/>
    <col min="12550" max="12550" width="16.54296875" customWidth="1"/>
    <col min="12551" max="12551" width="15.26953125" customWidth="1"/>
    <col min="12801" max="12801" width="2" customWidth="1"/>
    <col min="12802" max="12802" width="15" customWidth="1"/>
    <col min="12803" max="12803" width="15.81640625" customWidth="1"/>
    <col min="12804" max="12804" width="14.54296875" customWidth="1"/>
    <col min="12805" max="12805" width="13.54296875" customWidth="1"/>
    <col min="12806" max="12806" width="16.54296875" customWidth="1"/>
    <col min="12807" max="12807" width="15.26953125" customWidth="1"/>
    <col min="13057" max="13057" width="2" customWidth="1"/>
    <col min="13058" max="13058" width="15" customWidth="1"/>
    <col min="13059" max="13059" width="15.81640625" customWidth="1"/>
    <col min="13060" max="13060" width="14.54296875" customWidth="1"/>
    <col min="13061" max="13061" width="13.54296875" customWidth="1"/>
    <col min="13062" max="13062" width="16.54296875" customWidth="1"/>
    <col min="13063" max="13063" width="15.26953125" customWidth="1"/>
    <col min="13313" max="13313" width="2" customWidth="1"/>
    <col min="13314" max="13314" width="15" customWidth="1"/>
    <col min="13315" max="13315" width="15.81640625" customWidth="1"/>
    <col min="13316" max="13316" width="14.54296875" customWidth="1"/>
    <col min="13317" max="13317" width="13.54296875" customWidth="1"/>
    <col min="13318" max="13318" width="16.54296875" customWidth="1"/>
    <col min="13319" max="13319" width="15.26953125" customWidth="1"/>
    <col min="13569" max="13569" width="2" customWidth="1"/>
    <col min="13570" max="13570" width="15" customWidth="1"/>
    <col min="13571" max="13571" width="15.81640625" customWidth="1"/>
    <col min="13572" max="13572" width="14.54296875" customWidth="1"/>
    <col min="13573" max="13573" width="13.54296875" customWidth="1"/>
    <col min="13574" max="13574" width="16.54296875" customWidth="1"/>
    <col min="13575" max="13575" width="15.26953125" customWidth="1"/>
    <col min="13825" max="13825" width="2" customWidth="1"/>
    <col min="13826" max="13826" width="15" customWidth="1"/>
    <col min="13827" max="13827" width="15.81640625" customWidth="1"/>
    <col min="13828" max="13828" width="14.54296875" customWidth="1"/>
    <col min="13829" max="13829" width="13.54296875" customWidth="1"/>
    <col min="13830" max="13830" width="16.54296875" customWidth="1"/>
    <col min="13831" max="13831" width="15.26953125" customWidth="1"/>
    <col min="14081" max="14081" width="2" customWidth="1"/>
    <col min="14082" max="14082" width="15" customWidth="1"/>
    <col min="14083" max="14083" width="15.81640625" customWidth="1"/>
    <col min="14084" max="14084" width="14.54296875" customWidth="1"/>
    <col min="14085" max="14085" width="13.54296875" customWidth="1"/>
    <col min="14086" max="14086" width="16.54296875" customWidth="1"/>
    <col min="14087" max="14087" width="15.26953125" customWidth="1"/>
    <col min="14337" max="14337" width="2" customWidth="1"/>
    <col min="14338" max="14338" width="15" customWidth="1"/>
    <col min="14339" max="14339" width="15.81640625" customWidth="1"/>
    <col min="14340" max="14340" width="14.54296875" customWidth="1"/>
    <col min="14341" max="14341" width="13.54296875" customWidth="1"/>
    <col min="14342" max="14342" width="16.54296875" customWidth="1"/>
    <col min="14343" max="14343" width="15.26953125" customWidth="1"/>
    <col min="14593" max="14593" width="2" customWidth="1"/>
    <col min="14594" max="14594" width="15" customWidth="1"/>
    <col min="14595" max="14595" width="15.81640625" customWidth="1"/>
    <col min="14596" max="14596" width="14.54296875" customWidth="1"/>
    <col min="14597" max="14597" width="13.54296875" customWidth="1"/>
    <col min="14598" max="14598" width="16.54296875" customWidth="1"/>
    <col min="14599" max="14599" width="15.26953125" customWidth="1"/>
    <col min="14849" max="14849" width="2" customWidth="1"/>
    <col min="14850" max="14850" width="15" customWidth="1"/>
    <col min="14851" max="14851" width="15.81640625" customWidth="1"/>
    <col min="14852" max="14852" width="14.54296875" customWidth="1"/>
    <col min="14853" max="14853" width="13.54296875" customWidth="1"/>
    <col min="14854" max="14854" width="16.54296875" customWidth="1"/>
    <col min="14855" max="14855" width="15.26953125" customWidth="1"/>
    <col min="15105" max="15105" width="2" customWidth="1"/>
    <col min="15106" max="15106" width="15" customWidth="1"/>
    <col min="15107" max="15107" width="15.81640625" customWidth="1"/>
    <col min="15108" max="15108" width="14.54296875" customWidth="1"/>
    <col min="15109" max="15109" width="13.54296875" customWidth="1"/>
    <col min="15110" max="15110" width="16.54296875" customWidth="1"/>
    <col min="15111" max="15111" width="15.26953125" customWidth="1"/>
    <col min="15361" max="15361" width="2" customWidth="1"/>
    <col min="15362" max="15362" width="15" customWidth="1"/>
    <col min="15363" max="15363" width="15.81640625" customWidth="1"/>
    <col min="15364" max="15364" width="14.54296875" customWidth="1"/>
    <col min="15365" max="15365" width="13.54296875" customWidth="1"/>
    <col min="15366" max="15366" width="16.54296875" customWidth="1"/>
    <col min="15367" max="15367" width="15.26953125" customWidth="1"/>
    <col min="15617" max="15617" width="2" customWidth="1"/>
    <col min="15618" max="15618" width="15" customWidth="1"/>
    <col min="15619" max="15619" width="15.81640625" customWidth="1"/>
    <col min="15620" max="15620" width="14.54296875" customWidth="1"/>
    <col min="15621" max="15621" width="13.54296875" customWidth="1"/>
    <col min="15622" max="15622" width="16.54296875" customWidth="1"/>
    <col min="15623" max="15623" width="15.26953125" customWidth="1"/>
    <col min="15873" max="15873" width="2" customWidth="1"/>
    <col min="15874" max="15874" width="15" customWidth="1"/>
    <col min="15875" max="15875" width="15.81640625" customWidth="1"/>
    <col min="15876" max="15876" width="14.54296875" customWidth="1"/>
    <col min="15877" max="15877" width="13.54296875" customWidth="1"/>
    <col min="15878" max="15878" width="16.54296875" customWidth="1"/>
    <col min="15879" max="15879" width="15.26953125" customWidth="1"/>
    <col min="16129" max="16129" width="2" customWidth="1"/>
    <col min="16130" max="16130" width="15" customWidth="1"/>
    <col min="16131" max="16131" width="15.81640625" customWidth="1"/>
    <col min="16132" max="16132" width="14.54296875" customWidth="1"/>
    <col min="16133" max="16133" width="13.54296875" customWidth="1"/>
    <col min="16134" max="16134" width="16.54296875" customWidth="1"/>
    <col min="16135" max="16135" width="15.26953125" customWidth="1"/>
  </cols>
  <sheetData>
    <row r="1" spans="1:57" ht="24.75" customHeight="1" thickBot="1" x14ac:dyDescent="0.3">
      <c r="A1" s="1" t="s">
        <v>77</v>
      </c>
      <c r="B1" s="2"/>
      <c r="C1" s="2"/>
      <c r="D1" s="2"/>
      <c r="E1" s="2"/>
      <c r="F1" s="2"/>
      <c r="G1" s="2"/>
    </row>
    <row r="2" spans="1:57" ht="12.75" customHeight="1" x14ac:dyDescent="0.3">
      <c r="A2" s="3" t="s">
        <v>0</v>
      </c>
      <c r="B2" s="4"/>
      <c r="C2" s="5" t="str">
        <f>Rekapitulace!H1</f>
        <v>01</v>
      </c>
      <c r="D2" s="5" t="str">
        <f>Rekapitulace!G2</f>
        <v>Stavební část</v>
      </c>
      <c r="E2" s="6"/>
      <c r="F2" s="7" t="s">
        <v>1</v>
      </c>
      <c r="G2" s="8"/>
    </row>
    <row r="3" spans="1:57" ht="3" hidden="1" customHeight="1" x14ac:dyDescent="0.25">
      <c r="A3" s="9"/>
      <c r="B3" s="10"/>
      <c r="C3" s="11"/>
      <c r="D3" s="11"/>
      <c r="E3" s="12"/>
      <c r="F3" s="13"/>
      <c r="G3" s="14"/>
    </row>
    <row r="4" spans="1:57" ht="12" customHeight="1" x14ac:dyDescent="0.3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3" customHeight="1" x14ac:dyDescent="0.3">
      <c r="A5" s="17" t="s">
        <v>81</v>
      </c>
      <c r="B5" s="18"/>
      <c r="C5" s="19" t="s">
        <v>80</v>
      </c>
      <c r="D5" s="20"/>
      <c r="E5" s="18"/>
      <c r="F5" s="13" t="s">
        <v>6</v>
      </c>
      <c r="G5" s="14"/>
    </row>
    <row r="6" spans="1:57" ht="13" customHeight="1" x14ac:dyDescent="0.3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3" customHeight="1" x14ac:dyDescent="0.3">
      <c r="A7" s="24" t="s">
        <v>79</v>
      </c>
      <c r="B7" s="25"/>
      <c r="C7" s="26" t="s">
        <v>80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5">
      <c r="A8" s="29" t="s">
        <v>11</v>
      </c>
      <c r="B8" s="13"/>
      <c r="C8" s="212"/>
      <c r="D8" s="212"/>
      <c r="E8" s="213"/>
      <c r="F8" s="30" t="s">
        <v>12</v>
      </c>
      <c r="G8" s="31"/>
      <c r="H8" s="32"/>
      <c r="I8" s="33"/>
    </row>
    <row r="9" spans="1:57" x14ac:dyDescent="0.25">
      <c r="A9" s="29" t="s">
        <v>13</v>
      </c>
      <c r="B9" s="13"/>
      <c r="C9" s="212">
        <f>Projektant</f>
        <v>0</v>
      </c>
      <c r="D9" s="212"/>
      <c r="E9" s="213"/>
      <c r="F9" s="13"/>
      <c r="G9" s="34"/>
      <c r="H9" s="35"/>
    </row>
    <row r="10" spans="1:57" x14ac:dyDescent="0.25">
      <c r="A10" s="29" t="s">
        <v>14</v>
      </c>
      <c r="B10" s="13"/>
      <c r="C10" s="212"/>
      <c r="D10" s="212"/>
      <c r="E10" s="212"/>
      <c r="F10" s="36"/>
      <c r="G10" s="37"/>
      <c r="H10" s="38"/>
    </row>
    <row r="11" spans="1:57" ht="13.5" customHeight="1" x14ac:dyDescent="0.25">
      <c r="A11" s="29" t="s">
        <v>15</v>
      </c>
      <c r="B11" s="13"/>
      <c r="C11" s="212"/>
      <c r="D11" s="212"/>
      <c r="E11" s="212"/>
      <c r="F11" s="39" t="s">
        <v>16</v>
      </c>
      <c r="G11" s="40">
        <v>1</v>
      </c>
      <c r="H11" s="35"/>
      <c r="BA11" s="41"/>
      <c r="BB11" s="41"/>
      <c r="BC11" s="41"/>
      <c r="BD11" s="41"/>
      <c r="BE11" s="41"/>
    </row>
    <row r="12" spans="1:57" ht="12.75" customHeight="1" x14ac:dyDescent="0.25">
      <c r="A12" s="42" t="s">
        <v>17</v>
      </c>
      <c r="B12" s="10"/>
      <c r="C12" s="214"/>
      <c r="D12" s="214"/>
      <c r="E12" s="214"/>
      <c r="F12" s="43" t="s">
        <v>18</v>
      </c>
      <c r="G12" s="44"/>
      <c r="H12" s="35"/>
    </row>
    <row r="13" spans="1:57" ht="28.5" customHeight="1" thickBot="1" x14ac:dyDescent="0.3">
      <c r="A13" s="45" t="s">
        <v>19</v>
      </c>
      <c r="B13" s="46"/>
      <c r="C13" s="46"/>
      <c r="D13" s="46"/>
      <c r="E13" s="47"/>
      <c r="F13" s="47"/>
      <c r="G13" s="48"/>
      <c r="H13" s="35"/>
    </row>
    <row r="14" spans="1:57" ht="17.25" customHeight="1" thickBot="1" x14ac:dyDescent="0.35">
      <c r="A14" s="49" t="s">
        <v>20</v>
      </c>
      <c r="B14" s="50"/>
      <c r="C14" s="51"/>
      <c r="D14" s="52" t="s">
        <v>21</v>
      </c>
      <c r="E14" s="53"/>
      <c r="F14" s="53"/>
      <c r="G14" s="51"/>
    </row>
    <row r="15" spans="1:57" ht="16" customHeight="1" x14ac:dyDescent="0.25">
      <c r="A15" s="54"/>
      <c r="B15" s="55" t="s">
        <v>22</v>
      </c>
      <c r="C15" s="56">
        <f>HSV</f>
        <v>0</v>
      </c>
      <c r="D15" s="57" t="str">
        <f>Rekapitulace!A50</f>
        <v>Ztížené výrobní podmínky</v>
      </c>
      <c r="E15" s="58"/>
      <c r="F15" s="59"/>
      <c r="G15" s="56">
        <f>Rekapitulace!I50</f>
        <v>0</v>
      </c>
    </row>
    <row r="16" spans="1:57" ht="16" customHeight="1" x14ac:dyDescent="0.25">
      <c r="A16" s="54" t="s">
        <v>23</v>
      </c>
      <c r="B16" s="55" t="s">
        <v>24</v>
      </c>
      <c r="C16" s="56">
        <f>PSV</f>
        <v>0</v>
      </c>
      <c r="D16" s="9" t="str">
        <f>Rekapitulace!A51</f>
        <v>Oborová přirážka</v>
      </c>
      <c r="E16" s="60"/>
      <c r="F16" s="61"/>
      <c r="G16" s="56">
        <f>Rekapitulace!I51</f>
        <v>0</v>
      </c>
    </row>
    <row r="17" spans="1:7" ht="16" customHeight="1" x14ac:dyDescent="0.25">
      <c r="A17" s="54" t="s">
        <v>25</v>
      </c>
      <c r="B17" s="55" t="s">
        <v>26</v>
      </c>
      <c r="C17" s="56">
        <f>Mont</f>
        <v>0</v>
      </c>
      <c r="D17" s="9" t="str">
        <f>Rekapitulace!A52</f>
        <v>Přesun stavebních kapacit</v>
      </c>
      <c r="E17" s="60"/>
      <c r="F17" s="61"/>
      <c r="G17" s="56">
        <f>Rekapitulace!I52</f>
        <v>0</v>
      </c>
    </row>
    <row r="18" spans="1:7" ht="16" customHeight="1" x14ac:dyDescent="0.25">
      <c r="A18" s="62" t="s">
        <v>27</v>
      </c>
      <c r="B18" s="63" t="s">
        <v>28</v>
      </c>
      <c r="C18" s="56">
        <f>Dodavka</f>
        <v>0</v>
      </c>
      <c r="D18" s="9" t="str">
        <f>Rekapitulace!A53</f>
        <v>Mimostaveništní doprava</v>
      </c>
      <c r="E18" s="60"/>
      <c r="F18" s="61"/>
      <c r="G18" s="56">
        <f>Rekapitulace!I53</f>
        <v>0</v>
      </c>
    </row>
    <row r="19" spans="1:7" ht="16" customHeight="1" x14ac:dyDescent="0.25">
      <c r="A19" s="64" t="s">
        <v>29</v>
      </c>
      <c r="B19" s="55"/>
      <c r="C19" s="56">
        <f>SUM(C15:C18)</f>
        <v>0</v>
      </c>
      <c r="D19" s="9" t="str">
        <f>Rekapitulace!A54</f>
        <v>Zařízení staveniště</v>
      </c>
      <c r="E19" s="60"/>
      <c r="F19" s="61"/>
      <c r="G19" s="56">
        <f>Rekapitulace!I54</f>
        <v>0</v>
      </c>
    </row>
    <row r="20" spans="1:7" ht="16" customHeight="1" x14ac:dyDescent="0.25">
      <c r="A20" s="64"/>
      <c r="B20" s="55"/>
      <c r="C20" s="56"/>
      <c r="D20" s="9" t="str">
        <f>Rekapitulace!A55</f>
        <v>Provoz investora</v>
      </c>
      <c r="E20" s="60"/>
      <c r="F20" s="61"/>
      <c r="G20" s="56">
        <f>Rekapitulace!I55</f>
        <v>0</v>
      </c>
    </row>
    <row r="21" spans="1:7" ht="16" customHeight="1" x14ac:dyDescent="0.25">
      <c r="A21" s="64" t="s">
        <v>30</v>
      </c>
      <c r="B21" s="55"/>
      <c r="C21" s="56">
        <f>HZS</f>
        <v>0</v>
      </c>
      <c r="D21" s="9" t="str">
        <f>Rekapitulace!A56</f>
        <v>Kompletační činnost (IČD)</v>
      </c>
      <c r="E21" s="60"/>
      <c r="F21" s="61"/>
      <c r="G21" s="56">
        <f>Rekapitulace!I56</f>
        <v>0</v>
      </c>
    </row>
    <row r="22" spans="1:7" ht="16" customHeight="1" x14ac:dyDescent="0.25">
      <c r="A22" s="65" t="s">
        <v>31</v>
      </c>
      <c r="B22" s="66"/>
      <c r="C22" s="56">
        <f>C19+C21</f>
        <v>0</v>
      </c>
      <c r="D22" s="9" t="s">
        <v>32</v>
      </c>
      <c r="E22" s="60"/>
      <c r="F22" s="61"/>
      <c r="G22" s="56">
        <f>G23-SUM(G15:G21)</f>
        <v>0</v>
      </c>
    </row>
    <row r="23" spans="1:7" ht="16" customHeight="1" thickBot="1" x14ac:dyDescent="0.3">
      <c r="A23" s="215" t="s">
        <v>33</v>
      </c>
      <c r="B23" s="216"/>
      <c r="C23" s="67">
        <f>C22+G23</f>
        <v>0</v>
      </c>
      <c r="D23" s="68" t="s">
        <v>34</v>
      </c>
      <c r="E23" s="69"/>
      <c r="F23" s="70"/>
      <c r="G23" s="56">
        <f>VRN</f>
        <v>0</v>
      </c>
    </row>
    <row r="24" spans="1:7" ht="13" x14ac:dyDescent="0.3">
      <c r="A24" s="71" t="s">
        <v>35</v>
      </c>
      <c r="B24" s="72"/>
      <c r="C24" s="73"/>
      <c r="D24" s="72" t="s">
        <v>36</v>
      </c>
      <c r="E24" s="72"/>
      <c r="F24" s="74" t="s">
        <v>37</v>
      </c>
      <c r="G24" s="75"/>
    </row>
    <row r="25" spans="1:7" x14ac:dyDescent="0.25">
      <c r="A25" s="65" t="s">
        <v>38</v>
      </c>
      <c r="B25" s="66"/>
      <c r="C25" s="76"/>
      <c r="D25" s="66" t="s">
        <v>38</v>
      </c>
      <c r="E25" s="77"/>
      <c r="F25" s="78" t="s">
        <v>38</v>
      </c>
      <c r="G25" s="79"/>
    </row>
    <row r="26" spans="1:7" ht="37.5" customHeight="1" x14ac:dyDescent="0.25">
      <c r="A26" s="65" t="s">
        <v>39</v>
      </c>
      <c r="B26" s="80"/>
      <c r="C26" s="76"/>
      <c r="D26" s="66" t="s">
        <v>39</v>
      </c>
      <c r="E26" s="77"/>
      <c r="F26" s="78" t="s">
        <v>39</v>
      </c>
      <c r="G26" s="79"/>
    </row>
    <row r="27" spans="1:7" x14ac:dyDescent="0.25">
      <c r="A27" s="65"/>
      <c r="B27" s="81"/>
      <c r="C27" s="76"/>
      <c r="D27" s="66"/>
      <c r="E27" s="77"/>
      <c r="F27" s="78"/>
      <c r="G27" s="79"/>
    </row>
    <row r="28" spans="1:7" x14ac:dyDescent="0.25">
      <c r="A28" s="65" t="s">
        <v>40</v>
      </c>
      <c r="B28" s="66"/>
      <c r="C28" s="76"/>
      <c r="D28" s="78" t="s">
        <v>41</v>
      </c>
      <c r="E28" s="76"/>
      <c r="F28" s="82" t="s">
        <v>41</v>
      </c>
      <c r="G28" s="79"/>
    </row>
    <row r="29" spans="1:7" ht="69" customHeight="1" x14ac:dyDescent="0.25">
      <c r="A29" s="65"/>
      <c r="B29" s="66"/>
      <c r="C29" s="83"/>
      <c r="D29" s="84"/>
      <c r="E29" s="83"/>
      <c r="F29" s="66"/>
      <c r="G29" s="79"/>
    </row>
    <row r="30" spans="1:7" x14ac:dyDescent="0.25">
      <c r="A30" s="85" t="s">
        <v>42</v>
      </c>
      <c r="B30" s="86"/>
      <c r="C30" s="87">
        <v>21</v>
      </c>
      <c r="D30" s="86" t="s">
        <v>43</v>
      </c>
      <c r="E30" s="88"/>
      <c r="F30" s="207">
        <f>C23-F32</f>
        <v>0</v>
      </c>
      <c r="G30" s="208"/>
    </row>
    <row r="31" spans="1:7" x14ac:dyDescent="0.25">
      <c r="A31" s="85" t="s">
        <v>44</v>
      </c>
      <c r="B31" s="86"/>
      <c r="C31" s="87">
        <f>SazbaDPH1</f>
        <v>21</v>
      </c>
      <c r="D31" s="86" t="s">
        <v>45</v>
      </c>
      <c r="E31" s="88"/>
      <c r="F31" s="207">
        <f>ROUND(PRODUCT(F30,C31/100),0)</f>
        <v>0</v>
      </c>
      <c r="G31" s="208"/>
    </row>
    <row r="32" spans="1:7" x14ac:dyDescent="0.25">
      <c r="A32" s="85" t="s">
        <v>42</v>
      </c>
      <c r="B32" s="86"/>
      <c r="C32" s="87">
        <v>0</v>
      </c>
      <c r="D32" s="86" t="s">
        <v>45</v>
      </c>
      <c r="E32" s="88"/>
      <c r="F32" s="207">
        <v>0</v>
      </c>
      <c r="G32" s="208"/>
    </row>
    <row r="33" spans="1:8" x14ac:dyDescent="0.25">
      <c r="A33" s="85" t="s">
        <v>44</v>
      </c>
      <c r="B33" s="89"/>
      <c r="C33" s="90">
        <f>SazbaDPH2</f>
        <v>0</v>
      </c>
      <c r="D33" s="86" t="s">
        <v>45</v>
      </c>
      <c r="E33" s="61"/>
      <c r="F33" s="207">
        <f>ROUND(PRODUCT(F32,C33/100),0)</f>
        <v>0</v>
      </c>
      <c r="G33" s="208"/>
    </row>
    <row r="34" spans="1:8" s="94" customFormat="1" ht="19.5" customHeight="1" thickBot="1" x14ac:dyDescent="0.4">
      <c r="A34" s="91" t="s">
        <v>46</v>
      </c>
      <c r="B34" s="92"/>
      <c r="C34" s="92"/>
      <c r="D34" s="92"/>
      <c r="E34" s="93"/>
      <c r="F34" s="209">
        <f>ROUND(SUM(F30:F33),0)</f>
        <v>0</v>
      </c>
      <c r="G34" s="210"/>
    </row>
    <row r="36" spans="1:8" x14ac:dyDescent="0.25">
      <c r="A36" s="95" t="s">
        <v>47</v>
      </c>
      <c r="B36" s="95"/>
      <c r="C36" s="95"/>
      <c r="D36" s="95"/>
      <c r="E36" s="95"/>
      <c r="F36" s="95"/>
      <c r="G36" s="95"/>
      <c r="H36" t="s">
        <v>5</v>
      </c>
    </row>
    <row r="37" spans="1:8" ht="14.25" customHeight="1" x14ac:dyDescent="0.25">
      <c r="A37" s="95"/>
      <c r="B37" s="211"/>
      <c r="C37" s="211"/>
      <c r="D37" s="211"/>
      <c r="E37" s="211"/>
      <c r="F37" s="211"/>
      <c r="G37" s="211"/>
      <c r="H37" t="s">
        <v>5</v>
      </c>
    </row>
    <row r="38" spans="1:8" ht="12.75" customHeight="1" x14ac:dyDescent="0.25">
      <c r="A38" s="96"/>
      <c r="B38" s="211"/>
      <c r="C38" s="211"/>
      <c r="D38" s="211"/>
      <c r="E38" s="211"/>
      <c r="F38" s="211"/>
      <c r="G38" s="211"/>
      <c r="H38" t="s">
        <v>5</v>
      </c>
    </row>
    <row r="39" spans="1:8" x14ac:dyDescent="0.25">
      <c r="A39" s="96"/>
      <c r="B39" s="211"/>
      <c r="C39" s="211"/>
      <c r="D39" s="211"/>
      <c r="E39" s="211"/>
      <c r="F39" s="211"/>
      <c r="G39" s="211"/>
      <c r="H39" t="s">
        <v>5</v>
      </c>
    </row>
    <row r="40" spans="1:8" x14ac:dyDescent="0.25">
      <c r="A40" s="96"/>
      <c r="B40" s="211"/>
      <c r="C40" s="211"/>
      <c r="D40" s="211"/>
      <c r="E40" s="211"/>
      <c r="F40" s="211"/>
      <c r="G40" s="211"/>
      <c r="H40" t="s">
        <v>5</v>
      </c>
    </row>
    <row r="41" spans="1:8" x14ac:dyDescent="0.25">
      <c r="A41" s="96"/>
      <c r="B41" s="211"/>
      <c r="C41" s="211"/>
      <c r="D41" s="211"/>
      <c r="E41" s="211"/>
      <c r="F41" s="211"/>
      <c r="G41" s="211"/>
      <c r="H41" t="s">
        <v>5</v>
      </c>
    </row>
    <row r="42" spans="1:8" x14ac:dyDescent="0.25">
      <c r="A42" s="96"/>
      <c r="B42" s="211"/>
      <c r="C42" s="211"/>
      <c r="D42" s="211"/>
      <c r="E42" s="211"/>
      <c r="F42" s="211"/>
      <c r="G42" s="211"/>
      <c r="H42" t="s">
        <v>5</v>
      </c>
    </row>
    <row r="43" spans="1:8" x14ac:dyDescent="0.25">
      <c r="A43" s="96"/>
      <c r="B43" s="211"/>
      <c r="C43" s="211"/>
      <c r="D43" s="211"/>
      <c r="E43" s="211"/>
      <c r="F43" s="211"/>
      <c r="G43" s="211"/>
      <c r="H43" t="s">
        <v>5</v>
      </c>
    </row>
    <row r="44" spans="1:8" x14ac:dyDescent="0.25">
      <c r="A44" s="96"/>
      <c r="B44" s="211"/>
      <c r="C44" s="211"/>
      <c r="D44" s="211"/>
      <c r="E44" s="211"/>
      <c r="F44" s="211"/>
      <c r="G44" s="211"/>
      <c r="H44" t="s">
        <v>5</v>
      </c>
    </row>
    <row r="45" spans="1:8" ht="0.75" customHeight="1" x14ac:dyDescent="0.25">
      <c r="A45" s="96"/>
      <c r="B45" s="211"/>
      <c r="C45" s="211"/>
      <c r="D45" s="211"/>
      <c r="E45" s="211"/>
      <c r="F45" s="211"/>
      <c r="G45" s="211"/>
      <c r="H45" t="s">
        <v>5</v>
      </c>
    </row>
    <row r="46" spans="1:8" x14ac:dyDescent="0.25">
      <c r="B46" s="206"/>
      <c r="C46" s="206"/>
      <c r="D46" s="206"/>
      <c r="E46" s="206"/>
      <c r="F46" s="206"/>
      <c r="G46" s="206"/>
    </row>
    <row r="47" spans="1:8" x14ac:dyDescent="0.25">
      <c r="B47" s="206"/>
      <c r="C47" s="206"/>
      <c r="D47" s="206"/>
      <c r="E47" s="206"/>
      <c r="F47" s="206"/>
      <c r="G47" s="206"/>
    </row>
    <row r="48" spans="1:8" x14ac:dyDescent="0.25">
      <c r="B48" s="206"/>
      <c r="C48" s="206"/>
      <c r="D48" s="206"/>
      <c r="E48" s="206"/>
      <c r="F48" s="206"/>
      <c r="G48" s="206"/>
    </row>
    <row r="49" spans="2:7" x14ac:dyDescent="0.25">
      <c r="B49" s="206"/>
      <c r="C49" s="206"/>
      <c r="D49" s="206"/>
      <c r="E49" s="206"/>
      <c r="F49" s="206"/>
      <c r="G49" s="206"/>
    </row>
    <row r="50" spans="2:7" x14ac:dyDescent="0.25">
      <c r="B50" s="206"/>
      <c r="C50" s="206"/>
      <c r="D50" s="206"/>
      <c r="E50" s="206"/>
      <c r="F50" s="206"/>
      <c r="G50" s="206"/>
    </row>
    <row r="51" spans="2:7" x14ac:dyDescent="0.25">
      <c r="B51" s="206"/>
      <c r="C51" s="206"/>
      <c r="D51" s="206"/>
      <c r="E51" s="206"/>
      <c r="F51" s="206"/>
      <c r="G51" s="206"/>
    </row>
    <row r="52" spans="2:7" x14ac:dyDescent="0.25">
      <c r="B52" s="206"/>
      <c r="C52" s="206"/>
      <c r="D52" s="206"/>
      <c r="E52" s="206"/>
      <c r="F52" s="206"/>
      <c r="G52" s="206"/>
    </row>
    <row r="53" spans="2:7" x14ac:dyDescent="0.25">
      <c r="B53" s="206"/>
      <c r="C53" s="206"/>
      <c r="D53" s="206"/>
      <c r="E53" s="206"/>
      <c r="F53" s="206"/>
      <c r="G53" s="206"/>
    </row>
    <row r="54" spans="2:7" x14ac:dyDescent="0.25">
      <c r="B54" s="206"/>
      <c r="C54" s="206"/>
      <c r="D54" s="206"/>
      <c r="E54" s="206"/>
      <c r="F54" s="206"/>
      <c r="G54" s="206"/>
    </row>
    <row r="55" spans="2:7" x14ac:dyDescent="0.25">
      <c r="B55" s="206"/>
      <c r="C55" s="206"/>
      <c r="D55" s="206"/>
      <c r="E55" s="206"/>
      <c r="F55" s="206"/>
      <c r="G55" s="206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FC52-167B-4CBF-ABEE-EBDE8BE53A77}">
  <sheetPr codeName="List31"/>
  <dimension ref="A1:IV109"/>
  <sheetViews>
    <sheetView workbookViewId="0">
      <selection activeCell="G3" sqref="G3"/>
    </sheetView>
  </sheetViews>
  <sheetFormatPr defaultRowHeight="12.5" x14ac:dyDescent="0.25"/>
  <cols>
    <col min="1" max="1" width="5.81640625" customWidth="1"/>
    <col min="2" max="2" width="6.1796875" customWidth="1"/>
    <col min="3" max="3" width="11.453125" customWidth="1"/>
    <col min="4" max="4" width="15.81640625" customWidth="1"/>
    <col min="5" max="5" width="11.26953125" customWidth="1"/>
    <col min="6" max="6" width="10.81640625" customWidth="1"/>
    <col min="7" max="7" width="11" customWidth="1"/>
    <col min="8" max="8" width="11.1796875" customWidth="1"/>
    <col min="9" max="9" width="10.7265625" customWidth="1"/>
    <col min="257" max="257" width="5.81640625" customWidth="1"/>
    <col min="258" max="258" width="6.1796875" customWidth="1"/>
    <col min="259" max="259" width="11.453125" customWidth="1"/>
    <col min="260" max="260" width="15.81640625" customWidth="1"/>
    <col min="261" max="261" width="11.26953125" customWidth="1"/>
    <col min="262" max="262" width="10.81640625" customWidth="1"/>
    <col min="263" max="263" width="11" customWidth="1"/>
    <col min="264" max="264" width="11.1796875" customWidth="1"/>
    <col min="265" max="265" width="10.7265625" customWidth="1"/>
    <col min="513" max="513" width="5.81640625" customWidth="1"/>
    <col min="514" max="514" width="6.1796875" customWidth="1"/>
    <col min="515" max="515" width="11.453125" customWidth="1"/>
    <col min="516" max="516" width="15.81640625" customWidth="1"/>
    <col min="517" max="517" width="11.26953125" customWidth="1"/>
    <col min="518" max="518" width="10.81640625" customWidth="1"/>
    <col min="519" max="519" width="11" customWidth="1"/>
    <col min="520" max="520" width="11.1796875" customWidth="1"/>
    <col min="521" max="521" width="10.7265625" customWidth="1"/>
    <col min="769" max="769" width="5.81640625" customWidth="1"/>
    <col min="770" max="770" width="6.1796875" customWidth="1"/>
    <col min="771" max="771" width="11.453125" customWidth="1"/>
    <col min="772" max="772" width="15.81640625" customWidth="1"/>
    <col min="773" max="773" width="11.26953125" customWidth="1"/>
    <col min="774" max="774" width="10.81640625" customWidth="1"/>
    <col min="775" max="775" width="11" customWidth="1"/>
    <col min="776" max="776" width="11.1796875" customWidth="1"/>
    <col min="777" max="777" width="10.7265625" customWidth="1"/>
    <col min="1025" max="1025" width="5.81640625" customWidth="1"/>
    <col min="1026" max="1026" width="6.1796875" customWidth="1"/>
    <col min="1027" max="1027" width="11.453125" customWidth="1"/>
    <col min="1028" max="1028" width="15.81640625" customWidth="1"/>
    <col min="1029" max="1029" width="11.26953125" customWidth="1"/>
    <col min="1030" max="1030" width="10.81640625" customWidth="1"/>
    <col min="1031" max="1031" width="11" customWidth="1"/>
    <col min="1032" max="1032" width="11.1796875" customWidth="1"/>
    <col min="1033" max="1033" width="10.7265625" customWidth="1"/>
    <col min="1281" max="1281" width="5.81640625" customWidth="1"/>
    <col min="1282" max="1282" width="6.1796875" customWidth="1"/>
    <col min="1283" max="1283" width="11.453125" customWidth="1"/>
    <col min="1284" max="1284" width="15.81640625" customWidth="1"/>
    <col min="1285" max="1285" width="11.26953125" customWidth="1"/>
    <col min="1286" max="1286" width="10.81640625" customWidth="1"/>
    <col min="1287" max="1287" width="11" customWidth="1"/>
    <col min="1288" max="1288" width="11.1796875" customWidth="1"/>
    <col min="1289" max="1289" width="10.7265625" customWidth="1"/>
    <col min="1537" max="1537" width="5.81640625" customWidth="1"/>
    <col min="1538" max="1538" width="6.1796875" customWidth="1"/>
    <col min="1539" max="1539" width="11.453125" customWidth="1"/>
    <col min="1540" max="1540" width="15.81640625" customWidth="1"/>
    <col min="1541" max="1541" width="11.26953125" customWidth="1"/>
    <col min="1542" max="1542" width="10.81640625" customWidth="1"/>
    <col min="1543" max="1543" width="11" customWidth="1"/>
    <col min="1544" max="1544" width="11.1796875" customWidth="1"/>
    <col min="1545" max="1545" width="10.7265625" customWidth="1"/>
    <col min="1793" max="1793" width="5.81640625" customWidth="1"/>
    <col min="1794" max="1794" width="6.1796875" customWidth="1"/>
    <col min="1795" max="1795" width="11.453125" customWidth="1"/>
    <col min="1796" max="1796" width="15.81640625" customWidth="1"/>
    <col min="1797" max="1797" width="11.26953125" customWidth="1"/>
    <col min="1798" max="1798" width="10.81640625" customWidth="1"/>
    <col min="1799" max="1799" width="11" customWidth="1"/>
    <col min="1800" max="1800" width="11.1796875" customWidth="1"/>
    <col min="1801" max="1801" width="10.7265625" customWidth="1"/>
    <col min="2049" max="2049" width="5.81640625" customWidth="1"/>
    <col min="2050" max="2050" width="6.1796875" customWidth="1"/>
    <col min="2051" max="2051" width="11.453125" customWidth="1"/>
    <col min="2052" max="2052" width="15.81640625" customWidth="1"/>
    <col min="2053" max="2053" width="11.26953125" customWidth="1"/>
    <col min="2054" max="2054" width="10.81640625" customWidth="1"/>
    <col min="2055" max="2055" width="11" customWidth="1"/>
    <col min="2056" max="2056" width="11.1796875" customWidth="1"/>
    <col min="2057" max="2057" width="10.7265625" customWidth="1"/>
    <col min="2305" max="2305" width="5.81640625" customWidth="1"/>
    <col min="2306" max="2306" width="6.1796875" customWidth="1"/>
    <col min="2307" max="2307" width="11.453125" customWidth="1"/>
    <col min="2308" max="2308" width="15.81640625" customWidth="1"/>
    <col min="2309" max="2309" width="11.26953125" customWidth="1"/>
    <col min="2310" max="2310" width="10.81640625" customWidth="1"/>
    <col min="2311" max="2311" width="11" customWidth="1"/>
    <col min="2312" max="2312" width="11.1796875" customWidth="1"/>
    <col min="2313" max="2313" width="10.7265625" customWidth="1"/>
    <col min="2561" max="2561" width="5.81640625" customWidth="1"/>
    <col min="2562" max="2562" width="6.1796875" customWidth="1"/>
    <col min="2563" max="2563" width="11.453125" customWidth="1"/>
    <col min="2564" max="2564" width="15.81640625" customWidth="1"/>
    <col min="2565" max="2565" width="11.26953125" customWidth="1"/>
    <col min="2566" max="2566" width="10.81640625" customWidth="1"/>
    <col min="2567" max="2567" width="11" customWidth="1"/>
    <col min="2568" max="2568" width="11.1796875" customWidth="1"/>
    <col min="2569" max="2569" width="10.7265625" customWidth="1"/>
    <col min="2817" max="2817" width="5.81640625" customWidth="1"/>
    <col min="2818" max="2818" width="6.1796875" customWidth="1"/>
    <col min="2819" max="2819" width="11.453125" customWidth="1"/>
    <col min="2820" max="2820" width="15.81640625" customWidth="1"/>
    <col min="2821" max="2821" width="11.26953125" customWidth="1"/>
    <col min="2822" max="2822" width="10.81640625" customWidth="1"/>
    <col min="2823" max="2823" width="11" customWidth="1"/>
    <col min="2824" max="2824" width="11.1796875" customWidth="1"/>
    <col min="2825" max="2825" width="10.7265625" customWidth="1"/>
    <col min="3073" max="3073" width="5.81640625" customWidth="1"/>
    <col min="3074" max="3074" width="6.1796875" customWidth="1"/>
    <col min="3075" max="3075" width="11.453125" customWidth="1"/>
    <col min="3076" max="3076" width="15.81640625" customWidth="1"/>
    <col min="3077" max="3077" width="11.26953125" customWidth="1"/>
    <col min="3078" max="3078" width="10.81640625" customWidth="1"/>
    <col min="3079" max="3079" width="11" customWidth="1"/>
    <col min="3080" max="3080" width="11.1796875" customWidth="1"/>
    <col min="3081" max="3081" width="10.7265625" customWidth="1"/>
    <col min="3329" max="3329" width="5.81640625" customWidth="1"/>
    <col min="3330" max="3330" width="6.1796875" customWidth="1"/>
    <col min="3331" max="3331" width="11.453125" customWidth="1"/>
    <col min="3332" max="3332" width="15.81640625" customWidth="1"/>
    <col min="3333" max="3333" width="11.26953125" customWidth="1"/>
    <col min="3334" max="3334" width="10.81640625" customWidth="1"/>
    <col min="3335" max="3335" width="11" customWidth="1"/>
    <col min="3336" max="3336" width="11.1796875" customWidth="1"/>
    <col min="3337" max="3337" width="10.7265625" customWidth="1"/>
    <col min="3585" max="3585" width="5.81640625" customWidth="1"/>
    <col min="3586" max="3586" width="6.1796875" customWidth="1"/>
    <col min="3587" max="3587" width="11.453125" customWidth="1"/>
    <col min="3588" max="3588" width="15.81640625" customWidth="1"/>
    <col min="3589" max="3589" width="11.26953125" customWidth="1"/>
    <col min="3590" max="3590" width="10.81640625" customWidth="1"/>
    <col min="3591" max="3591" width="11" customWidth="1"/>
    <col min="3592" max="3592" width="11.1796875" customWidth="1"/>
    <col min="3593" max="3593" width="10.7265625" customWidth="1"/>
    <col min="3841" max="3841" width="5.81640625" customWidth="1"/>
    <col min="3842" max="3842" width="6.1796875" customWidth="1"/>
    <col min="3843" max="3843" width="11.453125" customWidth="1"/>
    <col min="3844" max="3844" width="15.81640625" customWidth="1"/>
    <col min="3845" max="3845" width="11.26953125" customWidth="1"/>
    <col min="3846" max="3846" width="10.81640625" customWidth="1"/>
    <col min="3847" max="3847" width="11" customWidth="1"/>
    <col min="3848" max="3848" width="11.1796875" customWidth="1"/>
    <col min="3849" max="3849" width="10.7265625" customWidth="1"/>
    <col min="4097" max="4097" width="5.81640625" customWidth="1"/>
    <col min="4098" max="4098" width="6.1796875" customWidth="1"/>
    <col min="4099" max="4099" width="11.453125" customWidth="1"/>
    <col min="4100" max="4100" width="15.81640625" customWidth="1"/>
    <col min="4101" max="4101" width="11.26953125" customWidth="1"/>
    <col min="4102" max="4102" width="10.81640625" customWidth="1"/>
    <col min="4103" max="4103" width="11" customWidth="1"/>
    <col min="4104" max="4104" width="11.1796875" customWidth="1"/>
    <col min="4105" max="4105" width="10.7265625" customWidth="1"/>
    <col min="4353" max="4353" width="5.81640625" customWidth="1"/>
    <col min="4354" max="4354" width="6.1796875" customWidth="1"/>
    <col min="4355" max="4355" width="11.453125" customWidth="1"/>
    <col min="4356" max="4356" width="15.81640625" customWidth="1"/>
    <col min="4357" max="4357" width="11.26953125" customWidth="1"/>
    <col min="4358" max="4358" width="10.81640625" customWidth="1"/>
    <col min="4359" max="4359" width="11" customWidth="1"/>
    <col min="4360" max="4360" width="11.1796875" customWidth="1"/>
    <col min="4361" max="4361" width="10.7265625" customWidth="1"/>
    <col min="4609" max="4609" width="5.81640625" customWidth="1"/>
    <col min="4610" max="4610" width="6.1796875" customWidth="1"/>
    <col min="4611" max="4611" width="11.453125" customWidth="1"/>
    <col min="4612" max="4612" width="15.81640625" customWidth="1"/>
    <col min="4613" max="4613" width="11.26953125" customWidth="1"/>
    <col min="4614" max="4614" width="10.81640625" customWidth="1"/>
    <col min="4615" max="4615" width="11" customWidth="1"/>
    <col min="4616" max="4616" width="11.1796875" customWidth="1"/>
    <col min="4617" max="4617" width="10.7265625" customWidth="1"/>
    <col min="4865" max="4865" width="5.81640625" customWidth="1"/>
    <col min="4866" max="4866" width="6.1796875" customWidth="1"/>
    <col min="4867" max="4867" width="11.453125" customWidth="1"/>
    <col min="4868" max="4868" width="15.81640625" customWidth="1"/>
    <col min="4869" max="4869" width="11.26953125" customWidth="1"/>
    <col min="4870" max="4870" width="10.81640625" customWidth="1"/>
    <col min="4871" max="4871" width="11" customWidth="1"/>
    <col min="4872" max="4872" width="11.1796875" customWidth="1"/>
    <col min="4873" max="4873" width="10.7265625" customWidth="1"/>
    <col min="5121" max="5121" width="5.81640625" customWidth="1"/>
    <col min="5122" max="5122" width="6.1796875" customWidth="1"/>
    <col min="5123" max="5123" width="11.453125" customWidth="1"/>
    <col min="5124" max="5124" width="15.81640625" customWidth="1"/>
    <col min="5125" max="5125" width="11.26953125" customWidth="1"/>
    <col min="5126" max="5126" width="10.81640625" customWidth="1"/>
    <col min="5127" max="5127" width="11" customWidth="1"/>
    <col min="5128" max="5128" width="11.1796875" customWidth="1"/>
    <col min="5129" max="5129" width="10.7265625" customWidth="1"/>
    <col min="5377" max="5377" width="5.81640625" customWidth="1"/>
    <col min="5378" max="5378" width="6.1796875" customWidth="1"/>
    <col min="5379" max="5379" width="11.453125" customWidth="1"/>
    <col min="5380" max="5380" width="15.81640625" customWidth="1"/>
    <col min="5381" max="5381" width="11.26953125" customWidth="1"/>
    <col min="5382" max="5382" width="10.81640625" customWidth="1"/>
    <col min="5383" max="5383" width="11" customWidth="1"/>
    <col min="5384" max="5384" width="11.1796875" customWidth="1"/>
    <col min="5385" max="5385" width="10.7265625" customWidth="1"/>
    <col min="5633" max="5633" width="5.81640625" customWidth="1"/>
    <col min="5634" max="5634" width="6.1796875" customWidth="1"/>
    <col min="5635" max="5635" width="11.453125" customWidth="1"/>
    <col min="5636" max="5636" width="15.81640625" customWidth="1"/>
    <col min="5637" max="5637" width="11.26953125" customWidth="1"/>
    <col min="5638" max="5638" width="10.81640625" customWidth="1"/>
    <col min="5639" max="5639" width="11" customWidth="1"/>
    <col min="5640" max="5640" width="11.1796875" customWidth="1"/>
    <col min="5641" max="5641" width="10.7265625" customWidth="1"/>
    <col min="5889" max="5889" width="5.81640625" customWidth="1"/>
    <col min="5890" max="5890" width="6.1796875" customWidth="1"/>
    <col min="5891" max="5891" width="11.453125" customWidth="1"/>
    <col min="5892" max="5892" width="15.81640625" customWidth="1"/>
    <col min="5893" max="5893" width="11.26953125" customWidth="1"/>
    <col min="5894" max="5894" width="10.81640625" customWidth="1"/>
    <col min="5895" max="5895" width="11" customWidth="1"/>
    <col min="5896" max="5896" width="11.1796875" customWidth="1"/>
    <col min="5897" max="5897" width="10.7265625" customWidth="1"/>
    <col min="6145" max="6145" width="5.81640625" customWidth="1"/>
    <col min="6146" max="6146" width="6.1796875" customWidth="1"/>
    <col min="6147" max="6147" width="11.453125" customWidth="1"/>
    <col min="6148" max="6148" width="15.81640625" customWidth="1"/>
    <col min="6149" max="6149" width="11.26953125" customWidth="1"/>
    <col min="6150" max="6150" width="10.81640625" customWidth="1"/>
    <col min="6151" max="6151" width="11" customWidth="1"/>
    <col min="6152" max="6152" width="11.1796875" customWidth="1"/>
    <col min="6153" max="6153" width="10.7265625" customWidth="1"/>
    <col min="6401" max="6401" width="5.81640625" customWidth="1"/>
    <col min="6402" max="6402" width="6.1796875" customWidth="1"/>
    <col min="6403" max="6403" width="11.453125" customWidth="1"/>
    <col min="6404" max="6404" width="15.81640625" customWidth="1"/>
    <col min="6405" max="6405" width="11.26953125" customWidth="1"/>
    <col min="6406" max="6406" width="10.81640625" customWidth="1"/>
    <col min="6407" max="6407" width="11" customWidth="1"/>
    <col min="6408" max="6408" width="11.1796875" customWidth="1"/>
    <col min="6409" max="6409" width="10.7265625" customWidth="1"/>
    <col min="6657" max="6657" width="5.81640625" customWidth="1"/>
    <col min="6658" max="6658" width="6.1796875" customWidth="1"/>
    <col min="6659" max="6659" width="11.453125" customWidth="1"/>
    <col min="6660" max="6660" width="15.81640625" customWidth="1"/>
    <col min="6661" max="6661" width="11.26953125" customWidth="1"/>
    <col min="6662" max="6662" width="10.81640625" customWidth="1"/>
    <col min="6663" max="6663" width="11" customWidth="1"/>
    <col min="6664" max="6664" width="11.1796875" customWidth="1"/>
    <col min="6665" max="6665" width="10.7265625" customWidth="1"/>
    <col min="6913" max="6913" width="5.81640625" customWidth="1"/>
    <col min="6914" max="6914" width="6.1796875" customWidth="1"/>
    <col min="6915" max="6915" width="11.453125" customWidth="1"/>
    <col min="6916" max="6916" width="15.81640625" customWidth="1"/>
    <col min="6917" max="6917" width="11.26953125" customWidth="1"/>
    <col min="6918" max="6918" width="10.81640625" customWidth="1"/>
    <col min="6919" max="6919" width="11" customWidth="1"/>
    <col min="6920" max="6920" width="11.1796875" customWidth="1"/>
    <col min="6921" max="6921" width="10.7265625" customWidth="1"/>
    <col min="7169" max="7169" width="5.81640625" customWidth="1"/>
    <col min="7170" max="7170" width="6.1796875" customWidth="1"/>
    <col min="7171" max="7171" width="11.453125" customWidth="1"/>
    <col min="7172" max="7172" width="15.81640625" customWidth="1"/>
    <col min="7173" max="7173" width="11.26953125" customWidth="1"/>
    <col min="7174" max="7174" width="10.81640625" customWidth="1"/>
    <col min="7175" max="7175" width="11" customWidth="1"/>
    <col min="7176" max="7176" width="11.1796875" customWidth="1"/>
    <col min="7177" max="7177" width="10.7265625" customWidth="1"/>
    <col min="7425" max="7425" width="5.81640625" customWidth="1"/>
    <col min="7426" max="7426" width="6.1796875" customWidth="1"/>
    <col min="7427" max="7427" width="11.453125" customWidth="1"/>
    <col min="7428" max="7428" width="15.81640625" customWidth="1"/>
    <col min="7429" max="7429" width="11.26953125" customWidth="1"/>
    <col min="7430" max="7430" width="10.81640625" customWidth="1"/>
    <col min="7431" max="7431" width="11" customWidth="1"/>
    <col min="7432" max="7432" width="11.1796875" customWidth="1"/>
    <col min="7433" max="7433" width="10.7265625" customWidth="1"/>
    <col min="7681" max="7681" width="5.81640625" customWidth="1"/>
    <col min="7682" max="7682" width="6.1796875" customWidth="1"/>
    <col min="7683" max="7683" width="11.453125" customWidth="1"/>
    <col min="7684" max="7684" width="15.81640625" customWidth="1"/>
    <col min="7685" max="7685" width="11.26953125" customWidth="1"/>
    <col min="7686" max="7686" width="10.81640625" customWidth="1"/>
    <col min="7687" max="7687" width="11" customWidth="1"/>
    <col min="7688" max="7688" width="11.1796875" customWidth="1"/>
    <col min="7689" max="7689" width="10.7265625" customWidth="1"/>
    <col min="7937" max="7937" width="5.81640625" customWidth="1"/>
    <col min="7938" max="7938" width="6.1796875" customWidth="1"/>
    <col min="7939" max="7939" width="11.453125" customWidth="1"/>
    <col min="7940" max="7940" width="15.81640625" customWidth="1"/>
    <col min="7941" max="7941" width="11.26953125" customWidth="1"/>
    <col min="7942" max="7942" width="10.81640625" customWidth="1"/>
    <col min="7943" max="7943" width="11" customWidth="1"/>
    <col min="7944" max="7944" width="11.1796875" customWidth="1"/>
    <col min="7945" max="7945" width="10.7265625" customWidth="1"/>
    <col min="8193" max="8193" width="5.81640625" customWidth="1"/>
    <col min="8194" max="8194" width="6.1796875" customWidth="1"/>
    <col min="8195" max="8195" width="11.453125" customWidth="1"/>
    <col min="8196" max="8196" width="15.81640625" customWidth="1"/>
    <col min="8197" max="8197" width="11.26953125" customWidth="1"/>
    <col min="8198" max="8198" width="10.81640625" customWidth="1"/>
    <col min="8199" max="8199" width="11" customWidth="1"/>
    <col min="8200" max="8200" width="11.1796875" customWidth="1"/>
    <col min="8201" max="8201" width="10.7265625" customWidth="1"/>
    <col min="8449" max="8449" width="5.81640625" customWidth="1"/>
    <col min="8450" max="8450" width="6.1796875" customWidth="1"/>
    <col min="8451" max="8451" width="11.453125" customWidth="1"/>
    <col min="8452" max="8452" width="15.81640625" customWidth="1"/>
    <col min="8453" max="8453" width="11.26953125" customWidth="1"/>
    <col min="8454" max="8454" width="10.81640625" customWidth="1"/>
    <col min="8455" max="8455" width="11" customWidth="1"/>
    <col min="8456" max="8456" width="11.1796875" customWidth="1"/>
    <col min="8457" max="8457" width="10.7265625" customWidth="1"/>
    <col min="8705" max="8705" width="5.81640625" customWidth="1"/>
    <col min="8706" max="8706" width="6.1796875" customWidth="1"/>
    <col min="8707" max="8707" width="11.453125" customWidth="1"/>
    <col min="8708" max="8708" width="15.81640625" customWidth="1"/>
    <col min="8709" max="8709" width="11.26953125" customWidth="1"/>
    <col min="8710" max="8710" width="10.81640625" customWidth="1"/>
    <col min="8711" max="8711" width="11" customWidth="1"/>
    <col min="8712" max="8712" width="11.1796875" customWidth="1"/>
    <col min="8713" max="8713" width="10.7265625" customWidth="1"/>
    <col min="8961" max="8961" width="5.81640625" customWidth="1"/>
    <col min="8962" max="8962" width="6.1796875" customWidth="1"/>
    <col min="8963" max="8963" width="11.453125" customWidth="1"/>
    <col min="8964" max="8964" width="15.81640625" customWidth="1"/>
    <col min="8965" max="8965" width="11.26953125" customWidth="1"/>
    <col min="8966" max="8966" width="10.81640625" customWidth="1"/>
    <col min="8967" max="8967" width="11" customWidth="1"/>
    <col min="8968" max="8968" width="11.1796875" customWidth="1"/>
    <col min="8969" max="8969" width="10.7265625" customWidth="1"/>
    <col min="9217" max="9217" width="5.81640625" customWidth="1"/>
    <col min="9218" max="9218" width="6.1796875" customWidth="1"/>
    <col min="9219" max="9219" width="11.453125" customWidth="1"/>
    <col min="9220" max="9220" width="15.81640625" customWidth="1"/>
    <col min="9221" max="9221" width="11.26953125" customWidth="1"/>
    <col min="9222" max="9222" width="10.81640625" customWidth="1"/>
    <col min="9223" max="9223" width="11" customWidth="1"/>
    <col min="9224" max="9224" width="11.1796875" customWidth="1"/>
    <col min="9225" max="9225" width="10.7265625" customWidth="1"/>
    <col min="9473" max="9473" width="5.81640625" customWidth="1"/>
    <col min="9474" max="9474" width="6.1796875" customWidth="1"/>
    <col min="9475" max="9475" width="11.453125" customWidth="1"/>
    <col min="9476" max="9476" width="15.81640625" customWidth="1"/>
    <col min="9477" max="9477" width="11.26953125" customWidth="1"/>
    <col min="9478" max="9478" width="10.81640625" customWidth="1"/>
    <col min="9479" max="9479" width="11" customWidth="1"/>
    <col min="9480" max="9480" width="11.1796875" customWidth="1"/>
    <col min="9481" max="9481" width="10.7265625" customWidth="1"/>
    <col min="9729" max="9729" width="5.81640625" customWidth="1"/>
    <col min="9730" max="9730" width="6.1796875" customWidth="1"/>
    <col min="9731" max="9731" width="11.453125" customWidth="1"/>
    <col min="9732" max="9732" width="15.81640625" customWidth="1"/>
    <col min="9733" max="9733" width="11.26953125" customWidth="1"/>
    <col min="9734" max="9734" width="10.81640625" customWidth="1"/>
    <col min="9735" max="9735" width="11" customWidth="1"/>
    <col min="9736" max="9736" width="11.1796875" customWidth="1"/>
    <col min="9737" max="9737" width="10.7265625" customWidth="1"/>
    <col min="9985" max="9985" width="5.81640625" customWidth="1"/>
    <col min="9986" max="9986" width="6.1796875" customWidth="1"/>
    <col min="9987" max="9987" width="11.453125" customWidth="1"/>
    <col min="9988" max="9988" width="15.81640625" customWidth="1"/>
    <col min="9989" max="9989" width="11.26953125" customWidth="1"/>
    <col min="9990" max="9990" width="10.81640625" customWidth="1"/>
    <col min="9991" max="9991" width="11" customWidth="1"/>
    <col min="9992" max="9992" width="11.1796875" customWidth="1"/>
    <col min="9993" max="9993" width="10.7265625" customWidth="1"/>
    <col min="10241" max="10241" width="5.81640625" customWidth="1"/>
    <col min="10242" max="10242" width="6.1796875" customWidth="1"/>
    <col min="10243" max="10243" width="11.453125" customWidth="1"/>
    <col min="10244" max="10244" width="15.81640625" customWidth="1"/>
    <col min="10245" max="10245" width="11.26953125" customWidth="1"/>
    <col min="10246" max="10246" width="10.81640625" customWidth="1"/>
    <col min="10247" max="10247" width="11" customWidth="1"/>
    <col min="10248" max="10248" width="11.1796875" customWidth="1"/>
    <col min="10249" max="10249" width="10.7265625" customWidth="1"/>
    <col min="10497" max="10497" width="5.81640625" customWidth="1"/>
    <col min="10498" max="10498" width="6.1796875" customWidth="1"/>
    <col min="10499" max="10499" width="11.453125" customWidth="1"/>
    <col min="10500" max="10500" width="15.81640625" customWidth="1"/>
    <col min="10501" max="10501" width="11.26953125" customWidth="1"/>
    <col min="10502" max="10502" width="10.81640625" customWidth="1"/>
    <col min="10503" max="10503" width="11" customWidth="1"/>
    <col min="10504" max="10504" width="11.1796875" customWidth="1"/>
    <col min="10505" max="10505" width="10.7265625" customWidth="1"/>
    <col min="10753" max="10753" width="5.81640625" customWidth="1"/>
    <col min="10754" max="10754" width="6.1796875" customWidth="1"/>
    <col min="10755" max="10755" width="11.453125" customWidth="1"/>
    <col min="10756" max="10756" width="15.81640625" customWidth="1"/>
    <col min="10757" max="10757" width="11.26953125" customWidth="1"/>
    <col min="10758" max="10758" width="10.81640625" customWidth="1"/>
    <col min="10759" max="10759" width="11" customWidth="1"/>
    <col min="10760" max="10760" width="11.1796875" customWidth="1"/>
    <col min="10761" max="10761" width="10.7265625" customWidth="1"/>
    <col min="11009" max="11009" width="5.81640625" customWidth="1"/>
    <col min="11010" max="11010" width="6.1796875" customWidth="1"/>
    <col min="11011" max="11011" width="11.453125" customWidth="1"/>
    <col min="11012" max="11012" width="15.81640625" customWidth="1"/>
    <col min="11013" max="11013" width="11.26953125" customWidth="1"/>
    <col min="11014" max="11014" width="10.81640625" customWidth="1"/>
    <col min="11015" max="11015" width="11" customWidth="1"/>
    <col min="11016" max="11016" width="11.1796875" customWidth="1"/>
    <col min="11017" max="11017" width="10.7265625" customWidth="1"/>
    <col min="11265" max="11265" width="5.81640625" customWidth="1"/>
    <col min="11266" max="11266" width="6.1796875" customWidth="1"/>
    <col min="11267" max="11267" width="11.453125" customWidth="1"/>
    <col min="11268" max="11268" width="15.81640625" customWidth="1"/>
    <col min="11269" max="11269" width="11.26953125" customWidth="1"/>
    <col min="11270" max="11270" width="10.81640625" customWidth="1"/>
    <col min="11271" max="11271" width="11" customWidth="1"/>
    <col min="11272" max="11272" width="11.1796875" customWidth="1"/>
    <col min="11273" max="11273" width="10.7265625" customWidth="1"/>
    <col min="11521" max="11521" width="5.81640625" customWidth="1"/>
    <col min="11522" max="11522" width="6.1796875" customWidth="1"/>
    <col min="11523" max="11523" width="11.453125" customWidth="1"/>
    <col min="11524" max="11524" width="15.81640625" customWidth="1"/>
    <col min="11525" max="11525" width="11.26953125" customWidth="1"/>
    <col min="11526" max="11526" width="10.81640625" customWidth="1"/>
    <col min="11527" max="11527" width="11" customWidth="1"/>
    <col min="11528" max="11528" width="11.1796875" customWidth="1"/>
    <col min="11529" max="11529" width="10.7265625" customWidth="1"/>
    <col min="11777" max="11777" width="5.81640625" customWidth="1"/>
    <col min="11778" max="11778" width="6.1796875" customWidth="1"/>
    <col min="11779" max="11779" width="11.453125" customWidth="1"/>
    <col min="11780" max="11780" width="15.81640625" customWidth="1"/>
    <col min="11781" max="11781" width="11.26953125" customWidth="1"/>
    <col min="11782" max="11782" width="10.81640625" customWidth="1"/>
    <col min="11783" max="11783" width="11" customWidth="1"/>
    <col min="11784" max="11784" width="11.1796875" customWidth="1"/>
    <col min="11785" max="11785" width="10.7265625" customWidth="1"/>
    <col min="12033" max="12033" width="5.81640625" customWidth="1"/>
    <col min="12034" max="12034" width="6.1796875" customWidth="1"/>
    <col min="12035" max="12035" width="11.453125" customWidth="1"/>
    <col min="12036" max="12036" width="15.81640625" customWidth="1"/>
    <col min="12037" max="12037" width="11.26953125" customWidth="1"/>
    <col min="12038" max="12038" width="10.81640625" customWidth="1"/>
    <col min="12039" max="12039" width="11" customWidth="1"/>
    <col min="12040" max="12040" width="11.1796875" customWidth="1"/>
    <col min="12041" max="12041" width="10.7265625" customWidth="1"/>
    <col min="12289" max="12289" width="5.81640625" customWidth="1"/>
    <col min="12290" max="12290" width="6.1796875" customWidth="1"/>
    <col min="12291" max="12291" width="11.453125" customWidth="1"/>
    <col min="12292" max="12292" width="15.81640625" customWidth="1"/>
    <col min="12293" max="12293" width="11.26953125" customWidth="1"/>
    <col min="12294" max="12294" width="10.81640625" customWidth="1"/>
    <col min="12295" max="12295" width="11" customWidth="1"/>
    <col min="12296" max="12296" width="11.1796875" customWidth="1"/>
    <col min="12297" max="12297" width="10.7265625" customWidth="1"/>
    <col min="12545" max="12545" width="5.81640625" customWidth="1"/>
    <col min="12546" max="12546" width="6.1796875" customWidth="1"/>
    <col min="12547" max="12547" width="11.453125" customWidth="1"/>
    <col min="12548" max="12548" width="15.81640625" customWidth="1"/>
    <col min="12549" max="12549" width="11.26953125" customWidth="1"/>
    <col min="12550" max="12550" width="10.81640625" customWidth="1"/>
    <col min="12551" max="12551" width="11" customWidth="1"/>
    <col min="12552" max="12552" width="11.1796875" customWidth="1"/>
    <col min="12553" max="12553" width="10.7265625" customWidth="1"/>
    <col min="12801" max="12801" width="5.81640625" customWidth="1"/>
    <col min="12802" max="12802" width="6.1796875" customWidth="1"/>
    <col min="12803" max="12803" width="11.453125" customWidth="1"/>
    <col min="12804" max="12804" width="15.81640625" customWidth="1"/>
    <col min="12805" max="12805" width="11.26953125" customWidth="1"/>
    <col min="12806" max="12806" width="10.81640625" customWidth="1"/>
    <col min="12807" max="12807" width="11" customWidth="1"/>
    <col min="12808" max="12808" width="11.1796875" customWidth="1"/>
    <col min="12809" max="12809" width="10.7265625" customWidth="1"/>
    <col min="13057" max="13057" width="5.81640625" customWidth="1"/>
    <col min="13058" max="13058" width="6.1796875" customWidth="1"/>
    <col min="13059" max="13059" width="11.453125" customWidth="1"/>
    <col min="13060" max="13060" width="15.81640625" customWidth="1"/>
    <col min="13061" max="13061" width="11.26953125" customWidth="1"/>
    <col min="13062" max="13062" width="10.81640625" customWidth="1"/>
    <col min="13063" max="13063" width="11" customWidth="1"/>
    <col min="13064" max="13064" width="11.1796875" customWidth="1"/>
    <col min="13065" max="13065" width="10.7265625" customWidth="1"/>
    <col min="13313" max="13313" width="5.81640625" customWidth="1"/>
    <col min="13314" max="13314" width="6.1796875" customWidth="1"/>
    <col min="13315" max="13315" width="11.453125" customWidth="1"/>
    <col min="13316" max="13316" width="15.81640625" customWidth="1"/>
    <col min="13317" max="13317" width="11.26953125" customWidth="1"/>
    <col min="13318" max="13318" width="10.81640625" customWidth="1"/>
    <col min="13319" max="13319" width="11" customWidth="1"/>
    <col min="13320" max="13320" width="11.1796875" customWidth="1"/>
    <col min="13321" max="13321" width="10.7265625" customWidth="1"/>
    <col min="13569" max="13569" width="5.81640625" customWidth="1"/>
    <col min="13570" max="13570" width="6.1796875" customWidth="1"/>
    <col min="13571" max="13571" width="11.453125" customWidth="1"/>
    <col min="13572" max="13572" width="15.81640625" customWidth="1"/>
    <col min="13573" max="13573" width="11.26953125" customWidth="1"/>
    <col min="13574" max="13574" width="10.81640625" customWidth="1"/>
    <col min="13575" max="13575" width="11" customWidth="1"/>
    <col min="13576" max="13576" width="11.1796875" customWidth="1"/>
    <col min="13577" max="13577" width="10.7265625" customWidth="1"/>
    <col min="13825" max="13825" width="5.81640625" customWidth="1"/>
    <col min="13826" max="13826" width="6.1796875" customWidth="1"/>
    <col min="13827" max="13827" width="11.453125" customWidth="1"/>
    <col min="13828" max="13828" width="15.81640625" customWidth="1"/>
    <col min="13829" max="13829" width="11.26953125" customWidth="1"/>
    <col min="13830" max="13830" width="10.81640625" customWidth="1"/>
    <col min="13831" max="13831" width="11" customWidth="1"/>
    <col min="13832" max="13832" width="11.1796875" customWidth="1"/>
    <col min="13833" max="13833" width="10.7265625" customWidth="1"/>
    <col min="14081" max="14081" width="5.81640625" customWidth="1"/>
    <col min="14082" max="14082" width="6.1796875" customWidth="1"/>
    <col min="14083" max="14083" width="11.453125" customWidth="1"/>
    <col min="14084" max="14084" width="15.81640625" customWidth="1"/>
    <col min="14085" max="14085" width="11.26953125" customWidth="1"/>
    <col min="14086" max="14086" width="10.81640625" customWidth="1"/>
    <col min="14087" max="14087" width="11" customWidth="1"/>
    <col min="14088" max="14088" width="11.1796875" customWidth="1"/>
    <col min="14089" max="14089" width="10.7265625" customWidth="1"/>
    <col min="14337" max="14337" width="5.81640625" customWidth="1"/>
    <col min="14338" max="14338" width="6.1796875" customWidth="1"/>
    <col min="14339" max="14339" width="11.453125" customWidth="1"/>
    <col min="14340" max="14340" width="15.81640625" customWidth="1"/>
    <col min="14341" max="14341" width="11.26953125" customWidth="1"/>
    <col min="14342" max="14342" width="10.81640625" customWidth="1"/>
    <col min="14343" max="14343" width="11" customWidth="1"/>
    <col min="14344" max="14344" width="11.1796875" customWidth="1"/>
    <col min="14345" max="14345" width="10.7265625" customWidth="1"/>
    <col min="14593" max="14593" width="5.81640625" customWidth="1"/>
    <col min="14594" max="14594" width="6.1796875" customWidth="1"/>
    <col min="14595" max="14595" width="11.453125" customWidth="1"/>
    <col min="14596" max="14596" width="15.81640625" customWidth="1"/>
    <col min="14597" max="14597" width="11.26953125" customWidth="1"/>
    <col min="14598" max="14598" width="10.81640625" customWidth="1"/>
    <col min="14599" max="14599" width="11" customWidth="1"/>
    <col min="14600" max="14600" width="11.1796875" customWidth="1"/>
    <col min="14601" max="14601" width="10.7265625" customWidth="1"/>
    <col min="14849" max="14849" width="5.81640625" customWidth="1"/>
    <col min="14850" max="14850" width="6.1796875" customWidth="1"/>
    <col min="14851" max="14851" width="11.453125" customWidth="1"/>
    <col min="14852" max="14852" width="15.81640625" customWidth="1"/>
    <col min="14853" max="14853" width="11.26953125" customWidth="1"/>
    <col min="14854" max="14854" width="10.81640625" customWidth="1"/>
    <col min="14855" max="14855" width="11" customWidth="1"/>
    <col min="14856" max="14856" width="11.1796875" customWidth="1"/>
    <col min="14857" max="14857" width="10.7265625" customWidth="1"/>
    <col min="15105" max="15105" width="5.81640625" customWidth="1"/>
    <col min="15106" max="15106" width="6.1796875" customWidth="1"/>
    <col min="15107" max="15107" width="11.453125" customWidth="1"/>
    <col min="15108" max="15108" width="15.81640625" customWidth="1"/>
    <col min="15109" max="15109" width="11.26953125" customWidth="1"/>
    <col min="15110" max="15110" width="10.81640625" customWidth="1"/>
    <col min="15111" max="15111" width="11" customWidth="1"/>
    <col min="15112" max="15112" width="11.1796875" customWidth="1"/>
    <col min="15113" max="15113" width="10.7265625" customWidth="1"/>
    <col min="15361" max="15361" width="5.81640625" customWidth="1"/>
    <col min="15362" max="15362" width="6.1796875" customWidth="1"/>
    <col min="15363" max="15363" width="11.453125" customWidth="1"/>
    <col min="15364" max="15364" width="15.81640625" customWidth="1"/>
    <col min="15365" max="15365" width="11.26953125" customWidth="1"/>
    <col min="15366" max="15366" width="10.81640625" customWidth="1"/>
    <col min="15367" max="15367" width="11" customWidth="1"/>
    <col min="15368" max="15368" width="11.1796875" customWidth="1"/>
    <col min="15369" max="15369" width="10.7265625" customWidth="1"/>
    <col min="15617" max="15617" width="5.81640625" customWidth="1"/>
    <col min="15618" max="15618" width="6.1796875" customWidth="1"/>
    <col min="15619" max="15619" width="11.453125" customWidth="1"/>
    <col min="15620" max="15620" width="15.81640625" customWidth="1"/>
    <col min="15621" max="15621" width="11.26953125" customWidth="1"/>
    <col min="15622" max="15622" width="10.81640625" customWidth="1"/>
    <col min="15623" max="15623" width="11" customWidth="1"/>
    <col min="15624" max="15624" width="11.1796875" customWidth="1"/>
    <col min="15625" max="15625" width="10.7265625" customWidth="1"/>
    <col min="15873" max="15873" width="5.81640625" customWidth="1"/>
    <col min="15874" max="15874" width="6.1796875" customWidth="1"/>
    <col min="15875" max="15875" width="11.453125" customWidth="1"/>
    <col min="15876" max="15876" width="15.81640625" customWidth="1"/>
    <col min="15877" max="15877" width="11.26953125" customWidth="1"/>
    <col min="15878" max="15878" width="10.81640625" customWidth="1"/>
    <col min="15879" max="15879" width="11" customWidth="1"/>
    <col min="15880" max="15880" width="11.1796875" customWidth="1"/>
    <col min="15881" max="15881" width="10.7265625" customWidth="1"/>
    <col min="16129" max="16129" width="5.81640625" customWidth="1"/>
    <col min="16130" max="16130" width="6.1796875" customWidth="1"/>
    <col min="16131" max="16131" width="11.453125" customWidth="1"/>
    <col min="16132" max="16132" width="15.81640625" customWidth="1"/>
    <col min="16133" max="16133" width="11.26953125" customWidth="1"/>
    <col min="16134" max="16134" width="10.81640625" customWidth="1"/>
    <col min="16135" max="16135" width="11" customWidth="1"/>
    <col min="16136" max="16136" width="11.1796875" customWidth="1"/>
    <col min="16137" max="16137" width="10.7265625" customWidth="1"/>
  </cols>
  <sheetData>
    <row r="1" spans="1:9" ht="13.5" thickTop="1" x14ac:dyDescent="0.3">
      <c r="A1" s="217" t="s">
        <v>48</v>
      </c>
      <c r="B1" s="218"/>
      <c r="C1" s="97" t="str">
        <f>CONCATENATE(cislostavby," ",nazevstavby)</f>
        <v>1230 Stavební úpravy multifunkčního objektu č.p. 27</v>
      </c>
      <c r="D1" s="98"/>
      <c r="E1" s="99"/>
      <c r="F1" s="98"/>
      <c r="G1" s="100" t="s">
        <v>49</v>
      </c>
      <c r="H1" s="101" t="s">
        <v>81</v>
      </c>
      <c r="I1" s="102"/>
    </row>
    <row r="2" spans="1:9" ht="13.5" thickBot="1" x14ac:dyDescent="0.35">
      <c r="A2" s="219" t="s">
        <v>50</v>
      </c>
      <c r="B2" s="220"/>
      <c r="C2" s="103" t="str">
        <f>CONCATENATE(cisloobjektu," ",nazevobjektu)</f>
        <v>01 Stavební úpravy multifunkčního objektu č.p. 27</v>
      </c>
      <c r="D2" s="104"/>
      <c r="E2" s="105"/>
      <c r="F2" s="104"/>
      <c r="G2" s="221" t="s">
        <v>1376</v>
      </c>
      <c r="H2" s="222"/>
      <c r="I2" s="223"/>
    </row>
    <row r="3" spans="1:9" ht="13" thickTop="1" x14ac:dyDescent="0.25">
      <c r="A3" s="77"/>
      <c r="B3" s="77"/>
      <c r="C3" s="77"/>
      <c r="D3" s="77"/>
      <c r="E3" s="77"/>
      <c r="F3" s="66"/>
      <c r="G3" s="77"/>
      <c r="H3" s="77"/>
      <c r="I3" s="77"/>
    </row>
    <row r="4" spans="1:9" ht="19.5" customHeight="1" x14ac:dyDescent="0.4">
      <c r="A4" s="106" t="s">
        <v>51</v>
      </c>
      <c r="B4" s="107"/>
      <c r="C4" s="107"/>
      <c r="D4" s="107"/>
      <c r="E4" s="108"/>
      <c r="F4" s="107"/>
      <c r="G4" s="107"/>
      <c r="H4" s="107"/>
      <c r="I4" s="107"/>
    </row>
    <row r="5" spans="1:9" ht="13" thickBot="1" x14ac:dyDescent="0.3">
      <c r="A5" s="77"/>
      <c r="B5" s="77"/>
      <c r="C5" s="77"/>
      <c r="D5" s="77"/>
      <c r="E5" s="77"/>
      <c r="F5" s="77"/>
      <c r="G5" s="77"/>
      <c r="H5" s="77"/>
      <c r="I5" s="77"/>
    </row>
    <row r="6" spans="1:9" s="35" customFormat="1" ht="13.5" thickBot="1" x14ac:dyDescent="0.35">
      <c r="A6" s="109"/>
      <c r="B6" s="110" t="s">
        <v>52</v>
      </c>
      <c r="C6" s="110"/>
      <c r="D6" s="111"/>
      <c r="E6" s="112" t="s">
        <v>53</v>
      </c>
      <c r="F6" s="113" t="s">
        <v>54</v>
      </c>
      <c r="G6" s="113" t="s">
        <v>55</v>
      </c>
      <c r="H6" s="113" t="s">
        <v>56</v>
      </c>
      <c r="I6" s="114" t="s">
        <v>30</v>
      </c>
    </row>
    <row r="7" spans="1:9" s="35" customFormat="1" x14ac:dyDescent="0.25">
      <c r="A7" s="201" t="str">
        <f>Položky!B7</f>
        <v>1</v>
      </c>
      <c r="B7" s="115" t="str">
        <f>Položky!C7</f>
        <v>Zemní práce</v>
      </c>
      <c r="C7" s="66"/>
      <c r="D7" s="116"/>
      <c r="E7" s="202">
        <f>Položky!BA57</f>
        <v>0</v>
      </c>
      <c r="F7" s="203">
        <f>Položky!BB57</f>
        <v>0</v>
      </c>
      <c r="G7" s="203">
        <f>Položky!BC57</f>
        <v>0</v>
      </c>
      <c r="H7" s="203">
        <f>Položky!BD57</f>
        <v>0</v>
      </c>
      <c r="I7" s="204">
        <f>Položky!BE57</f>
        <v>0</v>
      </c>
    </row>
    <row r="8" spans="1:9" s="35" customFormat="1" x14ac:dyDescent="0.25">
      <c r="A8" s="201" t="str">
        <f>Položky!B58</f>
        <v>2</v>
      </c>
      <c r="B8" s="115" t="str">
        <f>Položky!C58</f>
        <v>Základy a zvláštní zakládání</v>
      </c>
      <c r="C8" s="66"/>
      <c r="D8" s="116"/>
      <c r="E8" s="202">
        <f>Položky!BA84</f>
        <v>0</v>
      </c>
      <c r="F8" s="203">
        <f>Položky!BB84</f>
        <v>0</v>
      </c>
      <c r="G8" s="203">
        <f>Položky!BC84</f>
        <v>0</v>
      </c>
      <c r="H8" s="203">
        <f>Položky!BD84</f>
        <v>0</v>
      </c>
      <c r="I8" s="204">
        <f>Položky!BE84</f>
        <v>0</v>
      </c>
    </row>
    <row r="9" spans="1:9" s="35" customFormat="1" x14ac:dyDescent="0.25">
      <c r="A9" s="201" t="str">
        <f>Položky!B85</f>
        <v>3</v>
      </c>
      <c r="B9" s="115" t="str">
        <f>Položky!C85</f>
        <v>Svislé a kompletní konstrukce</v>
      </c>
      <c r="C9" s="66"/>
      <c r="D9" s="116"/>
      <c r="E9" s="202">
        <f>Položky!BA181</f>
        <v>0</v>
      </c>
      <c r="F9" s="203">
        <f>Položky!BB181</f>
        <v>0</v>
      </c>
      <c r="G9" s="203">
        <f>Položky!BC181</f>
        <v>0</v>
      </c>
      <c r="H9" s="203">
        <f>Položky!BD181</f>
        <v>0</v>
      </c>
      <c r="I9" s="204">
        <f>Položky!BE181</f>
        <v>0</v>
      </c>
    </row>
    <row r="10" spans="1:9" s="35" customFormat="1" x14ac:dyDescent="0.25">
      <c r="A10" s="201" t="str">
        <f>Položky!B182</f>
        <v>4</v>
      </c>
      <c r="B10" s="115" t="str">
        <f>Položky!C182</f>
        <v>Vodorovné konstrukce</v>
      </c>
      <c r="C10" s="66"/>
      <c r="D10" s="116"/>
      <c r="E10" s="202">
        <f>Položky!BA213</f>
        <v>0</v>
      </c>
      <c r="F10" s="203">
        <f>Položky!BB213</f>
        <v>0</v>
      </c>
      <c r="G10" s="203">
        <f>Položky!BC213</f>
        <v>0</v>
      </c>
      <c r="H10" s="203">
        <f>Položky!BD213</f>
        <v>0</v>
      </c>
      <c r="I10" s="204">
        <f>Položky!BE213</f>
        <v>0</v>
      </c>
    </row>
    <row r="11" spans="1:9" s="35" customFormat="1" x14ac:dyDescent="0.25">
      <c r="A11" s="201" t="str">
        <f>Položky!B214</f>
        <v>5</v>
      </c>
      <c r="B11" s="115" t="str">
        <f>Položky!C214</f>
        <v>Komunikace</v>
      </c>
      <c r="C11" s="66"/>
      <c r="D11" s="116"/>
      <c r="E11" s="202">
        <f>Položky!BA232</f>
        <v>0</v>
      </c>
      <c r="F11" s="203">
        <f>Položky!BB232</f>
        <v>0</v>
      </c>
      <c r="G11" s="203">
        <f>Položky!BC232</f>
        <v>0</v>
      </c>
      <c r="H11" s="203">
        <f>Položky!BD232</f>
        <v>0</v>
      </c>
      <c r="I11" s="204">
        <f>Položky!BE232</f>
        <v>0</v>
      </c>
    </row>
    <row r="12" spans="1:9" s="35" customFormat="1" x14ac:dyDescent="0.25">
      <c r="A12" s="201" t="str">
        <f>Položky!B233</f>
        <v>61</v>
      </c>
      <c r="B12" s="115" t="str">
        <f>Položky!C233</f>
        <v>Upravy povrchů vnitřní</v>
      </c>
      <c r="C12" s="66"/>
      <c r="D12" s="116"/>
      <c r="E12" s="202">
        <f>Položky!BA294</f>
        <v>0</v>
      </c>
      <c r="F12" s="203">
        <f>Položky!BB294</f>
        <v>0</v>
      </c>
      <c r="G12" s="203">
        <f>Položky!BC294</f>
        <v>0</v>
      </c>
      <c r="H12" s="203">
        <f>Položky!BD294</f>
        <v>0</v>
      </c>
      <c r="I12" s="204">
        <f>Položky!BE294</f>
        <v>0</v>
      </c>
    </row>
    <row r="13" spans="1:9" s="35" customFormat="1" x14ac:dyDescent="0.25">
      <c r="A13" s="201" t="str">
        <f>Položky!B295</f>
        <v>62</v>
      </c>
      <c r="B13" s="115" t="str">
        <f>Položky!C295</f>
        <v>Úpravy povrchů vnější</v>
      </c>
      <c r="C13" s="66"/>
      <c r="D13" s="116"/>
      <c r="E13" s="202">
        <f>Položky!BA352</f>
        <v>0</v>
      </c>
      <c r="F13" s="203">
        <f>Položky!BB352</f>
        <v>0</v>
      </c>
      <c r="G13" s="203">
        <f>Položky!BC352</f>
        <v>0</v>
      </c>
      <c r="H13" s="203">
        <f>Položky!BD352</f>
        <v>0</v>
      </c>
      <c r="I13" s="204">
        <f>Položky!BE352</f>
        <v>0</v>
      </c>
    </row>
    <row r="14" spans="1:9" s="35" customFormat="1" x14ac:dyDescent="0.25">
      <c r="A14" s="201" t="str">
        <f>Položky!B353</f>
        <v>63</v>
      </c>
      <c r="B14" s="115" t="str">
        <f>Položky!C353</f>
        <v>Podlahy a podlahové konstrukce</v>
      </c>
      <c r="C14" s="66"/>
      <c r="D14" s="116"/>
      <c r="E14" s="202">
        <f>Položky!BA366</f>
        <v>0</v>
      </c>
      <c r="F14" s="203">
        <f>Položky!BB366</f>
        <v>0</v>
      </c>
      <c r="G14" s="203">
        <f>Položky!BC366</f>
        <v>0</v>
      </c>
      <c r="H14" s="203">
        <f>Položky!BD366</f>
        <v>0</v>
      </c>
      <c r="I14" s="204">
        <f>Položky!BE366</f>
        <v>0</v>
      </c>
    </row>
    <row r="15" spans="1:9" s="35" customFormat="1" x14ac:dyDescent="0.25">
      <c r="A15" s="201" t="str">
        <f>Položky!B367</f>
        <v>64</v>
      </c>
      <c r="B15" s="115" t="str">
        <f>Položky!C367</f>
        <v>Výplně otvorů</v>
      </c>
      <c r="C15" s="66"/>
      <c r="D15" s="116"/>
      <c r="E15" s="202">
        <f>Položky!BA385</f>
        <v>0</v>
      </c>
      <c r="F15" s="203">
        <f>Položky!BB385</f>
        <v>0</v>
      </c>
      <c r="G15" s="203">
        <f>Položky!BC385</f>
        <v>0</v>
      </c>
      <c r="H15" s="203">
        <f>Položky!BD385</f>
        <v>0</v>
      </c>
      <c r="I15" s="204">
        <f>Položky!BE385</f>
        <v>0</v>
      </c>
    </row>
    <row r="16" spans="1:9" s="35" customFormat="1" x14ac:dyDescent="0.25">
      <c r="A16" s="201" t="str">
        <f>Položky!B386</f>
        <v>8</v>
      </c>
      <c r="B16" s="115" t="str">
        <f>Položky!C386</f>
        <v>Trubní vedení</v>
      </c>
      <c r="C16" s="66"/>
      <c r="D16" s="116"/>
      <c r="E16" s="202">
        <f>Položky!BA414</f>
        <v>0</v>
      </c>
      <c r="F16" s="203">
        <f>Položky!BB414</f>
        <v>0</v>
      </c>
      <c r="G16" s="203">
        <f>Položky!BC414</f>
        <v>0</v>
      </c>
      <c r="H16" s="203">
        <f>Položky!BD414</f>
        <v>0</v>
      </c>
      <c r="I16" s="204">
        <f>Položky!BE414</f>
        <v>0</v>
      </c>
    </row>
    <row r="17" spans="1:9" s="35" customFormat="1" x14ac:dyDescent="0.25">
      <c r="A17" s="201" t="str">
        <f>Položky!B415</f>
        <v>9</v>
      </c>
      <c r="B17" s="115" t="str">
        <f>Položky!C415</f>
        <v>Ostatní konstrukce, bourání</v>
      </c>
      <c r="C17" s="66"/>
      <c r="D17" s="116"/>
      <c r="E17" s="202">
        <f>Položky!BA423</f>
        <v>0</v>
      </c>
      <c r="F17" s="203">
        <f>Položky!BB423</f>
        <v>0</v>
      </c>
      <c r="G17" s="203">
        <f>Položky!BC423</f>
        <v>0</v>
      </c>
      <c r="H17" s="203">
        <f>Položky!BD423</f>
        <v>0</v>
      </c>
      <c r="I17" s="204">
        <f>Položky!BE423</f>
        <v>0</v>
      </c>
    </row>
    <row r="18" spans="1:9" s="35" customFormat="1" x14ac:dyDescent="0.25">
      <c r="A18" s="201" t="str">
        <f>Položky!B424</f>
        <v>94</v>
      </c>
      <c r="B18" s="115" t="str">
        <f>Položky!C424</f>
        <v>Lešení a stavební výtahy</v>
      </c>
      <c r="C18" s="66"/>
      <c r="D18" s="116"/>
      <c r="E18" s="202">
        <f>Položky!BA427</f>
        <v>0</v>
      </c>
      <c r="F18" s="203">
        <f>Položky!BB427</f>
        <v>0</v>
      </c>
      <c r="G18" s="203">
        <f>Položky!BC427</f>
        <v>0</v>
      </c>
      <c r="H18" s="203">
        <f>Položky!BD427</f>
        <v>0</v>
      </c>
      <c r="I18" s="204">
        <f>Položky!BE427</f>
        <v>0</v>
      </c>
    </row>
    <row r="19" spans="1:9" s="35" customFormat="1" x14ac:dyDescent="0.25">
      <c r="A19" s="201" t="str">
        <f>Položky!B428</f>
        <v>95</v>
      </c>
      <c r="B19" s="115" t="str">
        <f>Položky!C428</f>
        <v>Dokončovací konstrukce na pozemních stavbách</v>
      </c>
      <c r="C19" s="66"/>
      <c r="D19" s="116"/>
      <c r="E19" s="202">
        <f>Položky!BA432</f>
        <v>0</v>
      </c>
      <c r="F19" s="203">
        <f>Položky!BB432</f>
        <v>0</v>
      </c>
      <c r="G19" s="203">
        <f>Položky!BC432</f>
        <v>0</v>
      </c>
      <c r="H19" s="203">
        <f>Položky!BD432</f>
        <v>0</v>
      </c>
      <c r="I19" s="204">
        <f>Položky!BE432</f>
        <v>0</v>
      </c>
    </row>
    <row r="20" spans="1:9" s="35" customFormat="1" x14ac:dyDescent="0.25">
      <c r="A20" s="201" t="str">
        <f>Položky!B433</f>
        <v>96</v>
      </c>
      <c r="B20" s="115" t="str">
        <f>Položky!C433</f>
        <v>Bourání konstrukcí</v>
      </c>
      <c r="C20" s="66"/>
      <c r="D20" s="116"/>
      <c r="E20" s="202">
        <f>Položky!BA528</f>
        <v>0</v>
      </c>
      <c r="F20" s="203">
        <f>Položky!BB528</f>
        <v>0</v>
      </c>
      <c r="G20" s="203">
        <f>Položky!BC528</f>
        <v>0</v>
      </c>
      <c r="H20" s="203">
        <f>Položky!BD528</f>
        <v>0</v>
      </c>
      <c r="I20" s="204">
        <f>Položky!BE528</f>
        <v>0</v>
      </c>
    </row>
    <row r="21" spans="1:9" s="35" customFormat="1" x14ac:dyDescent="0.25">
      <c r="A21" s="201" t="str">
        <f>Položky!B529</f>
        <v>97</v>
      </c>
      <c r="B21" s="115" t="str">
        <f>Položky!C529</f>
        <v>Prorážení otvorů</v>
      </c>
      <c r="C21" s="66"/>
      <c r="D21" s="116"/>
      <c r="E21" s="202">
        <f>Položky!BA544</f>
        <v>0</v>
      </c>
      <c r="F21" s="203">
        <f>Položky!BB544</f>
        <v>0</v>
      </c>
      <c r="G21" s="203">
        <f>Položky!BC544</f>
        <v>0</v>
      </c>
      <c r="H21" s="203">
        <f>Položky!BD544</f>
        <v>0</v>
      </c>
      <c r="I21" s="204">
        <f>Položky!BE544</f>
        <v>0</v>
      </c>
    </row>
    <row r="22" spans="1:9" s="35" customFormat="1" x14ac:dyDescent="0.25">
      <c r="A22" s="201" t="str">
        <f>Položky!B545</f>
        <v>99</v>
      </c>
      <c r="B22" s="115" t="str">
        <f>Položky!C545</f>
        <v>Staveništní přesun hmot</v>
      </c>
      <c r="C22" s="66"/>
      <c r="D22" s="116"/>
      <c r="E22" s="202">
        <f>Položky!BA547</f>
        <v>0</v>
      </c>
      <c r="F22" s="203">
        <f>Položky!BB547</f>
        <v>0</v>
      </c>
      <c r="G22" s="203">
        <f>Položky!BC547</f>
        <v>0</v>
      </c>
      <c r="H22" s="203">
        <f>Položky!BD547</f>
        <v>0</v>
      </c>
      <c r="I22" s="204">
        <f>Položky!BE547</f>
        <v>0</v>
      </c>
    </row>
    <row r="23" spans="1:9" s="35" customFormat="1" x14ac:dyDescent="0.25">
      <c r="A23" s="201" t="str">
        <f>Položky!B548</f>
        <v>OS</v>
      </c>
      <c r="B23" s="115" t="str">
        <f>Položky!C548</f>
        <v>Ostatní</v>
      </c>
      <c r="C23" s="66"/>
      <c r="D23" s="116"/>
      <c r="E23" s="202">
        <f>Položky!BA563</f>
        <v>0</v>
      </c>
      <c r="F23" s="203">
        <f>Položky!BB563</f>
        <v>0</v>
      </c>
      <c r="G23" s="203">
        <f>Položky!BC563</f>
        <v>0</v>
      </c>
      <c r="H23" s="203">
        <f>Položky!BD563</f>
        <v>0</v>
      </c>
      <c r="I23" s="204">
        <f>Položky!BE563</f>
        <v>0</v>
      </c>
    </row>
    <row r="24" spans="1:9" s="35" customFormat="1" x14ac:dyDescent="0.25">
      <c r="A24" s="201" t="str">
        <f>Položky!B564</f>
        <v>711</v>
      </c>
      <c r="B24" s="115" t="str">
        <f>Položky!C564</f>
        <v>Izolace proti vodě</v>
      </c>
      <c r="C24" s="66"/>
      <c r="D24" s="116"/>
      <c r="E24" s="202">
        <f>Položky!BA603</f>
        <v>0</v>
      </c>
      <c r="F24" s="203">
        <f>Položky!BB603</f>
        <v>0</v>
      </c>
      <c r="G24" s="203">
        <f>Položky!BC603</f>
        <v>0</v>
      </c>
      <c r="H24" s="203">
        <f>Položky!BD603</f>
        <v>0</v>
      </c>
      <c r="I24" s="204">
        <f>Položky!BE603</f>
        <v>0</v>
      </c>
    </row>
    <row r="25" spans="1:9" s="35" customFormat="1" x14ac:dyDescent="0.25">
      <c r="A25" s="201" t="str">
        <f>Položky!B604</f>
        <v>713</v>
      </c>
      <c r="B25" s="115" t="str">
        <f>Položky!C604</f>
        <v>Izolace tepelné</v>
      </c>
      <c r="C25" s="66"/>
      <c r="D25" s="116"/>
      <c r="E25" s="202">
        <f>Položky!BA637</f>
        <v>0</v>
      </c>
      <c r="F25" s="203">
        <f>Položky!BB637</f>
        <v>0</v>
      </c>
      <c r="G25" s="203">
        <f>Položky!BC637</f>
        <v>0</v>
      </c>
      <c r="H25" s="203">
        <f>Položky!BD637</f>
        <v>0</v>
      </c>
      <c r="I25" s="204">
        <f>Položky!BE637</f>
        <v>0</v>
      </c>
    </row>
    <row r="26" spans="1:9" s="35" customFormat="1" x14ac:dyDescent="0.25">
      <c r="A26" s="201" t="str">
        <f>Položky!B638</f>
        <v>721</v>
      </c>
      <c r="B26" s="115" t="str">
        <f>Položky!C638</f>
        <v>Vnitřní kanalizace</v>
      </c>
      <c r="C26" s="66"/>
      <c r="D26" s="116"/>
      <c r="E26" s="202">
        <f>Položky!BA667</f>
        <v>0</v>
      </c>
      <c r="F26" s="203">
        <f>Položky!BB667</f>
        <v>0</v>
      </c>
      <c r="G26" s="203">
        <f>Položky!BC667</f>
        <v>0</v>
      </c>
      <c r="H26" s="203">
        <f>Položky!BD667</f>
        <v>0</v>
      </c>
      <c r="I26" s="204">
        <f>Položky!BE667</f>
        <v>0</v>
      </c>
    </row>
    <row r="27" spans="1:9" s="35" customFormat="1" x14ac:dyDescent="0.25">
      <c r="A27" s="201" t="str">
        <f>Položky!B668</f>
        <v>722</v>
      </c>
      <c r="B27" s="115" t="str">
        <f>Položky!C668</f>
        <v>Vnitřní vodovod</v>
      </c>
      <c r="C27" s="66"/>
      <c r="D27" s="116"/>
      <c r="E27" s="202">
        <f>Položky!BA700</f>
        <v>0</v>
      </c>
      <c r="F27" s="203">
        <f>Položky!BB700</f>
        <v>0</v>
      </c>
      <c r="G27" s="203">
        <f>Položky!BC700</f>
        <v>0</v>
      </c>
      <c r="H27" s="203">
        <f>Položky!BD700</f>
        <v>0</v>
      </c>
      <c r="I27" s="204">
        <f>Položky!BE700</f>
        <v>0</v>
      </c>
    </row>
    <row r="28" spans="1:9" s="35" customFormat="1" x14ac:dyDescent="0.25">
      <c r="A28" s="201" t="str">
        <f>Položky!B701</f>
        <v>725</v>
      </c>
      <c r="B28" s="115" t="str">
        <f>Položky!C701</f>
        <v>Zařizovací předměty</v>
      </c>
      <c r="C28" s="66"/>
      <c r="D28" s="116"/>
      <c r="E28" s="202">
        <f>Položky!BA735</f>
        <v>0</v>
      </c>
      <c r="F28" s="203">
        <f>Položky!BB735</f>
        <v>0</v>
      </c>
      <c r="G28" s="203">
        <f>Položky!BC735</f>
        <v>0</v>
      </c>
      <c r="H28" s="203">
        <f>Položky!BD735</f>
        <v>0</v>
      </c>
      <c r="I28" s="204">
        <f>Položky!BE735</f>
        <v>0</v>
      </c>
    </row>
    <row r="29" spans="1:9" s="35" customFormat="1" x14ac:dyDescent="0.25">
      <c r="A29" s="201" t="str">
        <f>Položky!B736</f>
        <v>731</v>
      </c>
      <c r="B29" s="115" t="str">
        <f>Položky!C736</f>
        <v>Kotelny</v>
      </c>
      <c r="C29" s="66"/>
      <c r="D29" s="116"/>
      <c r="E29" s="202">
        <f>Položky!BA744</f>
        <v>0</v>
      </c>
      <c r="F29" s="203">
        <f>Položky!BB744</f>
        <v>0</v>
      </c>
      <c r="G29" s="203">
        <f>Položky!BC744</f>
        <v>0</v>
      </c>
      <c r="H29" s="203">
        <f>Položky!BD744</f>
        <v>0</v>
      </c>
      <c r="I29" s="204">
        <f>Položky!BE744</f>
        <v>0</v>
      </c>
    </row>
    <row r="30" spans="1:9" s="35" customFormat="1" x14ac:dyDescent="0.25">
      <c r="A30" s="201" t="str">
        <f>Položky!B745</f>
        <v>733</v>
      </c>
      <c r="B30" s="115" t="str">
        <f>Položky!C745</f>
        <v>Rozvod potrubí</v>
      </c>
      <c r="C30" s="66"/>
      <c r="D30" s="116"/>
      <c r="E30" s="202">
        <f>Položky!BA754</f>
        <v>0</v>
      </c>
      <c r="F30" s="203">
        <f>Položky!BB754</f>
        <v>0</v>
      </c>
      <c r="G30" s="203">
        <f>Položky!BC754</f>
        <v>0</v>
      </c>
      <c r="H30" s="203">
        <f>Položky!BD754</f>
        <v>0</v>
      </c>
      <c r="I30" s="204">
        <f>Položky!BE754</f>
        <v>0</v>
      </c>
    </row>
    <row r="31" spans="1:9" s="35" customFormat="1" x14ac:dyDescent="0.25">
      <c r="A31" s="201" t="str">
        <f>Položky!B755</f>
        <v>734</v>
      </c>
      <c r="B31" s="115" t="str">
        <f>Položky!C755</f>
        <v>Armatury</v>
      </c>
      <c r="C31" s="66"/>
      <c r="D31" s="116"/>
      <c r="E31" s="202">
        <f>Položky!BA769</f>
        <v>0</v>
      </c>
      <c r="F31" s="203">
        <f>Položky!BB769</f>
        <v>0</v>
      </c>
      <c r="G31" s="203">
        <f>Položky!BC769</f>
        <v>0</v>
      </c>
      <c r="H31" s="203">
        <f>Položky!BD769</f>
        <v>0</v>
      </c>
      <c r="I31" s="204">
        <f>Položky!BE769</f>
        <v>0</v>
      </c>
    </row>
    <row r="32" spans="1:9" s="35" customFormat="1" x14ac:dyDescent="0.25">
      <c r="A32" s="201" t="str">
        <f>Položky!B770</f>
        <v>735</v>
      </c>
      <c r="B32" s="115" t="str">
        <f>Položky!C770</f>
        <v>Otopná tělesa</v>
      </c>
      <c r="C32" s="66"/>
      <c r="D32" s="116"/>
      <c r="E32" s="202">
        <f>Položky!BA783</f>
        <v>0</v>
      </c>
      <c r="F32" s="203">
        <f>Položky!BB783</f>
        <v>0</v>
      </c>
      <c r="G32" s="203">
        <f>Položky!BC783</f>
        <v>0</v>
      </c>
      <c r="H32" s="203">
        <f>Položky!BD783</f>
        <v>0</v>
      </c>
      <c r="I32" s="204">
        <f>Položky!BE783</f>
        <v>0</v>
      </c>
    </row>
    <row r="33" spans="1:256" s="35" customFormat="1" x14ac:dyDescent="0.25">
      <c r="A33" s="201" t="str">
        <f>Položky!B784</f>
        <v>762</v>
      </c>
      <c r="B33" s="115" t="str">
        <f>Položky!C784</f>
        <v>Konstrukce tesařské</v>
      </c>
      <c r="C33" s="66"/>
      <c r="D33" s="116"/>
      <c r="E33" s="202">
        <f>Položky!BA835</f>
        <v>0</v>
      </c>
      <c r="F33" s="203">
        <f>Položky!BB835</f>
        <v>0</v>
      </c>
      <c r="G33" s="203">
        <f>Položky!BC835</f>
        <v>0</v>
      </c>
      <c r="H33" s="203">
        <f>Položky!BD835</f>
        <v>0</v>
      </c>
      <c r="I33" s="204">
        <f>Položky!BE835</f>
        <v>0</v>
      </c>
    </row>
    <row r="34" spans="1:256" s="35" customFormat="1" x14ac:dyDescent="0.25">
      <c r="A34" s="201" t="str">
        <f>Položky!B836</f>
        <v>764</v>
      </c>
      <c r="B34" s="115" t="str">
        <f>Položky!C836</f>
        <v>Konstrukce klempířské</v>
      </c>
      <c r="C34" s="66"/>
      <c r="D34" s="116"/>
      <c r="E34" s="202">
        <f>Položky!BA861</f>
        <v>0</v>
      </c>
      <c r="F34" s="203">
        <f>Položky!BB861</f>
        <v>0</v>
      </c>
      <c r="G34" s="203">
        <f>Položky!BC861</f>
        <v>0</v>
      </c>
      <c r="H34" s="203">
        <f>Položky!BD861</f>
        <v>0</v>
      </c>
      <c r="I34" s="204">
        <f>Položky!BE861</f>
        <v>0</v>
      </c>
    </row>
    <row r="35" spans="1:256" s="35" customFormat="1" x14ac:dyDescent="0.25">
      <c r="A35" s="201" t="str">
        <f>Položky!B862</f>
        <v>765</v>
      </c>
      <c r="B35" s="115" t="str">
        <f>Položky!C862</f>
        <v>Krytiny tvrdé</v>
      </c>
      <c r="C35" s="66"/>
      <c r="D35" s="116"/>
      <c r="E35" s="202">
        <f>Položky!BA880</f>
        <v>0</v>
      </c>
      <c r="F35" s="203">
        <f>Položky!BB880</f>
        <v>0</v>
      </c>
      <c r="G35" s="203">
        <f>Položky!BC880</f>
        <v>0</v>
      </c>
      <c r="H35" s="203">
        <f>Položky!BD880</f>
        <v>0</v>
      </c>
      <c r="I35" s="204">
        <f>Položky!BE880</f>
        <v>0</v>
      </c>
    </row>
    <row r="36" spans="1:256" s="35" customFormat="1" x14ac:dyDescent="0.25">
      <c r="A36" s="201" t="str">
        <f>Položky!B881</f>
        <v>766</v>
      </c>
      <c r="B36" s="115" t="str">
        <f>Položky!C881</f>
        <v>Konstrukce truhlářské</v>
      </c>
      <c r="C36" s="66"/>
      <c r="D36" s="116"/>
      <c r="E36" s="202">
        <f>Položky!BA951</f>
        <v>0</v>
      </c>
      <c r="F36" s="203">
        <f>Položky!BB951</f>
        <v>0</v>
      </c>
      <c r="G36" s="203">
        <f>Položky!BC951</f>
        <v>0</v>
      </c>
      <c r="H36" s="203">
        <f>Položky!BD951</f>
        <v>0</v>
      </c>
      <c r="I36" s="204">
        <f>Položky!BE951</f>
        <v>0</v>
      </c>
    </row>
    <row r="37" spans="1:256" s="35" customFormat="1" x14ac:dyDescent="0.25">
      <c r="A37" s="201" t="str">
        <f>Položky!B952</f>
        <v>767</v>
      </c>
      <c r="B37" s="115" t="str">
        <f>Položky!C952</f>
        <v>Konstrukce zámečnické</v>
      </c>
      <c r="C37" s="66"/>
      <c r="D37" s="116"/>
      <c r="E37" s="202">
        <f>Položky!BA964</f>
        <v>0</v>
      </c>
      <c r="F37" s="203">
        <f>Položky!BB964</f>
        <v>0</v>
      </c>
      <c r="G37" s="203">
        <f>Položky!BC964</f>
        <v>0</v>
      </c>
      <c r="H37" s="203">
        <f>Položky!BD964</f>
        <v>0</v>
      </c>
      <c r="I37" s="204">
        <f>Položky!BE964</f>
        <v>0</v>
      </c>
    </row>
    <row r="38" spans="1:256" s="35" customFormat="1" x14ac:dyDescent="0.25">
      <c r="A38" s="201" t="str">
        <f>Položky!B965</f>
        <v>771</v>
      </c>
      <c r="B38" s="115" t="str">
        <f>Položky!C965</f>
        <v>Podlahy z dlaždic a obklady</v>
      </c>
      <c r="C38" s="66"/>
      <c r="D38" s="116"/>
      <c r="E38" s="202">
        <f>Položky!BA980</f>
        <v>0</v>
      </c>
      <c r="F38" s="203">
        <f>Položky!BB980</f>
        <v>0</v>
      </c>
      <c r="G38" s="203">
        <f>Položky!BC980</f>
        <v>0</v>
      </c>
      <c r="H38" s="203">
        <f>Položky!BD980</f>
        <v>0</v>
      </c>
      <c r="I38" s="204">
        <f>Položky!BE980</f>
        <v>0</v>
      </c>
    </row>
    <row r="39" spans="1:256" s="35" customFormat="1" x14ac:dyDescent="0.25">
      <c r="A39" s="201" t="str">
        <f>Položky!B981</f>
        <v>775</v>
      </c>
      <c r="B39" s="115" t="str">
        <f>Položky!C981</f>
        <v>Podlahy vlysové a parketové</v>
      </c>
      <c r="C39" s="66"/>
      <c r="D39" s="116"/>
      <c r="E39" s="202">
        <f>Položky!BA986</f>
        <v>0</v>
      </c>
      <c r="F39" s="203">
        <f>Položky!BB986</f>
        <v>0</v>
      </c>
      <c r="G39" s="203">
        <f>Položky!BC986</f>
        <v>0</v>
      </c>
      <c r="H39" s="203">
        <f>Položky!BD986</f>
        <v>0</v>
      </c>
      <c r="I39" s="204">
        <f>Položky!BE986</f>
        <v>0</v>
      </c>
    </row>
    <row r="40" spans="1:256" s="35" customFormat="1" x14ac:dyDescent="0.25">
      <c r="A40" s="201" t="str">
        <f>Položky!B987</f>
        <v>776</v>
      </c>
      <c r="B40" s="115" t="str">
        <f>Položky!C987</f>
        <v>Podlahy povlakové</v>
      </c>
      <c r="C40" s="66"/>
      <c r="D40" s="116"/>
      <c r="E40" s="202">
        <f>Položky!BA996</f>
        <v>0</v>
      </c>
      <c r="F40" s="203">
        <f>Položky!BB996</f>
        <v>0</v>
      </c>
      <c r="G40" s="203">
        <f>Položky!BC996</f>
        <v>0</v>
      </c>
      <c r="H40" s="203">
        <f>Položky!BD996</f>
        <v>0</v>
      </c>
      <c r="I40" s="204">
        <f>Položky!BE996</f>
        <v>0</v>
      </c>
    </row>
    <row r="41" spans="1:256" s="35" customFormat="1" x14ac:dyDescent="0.25">
      <c r="A41" s="201" t="str">
        <f>Položky!B997</f>
        <v>781</v>
      </c>
      <c r="B41" s="115" t="str">
        <f>Položky!C997</f>
        <v>Obklady keramické</v>
      </c>
      <c r="C41" s="66"/>
      <c r="D41" s="116"/>
      <c r="E41" s="202">
        <f>Položky!BA1017</f>
        <v>0</v>
      </c>
      <c r="F41" s="203">
        <f>Položky!BB1017</f>
        <v>0</v>
      </c>
      <c r="G41" s="203">
        <f>Položky!BC1017</f>
        <v>0</v>
      </c>
      <c r="H41" s="203">
        <f>Položky!BD1017</f>
        <v>0</v>
      </c>
      <c r="I41" s="204">
        <f>Položky!BE1017</f>
        <v>0</v>
      </c>
    </row>
    <row r="42" spans="1:256" s="35" customFormat="1" x14ac:dyDescent="0.25">
      <c r="A42" s="201" t="str">
        <f>Položky!B1018</f>
        <v>784</v>
      </c>
      <c r="B42" s="115" t="str">
        <f>Položky!C1018</f>
        <v>Malby</v>
      </c>
      <c r="C42" s="66"/>
      <c r="D42" s="116"/>
      <c r="E42" s="202">
        <f>Položky!BA1031</f>
        <v>0</v>
      </c>
      <c r="F42" s="203">
        <f>Položky!BB1031</f>
        <v>0</v>
      </c>
      <c r="G42" s="203">
        <f>Položky!BC1031</f>
        <v>0</v>
      </c>
      <c r="H42" s="203">
        <f>Položky!BD1031</f>
        <v>0</v>
      </c>
      <c r="I42" s="204">
        <f>Položky!BE1031</f>
        <v>0</v>
      </c>
    </row>
    <row r="43" spans="1:256" s="35" customFormat="1" x14ac:dyDescent="0.25">
      <c r="A43" s="201" t="str">
        <f>Položky!B1032</f>
        <v>D96</v>
      </c>
      <c r="B43" s="115" t="str">
        <f>Položky!C1032</f>
        <v>Přesuny suti a vybouraných hmot</v>
      </c>
      <c r="C43" s="66"/>
      <c r="D43" s="116"/>
      <c r="E43" s="202">
        <f>Položky!BA1041</f>
        <v>0</v>
      </c>
      <c r="F43" s="203">
        <f>Položky!BB1041</f>
        <v>0</v>
      </c>
      <c r="G43" s="203">
        <f>Položky!BC1041</f>
        <v>0</v>
      </c>
      <c r="H43" s="203">
        <f>Položky!BD1041</f>
        <v>0</v>
      </c>
      <c r="I43" s="204">
        <f>Položky!BE1041</f>
        <v>0</v>
      </c>
    </row>
    <row r="44" spans="1:256" s="35" customFormat="1" ht="13" thickBot="1" x14ac:dyDescent="0.3">
      <c r="A44" s="201" t="str">
        <f>Položky!B1042</f>
        <v>M21</v>
      </c>
      <c r="B44" s="115" t="str">
        <f>Položky!C1042</f>
        <v>Elektromontáže</v>
      </c>
      <c r="C44" s="66"/>
      <c r="D44" s="116"/>
      <c r="E44" s="202">
        <f>Položky!BA1047</f>
        <v>0</v>
      </c>
      <c r="F44" s="203">
        <f>Položky!BB1047</f>
        <v>0</v>
      </c>
      <c r="G44" s="203">
        <f>Položky!BC1047</f>
        <v>0</v>
      </c>
      <c r="H44" s="203">
        <f>Položky!BD1047</f>
        <v>0</v>
      </c>
      <c r="I44" s="204">
        <f>Položky!BE1047</f>
        <v>0</v>
      </c>
    </row>
    <row r="45" spans="1:256" ht="13.5" thickBot="1" x14ac:dyDescent="0.35">
      <c r="A45" s="117"/>
      <c r="B45" s="118" t="s">
        <v>57</v>
      </c>
      <c r="C45" s="118"/>
      <c r="D45" s="119"/>
      <c r="E45" s="120">
        <f>SUM(E7:E44)</f>
        <v>0</v>
      </c>
      <c r="F45" s="121">
        <f>SUM(F7:F44)</f>
        <v>0</v>
      </c>
      <c r="G45" s="121">
        <f>SUM(G7:G44)</f>
        <v>0</v>
      </c>
      <c r="H45" s="121">
        <f>SUM(H7:H44)</f>
        <v>0</v>
      </c>
      <c r="I45" s="122">
        <f>SUM(I7:I44)</f>
        <v>0</v>
      </c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23"/>
      <c r="EP45" s="123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  <c r="FF45" s="123"/>
      <c r="FG45" s="123"/>
      <c r="FH45" s="123"/>
      <c r="FI45" s="123"/>
      <c r="FJ45" s="123"/>
      <c r="FK45" s="123"/>
      <c r="FL45" s="123"/>
      <c r="FM45" s="123"/>
      <c r="FN45" s="123"/>
      <c r="FO45" s="123"/>
      <c r="FP45" s="123"/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3"/>
      <c r="GC45" s="123"/>
      <c r="GD45" s="123"/>
      <c r="GE45" s="123"/>
      <c r="GF45" s="123"/>
      <c r="GG45" s="123"/>
      <c r="GH45" s="123"/>
      <c r="GI45" s="123"/>
      <c r="GJ45" s="123"/>
      <c r="GK45" s="123"/>
      <c r="GL45" s="123"/>
      <c r="GM45" s="123"/>
      <c r="GN45" s="123"/>
      <c r="GO45" s="123"/>
      <c r="GP45" s="123"/>
      <c r="GQ45" s="123"/>
      <c r="GR45" s="123"/>
      <c r="GS45" s="123"/>
      <c r="GT45" s="123"/>
      <c r="GU45" s="123"/>
      <c r="GV45" s="123"/>
      <c r="GW45" s="123"/>
      <c r="GX45" s="123"/>
      <c r="GY45" s="123"/>
      <c r="GZ45" s="123"/>
      <c r="HA45" s="123"/>
      <c r="HB45" s="123"/>
      <c r="HC45" s="123"/>
      <c r="HD45" s="123"/>
      <c r="HE45" s="123"/>
      <c r="HF45" s="123"/>
      <c r="HG45" s="123"/>
      <c r="HH45" s="123"/>
      <c r="HI45" s="123"/>
      <c r="HJ45" s="123"/>
      <c r="HK45" s="123"/>
      <c r="HL45" s="123"/>
      <c r="HM45" s="123"/>
      <c r="HN45" s="123"/>
      <c r="HO45" s="123"/>
      <c r="HP45" s="123"/>
      <c r="HQ45" s="123"/>
      <c r="HR45" s="123"/>
      <c r="HS45" s="123"/>
      <c r="HT45" s="123"/>
      <c r="HU45" s="123"/>
      <c r="HV45" s="123"/>
      <c r="HW45" s="123"/>
      <c r="HX45" s="123"/>
      <c r="HY45" s="123"/>
      <c r="HZ45" s="123"/>
      <c r="IA45" s="123"/>
      <c r="IB45" s="123"/>
      <c r="IC45" s="123"/>
      <c r="ID45" s="123"/>
      <c r="IE45" s="123"/>
      <c r="IF45" s="123"/>
      <c r="IG45" s="123"/>
      <c r="IH45" s="123"/>
      <c r="II45" s="123"/>
      <c r="IJ45" s="123"/>
      <c r="IK45" s="123"/>
      <c r="IL45" s="123"/>
      <c r="IM45" s="123"/>
      <c r="IN45" s="123"/>
      <c r="IO45" s="123"/>
      <c r="IP45" s="123"/>
      <c r="IQ45" s="123"/>
      <c r="IR45" s="123"/>
      <c r="IS45" s="123"/>
      <c r="IT45" s="123"/>
      <c r="IU45" s="123"/>
      <c r="IV45" s="123"/>
    </row>
    <row r="46" spans="1:256" x14ac:dyDescent="0.25">
      <c r="A46" s="66"/>
      <c r="B46" s="66"/>
      <c r="C46" s="66"/>
      <c r="D46" s="66"/>
      <c r="E46" s="66"/>
      <c r="F46" s="66"/>
      <c r="G46" s="66"/>
      <c r="H46" s="66"/>
      <c r="I46" s="66"/>
    </row>
    <row r="47" spans="1:256" ht="18" x14ac:dyDescent="0.4">
      <c r="A47" s="107" t="s">
        <v>58</v>
      </c>
      <c r="B47" s="107"/>
      <c r="C47" s="107"/>
      <c r="D47" s="107"/>
      <c r="E47" s="107"/>
      <c r="F47" s="107"/>
      <c r="G47" s="124"/>
      <c r="H47" s="107"/>
      <c r="I47" s="107"/>
      <c r="BA47" s="41"/>
      <c r="BB47" s="41"/>
      <c r="BC47" s="41"/>
      <c r="BD47" s="41"/>
      <c r="BE47" s="41"/>
    </row>
    <row r="48" spans="1:256" ht="13" thickBot="1" x14ac:dyDescent="0.3">
      <c r="A48" s="77"/>
      <c r="B48" s="77"/>
      <c r="C48" s="77"/>
      <c r="D48" s="77"/>
      <c r="E48" s="77"/>
      <c r="F48" s="77"/>
      <c r="G48" s="77"/>
      <c r="H48" s="77"/>
      <c r="I48" s="77"/>
    </row>
    <row r="49" spans="1:53" ht="13" x14ac:dyDescent="0.3">
      <c r="A49" s="71" t="s">
        <v>59</v>
      </c>
      <c r="B49" s="72"/>
      <c r="C49" s="72"/>
      <c r="D49" s="125"/>
      <c r="E49" s="126" t="s">
        <v>60</v>
      </c>
      <c r="F49" s="127" t="s">
        <v>61</v>
      </c>
      <c r="G49" s="128" t="s">
        <v>62</v>
      </c>
      <c r="H49" s="129"/>
      <c r="I49" s="130" t="s">
        <v>60</v>
      </c>
    </row>
    <row r="50" spans="1:53" x14ac:dyDescent="0.25">
      <c r="A50" s="64" t="s">
        <v>1368</v>
      </c>
      <c r="B50" s="55"/>
      <c r="C50" s="55"/>
      <c r="D50" s="131"/>
      <c r="E50" s="132"/>
      <c r="F50" s="133"/>
      <c r="G50" s="134">
        <f t="shared" ref="G50:G57" si="0">CHOOSE(BA50+1,HSV+PSV,HSV+PSV+Mont,HSV+PSV+Dodavka+Mont,HSV,PSV,Mont,Dodavka,Mont+Dodavka,0)</f>
        <v>0</v>
      </c>
      <c r="H50" s="135"/>
      <c r="I50" s="136">
        <f t="shared" ref="I50:I57" si="1">E50+F50*G50/100</f>
        <v>0</v>
      </c>
      <c r="BA50">
        <v>0</v>
      </c>
    </row>
    <row r="51" spans="1:53" x14ac:dyDescent="0.25">
      <c r="A51" s="64" t="s">
        <v>1369</v>
      </c>
      <c r="B51" s="55"/>
      <c r="C51" s="55"/>
      <c r="D51" s="131"/>
      <c r="E51" s="132"/>
      <c r="F51" s="133"/>
      <c r="G51" s="134">
        <f t="shared" si="0"/>
        <v>0</v>
      </c>
      <c r="H51" s="135"/>
      <c r="I51" s="136">
        <f t="shared" si="1"/>
        <v>0</v>
      </c>
      <c r="BA51">
        <v>0</v>
      </c>
    </row>
    <row r="52" spans="1:53" x14ac:dyDescent="0.25">
      <c r="A52" s="64" t="s">
        <v>1370</v>
      </c>
      <c r="B52" s="55"/>
      <c r="C52" s="55"/>
      <c r="D52" s="131"/>
      <c r="E52" s="132"/>
      <c r="F52" s="133"/>
      <c r="G52" s="134">
        <f t="shared" si="0"/>
        <v>0</v>
      </c>
      <c r="H52" s="135"/>
      <c r="I52" s="136">
        <f t="shared" si="1"/>
        <v>0</v>
      </c>
      <c r="BA52">
        <v>0</v>
      </c>
    </row>
    <row r="53" spans="1:53" x14ac:dyDescent="0.25">
      <c r="A53" s="64" t="s">
        <v>1371</v>
      </c>
      <c r="B53" s="55"/>
      <c r="C53" s="55"/>
      <c r="D53" s="131"/>
      <c r="E53" s="132"/>
      <c r="F53" s="133"/>
      <c r="G53" s="134">
        <f t="shared" si="0"/>
        <v>0</v>
      </c>
      <c r="H53" s="135"/>
      <c r="I53" s="136">
        <f t="shared" si="1"/>
        <v>0</v>
      </c>
      <c r="BA53">
        <v>0</v>
      </c>
    </row>
    <row r="54" spans="1:53" x14ac:dyDescent="0.25">
      <c r="A54" s="64" t="s">
        <v>1372</v>
      </c>
      <c r="B54" s="55"/>
      <c r="C54" s="55"/>
      <c r="D54" s="131"/>
      <c r="E54" s="132"/>
      <c r="F54" s="133"/>
      <c r="G54" s="134">
        <f t="shared" si="0"/>
        <v>0</v>
      </c>
      <c r="H54" s="135"/>
      <c r="I54" s="136">
        <f t="shared" si="1"/>
        <v>0</v>
      </c>
      <c r="BA54">
        <v>1</v>
      </c>
    </row>
    <row r="55" spans="1:53" x14ac:dyDescent="0.25">
      <c r="A55" s="64" t="s">
        <v>1373</v>
      </c>
      <c r="B55" s="55"/>
      <c r="C55" s="55"/>
      <c r="D55" s="131"/>
      <c r="E55" s="132"/>
      <c r="F55" s="133"/>
      <c r="G55" s="134">
        <f t="shared" si="0"/>
        <v>0</v>
      </c>
      <c r="H55" s="135"/>
      <c r="I55" s="136">
        <f t="shared" si="1"/>
        <v>0</v>
      </c>
      <c r="BA55">
        <v>1</v>
      </c>
    </row>
    <row r="56" spans="1:53" x14ac:dyDescent="0.25">
      <c r="A56" s="64" t="s">
        <v>1374</v>
      </c>
      <c r="B56" s="55"/>
      <c r="C56" s="55"/>
      <c r="D56" s="131"/>
      <c r="E56" s="132"/>
      <c r="F56" s="133"/>
      <c r="G56" s="134">
        <f t="shared" si="0"/>
        <v>0</v>
      </c>
      <c r="H56" s="135"/>
      <c r="I56" s="136">
        <f t="shared" si="1"/>
        <v>0</v>
      </c>
      <c r="BA56">
        <v>2</v>
      </c>
    </row>
    <row r="57" spans="1:53" x14ac:dyDescent="0.25">
      <c r="A57" s="64" t="s">
        <v>1375</v>
      </c>
      <c r="B57" s="55"/>
      <c r="C57" s="55"/>
      <c r="D57" s="131"/>
      <c r="E57" s="132"/>
      <c r="F57" s="133"/>
      <c r="G57" s="134">
        <f t="shared" si="0"/>
        <v>0</v>
      </c>
      <c r="H57" s="135"/>
      <c r="I57" s="136">
        <f t="shared" si="1"/>
        <v>0</v>
      </c>
      <c r="BA57">
        <v>2</v>
      </c>
    </row>
    <row r="58" spans="1:53" ht="13.5" thickBot="1" x14ac:dyDescent="0.35">
      <c r="A58" s="137"/>
      <c r="B58" s="138" t="s">
        <v>63</v>
      </c>
      <c r="C58" s="139"/>
      <c r="D58" s="140"/>
      <c r="E58" s="141"/>
      <c r="F58" s="142"/>
      <c r="G58" s="142"/>
      <c r="H58" s="224">
        <f>SUM(I50:I57)</f>
        <v>0</v>
      </c>
      <c r="I58" s="225"/>
    </row>
    <row r="60" spans="1:53" ht="13" x14ac:dyDescent="0.3">
      <c r="B60" s="123"/>
      <c r="F60" s="143"/>
      <c r="G60" s="144"/>
      <c r="H60" s="144"/>
      <c r="I60" s="145"/>
    </row>
    <row r="61" spans="1:53" x14ac:dyDescent="0.25">
      <c r="F61" s="143"/>
      <c r="G61" s="144"/>
      <c r="H61" s="144"/>
      <c r="I61" s="145"/>
    </row>
    <row r="62" spans="1:53" x14ac:dyDescent="0.25">
      <c r="F62" s="143"/>
      <c r="G62" s="144"/>
      <c r="H62" s="144"/>
      <c r="I62" s="145"/>
    </row>
    <row r="63" spans="1:53" x14ac:dyDescent="0.25">
      <c r="F63" s="143"/>
      <c r="G63" s="144"/>
      <c r="H63" s="144"/>
      <c r="I63" s="145"/>
    </row>
    <row r="64" spans="1:53" x14ac:dyDescent="0.25">
      <c r="F64" s="143"/>
      <c r="G64" s="144"/>
      <c r="H64" s="144"/>
      <c r="I64" s="145"/>
    </row>
    <row r="65" spans="6:9" x14ac:dyDescent="0.25">
      <c r="F65" s="143"/>
      <c r="G65" s="144"/>
      <c r="H65" s="144"/>
      <c r="I65" s="145"/>
    </row>
    <row r="66" spans="6:9" x14ac:dyDescent="0.25">
      <c r="F66" s="143"/>
      <c r="G66" s="144"/>
      <c r="H66" s="144"/>
      <c r="I66" s="145"/>
    </row>
    <row r="67" spans="6:9" x14ac:dyDescent="0.25">
      <c r="F67" s="143"/>
      <c r="G67" s="144"/>
      <c r="H67" s="144"/>
      <c r="I67" s="145"/>
    </row>
    <row r="68" spans="6:9" x14ac:dyDescent="0.25">
      <c r="F68" s="143"/>
      <c r="G68" s="144"/>
      <c r="H68" s="144"/>
      <c r="I68" s="145"/>
    </row>
    <row r="69" spans="6:9" x14ac:dyDescent="0.25">
      <c r="F69" s="143"/>
      <c r="G69" s="144"/>
      <c r="H69" s="144"/>
      <c r="I69" s="145"/>
    </row>
    <row r="70" spans="6:9" x14ac:dyDescent="0.25">
      <c r="F70" s="143"/>
      <c r="G70" s="144"/>
      <c r="H70" s="144"/>
      <c r="I70" s="145"/>
    </row>
    <row r="71" spans="6:9" x14ac:dyDescent="0.25">
      <c r="F71" s="143"/>
      <c r="G71" s="144"/>
      <c r="H71" s="144"/>
      <c r="I71" s="145"/>
    </row>
    <row r="72" spans="6:9" x14ac:dyDescent="0.25">
      <c r="F72" s="143"/>
      <c r="G72" s="144"/>
      <c r="H72" s="144"/>
      <c r="I72" s="145"/>
    </row>
    <row r="73" spans="6:9" x14ac:dyDescent="0.25">
      <c r="F73" s="143"/>
      <c r="G73" s="144"/>
      <c r="H73" s="144"/>
      <c r="I73" s="145"/>
    </row>
    <row r="74" spans="6:9" x14ac:dyDescent="0.25">
      <c r="F74" s="143"/>
      <c r="G74" s="144"/>
      <c r="H74" s="144"/>
      <c r="I74" s="145"/>
    </row>
    <row r="75" spans="6:9" x14ac:dyDescent="0.25">
      <c r="F75" s="143"/>
      <c r="G75" s="144"/>
      <c r="H75" s="144"/>
      <c r="I75" s="145"/>
    </row>
    <row r="76" spans="6:9" x14ac:dyDescent="0.25">
      <c r="F76" s="143"/>
      <c r="G76" s="144"/>
      <c r="H76" s="144"/>
      <c r="I76" s="145"/>
    </row>
    <row r="77" spans="6:9" x14ac:dyDescent="0.25">
      <c r="F77" s="143"/>
      <c r="G77" s="144"/>
      <c r="H77" s="144"/>
      <c r="I77" s="145"/>
    </row>
    <row r="78" spans="6:9" x14ac:dyDescent="0.25">
      <c r="F78" s="143"/>
      <c r="G78" s="144"/>
      <c r="H78" s="144"/>
      <c r="I78" s="145"/>
    </row>
    <row r="79" spans="6:9" x14ac:dyDescent="0.25">
      <c r="F79" s="143"/>
      <c r="G79" s="144"/>
      <c r="H79" s="144"/>
      <c r="I79" s="145"/>
    </row>
    <row r="80" spans="6:9" x14ac:dyDescent="0.25">
      <c r="F80" s="143"/>
      <c r="G80" s="144"/>
      <c r="H80" s="144"/>
      <c r="I80" s="145"/>
    </row>
    <row r="81" spans="6:9" x14ac:dyDescent="0.25">
      <c r="F81" s="143"/>
      <c r="G81" s="144"/>
      <c r="H81" s="144"/>
      <c r="I81" s="145"/>
    </row>
    <row r="82" spans="6:9" x14ac:dyDescent="0.25">
      <c r="F82" s="143"/>
      <c r="G82" s="144"/>
      <c r="H82" s="144"/>
      <c r="I82" s="145"/>
    </row>
    <row r="83" spans="6:9" x14ac:dyDescent="0.25">
      <c r="F83" s="143"/>
      <c r="G83" s="144"/>
      <c r="H83" s="144"/>
      <c r="I83" s="145"/>
    </row>
    <row r="84" spans="6:9" x14ac:dyDescent="0.25">
      <c r="F84" s="143"/>
      <c r="G84" s="144"/>
      <c r="H84" s="144"/>
      <c r="I84" s="145"/>
    </row>
    <row r="85" spans="6:9" x14ac:dyDescent="0.25">
      <c r="F85" s="143"/>
      <c r="G85" s="144"/>
      <c r="H85" s="144"/>
      <c r="I85" s="145"/>
    </row>
    <row r="86" spans="6:9" x14ac:dyDescent="0.25">
      <c r="F86" s="143"/>
      <c r="G86" s="144"/>
      <c r="H86" s="144"/>
      <c r="I86" s="145"/>
    </row>
    <row r="87" spans="6:9" x14ac:dyDescent="0.25">
      <c r="F87" s="143"/>
      <c r="G87" s="144"/>
      <c r="H87" s="144"/>
      <c r="I87" s="145"/>
    </row>
    <row r="88" spans="6:9" x14ac:dyDescent="0.25">
      <c r="F88" s="143"/>
      <c r="G88" s="144"/>
      <c r="H88" s="144"/>
      <c r="I88" s="145"/>
    </row>
    <row r="89" spans="6:9" x14ac:dyDescent="0.25">
      <c r="F89" s="143"/>
      <c r="G89" s="144"/>
      <c r="H89" s="144"/>
      <c r="I89" s="145"/>
    </row>
    <row r="90" spans="6:9" x14ac:dyDescent="0.25">
      <c r="F90" s="143"/>
      <c r="G90" s="144"/>
      <c r="H90" s="144"/>
      <c r="I90" s="145"/>
    </row>
    <row r="91" spans="6:9" x14ac:dyDescent="0.25">
      <c r="F91" s="143"/>
      <c r="G91" s="144"/>
      <c r="H91" s="144"/>
      <c r="I91" s="145"/>
    </row>
    <row r="92" spans="6:9" x14ac:dyDescent="0.25">
      <c r="F92" s="143"/>
      <c r="G92" s="144"/>
      <c r="H92" s="144"/>
      <c r="I92" s="145"/>
    </row>
    <row r="93" spans="6:9" x14ac:dyDescent="0.25">
      <c r="F93" s="143"/>
      <c r="G93" s="144"/>
      <c r="H93" s="144"/>
      <c r="I93" s="145"/>
    </row>
    <row r="94" spans="6:9" x14ac:dyDescent="0.25">
      <c r="F94" s="143"/>
      <c r="G94" s="144"/>
      <c r="H94" s="144"/>
      <c r="I94" s="145"/>
    </row>
    <row r="95" spans="6:9" x14ac:dyDescent="0.25">
      <c r="F95" s="143"/>
      <c r="G95" s="144"/>
      <c r="H95" s="144"/>
      <c r="I95" s="145"/>
    </row>
    <row r="96" spans="6:9" x14ac:dyDescent="0.25">
      <c r="F96" s="143"/>
      <c r="G96" s="144"/>
      <c r="H96" s="144"/>
      <c r="I96" s="145"/>
    </row>
    <row r="97" spans="6:9" x14ac:dyDescent="0.25">
      <c r="F97" s="143"/>
      <c r="G97" s="144"/>
      <c r="H97" s="144"/>
      <c r="I97" s="145"/>
    </row>
    <row r="98" spans="6:9" x14ac:dyDescent="0.25">
      <c r="F98" s="143"/>
      <c r="G98" s="144"/>
      <c r="H98" s="144"/>
      <c r="I98" s="145"/>
    </row>
    <row r="99" spans="6:9" x14ac:dyDescent="0.25">
      <c r="F99" s="143"/>
      <c r="G99" s="144"/>
      <c r="H99" s="144"/>
      <c r="I99" s="145"/>
    </row>
    <row r="100" spans="6:9" x14ac:dyDescent="0.25">
      <c r="F100" s="143"/>
      <c r="G100" s="144"/>
      <c r="H100" s="144"/>
      <c r="I100" s="145"/>
    </row>
    <row r="101" spans="6:9" x14ac:dyDescent="0.25">
      <c r="F101" s="143"/>
      <c r="G101" s="144"/>
      <c r="H101" s="144"/>
      <c r="I101" s="145"/>
    </row>
    <row r="102" spans="6:9" x14ac:dyDescent="0.25">
      <c r="F102" s="143"/>
      <c r="G102" s="144"/>
      <c r="H102" s="144"/>
      <c r="I102" s="145"/>
    </row>
    <row r="103" spans="6:9" x14ac:dyDescent="0.25">
      <c r="F103" s="143"/>
      <c r="G103" s="144"/>
      <c r="H103" s="144"/>
      <c r="I103" s="145"/>
    </row>
    <row r="104" spans="6:9" x14ac:dyDescent="0.25">
      <c r="F104" s="143"/>
      <c r="G104" s="144"/>
      <c r="H104" s="144"/>
      <c r="I104" s="145"/>
    </row>
    <row r="105" spans="6:9" x14ac:dyDescent="0.25">
      <c r="F105" s="143"/>
      <c r="G105" s="144"/>
      <c r="H105" s="144"/>
      <c r="I105" s="145"/>
    </row>
    <row r="106" spans="6:9" x14ac:dyDescent="0.25">
      <c r="F106" s="143"/>
      <c r="G106" s="144"/>
      <c r="H106" s="144"/>
      <c r="I106" s="145"/>
    </row>
    <row r="107" spans="6:9" x14ac:dyDescent="0.25">
      <c r="F107" s="143"/>
      <c r="G107" s="144"/>
      <c r="H107" s="144"/>
      <c r="I107" s="145"/>
    </row>
    <row r="108" spans="6:9" x14ac:dyDescent="0.25">
      <c r="F108" s="143"/>
      <c r="G108" s="144"/>
      <c r="H108" s="144"/>
      <c r="I108" s="145"/>
    </row>
    <row r="109" spans="6:9" x14ac:dyDescent="0.25">
      <c r="F109" s="143"/>
      <c r="G109" s="144"/>
      <c r="H109" s="144"/>
      <c r="I109" s="145"/>
    </row>
  </sheetData>
  <mergeCells count="4">
    <mergeCell ref="A1:B1"/>
    <mergeCell ref="A2:B2"/>
    <mergeCell ref="G2:I2"/>
    <mergeCell ref="H58:I5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9A82-D1EC-4BAF-B979-95FC09CC1717}">
  <sheetPr codeName="List2"/>
  <dimension ref="A1:CZ1120"/>
  <sheetViews>
    <sheetView showGridLines="0" showZeros="0" zoomScaleNormal="100" workbookViewId="0">
      <selection activeCell="E4" sqref="E4:G4"/>
    </sheetView>
  </sheetViews>
  <sheetFormatPr defaultRowHeight="12.5" x14ac:dyDescent="0.25"/>
  <cols>
    <col min="1" max="1" width="4.453125" style="146" customWidth="1"/>
    <col min="2" max="2" width="11.54296875" style="146" customWidth="1"/>
    <col min="3" max="3" width="40.453125" style="146" customWidth="1"/>
    <col min="4" max="4" width="7.54296875" style="146" customWidth="1"/>
    <col min="5" max="5" width="8.54296875" style="195" customWidth="1"/>
    <col min="6" max="6" width="9.81640625" style="146" customWidth="1"/>
    <col min="7" max="7" width="13.81640625" style="146" customWidth="1"/>
    <col min="8" max="11" width="9.1796875" style="146"/>
    <col min="12" max="12" width="75.453125" style="146" customWidth="1"/>
    <col min="13" max="13" width="45.26953125" style="146" customWidth="1"/>
    <col min="14" max="256" width="9.1796875" style="146"/>
    <col min="257" max="257" width="4.453125" style="146" customWidth="1"/>
    <col min="258" max="258" width="11.54296875" style="146" customWidth="1"/>
    <col min="259" max="259" width="40.453125" style="146" customWidth="1"/>
    <col min="260" max="260" width="5.54296875" style="146" customWidth="1"/>
    <col min="261" max="261" width="8.54296875" style="146" customWidth="1"/>
    <col min="262" max="262" width="9.81640625" style="146" customWidth="1"/>
    <col min="263" max="263" width="13.81640625" style="146" customWidth="1"/>
    <col min="264" max="267" width="9.1796875" style="146"/>
    <col min="268" max="268" width="75.453125" style="146" customWidth="1"/>
    <col min="269" max="269" width="45.26953125" style="146" customWidth="1"/>
    <col min="270" max="512" width="9.1796875" style="146"/>
    <col min="513" max="513" width="4.453125" style="146" customWidth="1"/>
    <col min="514" max="514" width="11.54296875" style="146" customWidth="1"/>
    <col min="515" max="515" width="40.453125" style="146" customWidth="1"/>
    <col min="516" max="516" width="5.54296875" style="146" customWidth="1"/>
    <col min="517" max="517" width="8.54296875" style="146" customWidth="1"/>
    <col min="518" max="518" width="9.81640625" style="146" customWidth="1"/>
    <col min="519" max="519" width="13.81640625" style="146" customWidth="1"/>
    <col min="520" max="523" width="9.1796875" style="146"/>
    <col min="524" max="524" width="75.453125" style="146" customWidth="1"/>
    <col min="525" max="525" width="45.26953125" style="146" customWidth="1"/>
    <col min="526" max="768" width="9.1796875" style="146"/>
    <col min="769" max="769" width="4.453125" style="146" customWidth="1"/>
    <col min="770" max="770" width="11.54296875" style="146" customWidth="1"/>
    <col min="771" max="771" width="40.453125" style="146" customWidth="1"/>
    <col min="772" max="772" width="5.54296875" style="146" customWidth="1"/>
    <col min="773" max="773" width="8.54296875" style="146" customWidth="1"/>
    <col min="774" max="774" width="9.81640625" style="146" customWidth="1"/>
    <col min="775" max="775" width="13.81640625" style="146" customWidth="1"/>
    <col min="776" max="779" width="9.1796875" style="146"/>
    <col min="780" max="780" width="75.453125" style="146" customWidth="1"/>
    <col min="781" max="781" width="45.26953125" style="146" customWidth="1"/>
    <col min="782" max="1024" width="9.1796875" style="146"/>
    <col min="1025" max="1025" width="4.453125" style="146" customWidth="1"/>
    <col min="1026" max="1026" width="11.54296875" style="146" customWidth="1"/>
    <col min="1027" max="1027" width="40.453125" style="146" customWidth="1"/>
    <col min="1028" max="1028" width="5.54296875" style="146" customWidth="1"/>
    <col min="1029" max="1029" width="8.54296875" style="146" customWidth="1"/>
    <col min="1030" max="1030" width="9.81640625" style="146" customWidth="1"/>
    <col min="1031" max="1031" width="13.81640625" style="146" customWidth="1"/>
    <col min="1032" max="1035" width="9.1796875" style="146"/>
    <col min="1036" max="1036" width="75.453125" style="146" customWidth="1"/>
    <col min="1037" max="1037" width="45.26953125" style="146" customWidth="1"/>
    <col min="1038" max="1280" width="9.1796875" style="146"/>
    <col min="1281" max="1281" width="4.453125" style="146" customWidth="1"/>
    <col min="1282" max="1282" width="11.54296875" style="146" customWidth="1"/>
    <col min="1283" max="1283" width="40.453125" style="146" customWidth="1"/>
    <col min="1284" max="1284" width="5.54296875" style="146" customWidth="1"/>
    <col min="1285" max="1285" width="8.54296875" style="146" customWidth="1"/>
    <col min="1286" max="1286" width="9.81640625" style="146" customWidth="1"/>
    <col min="1287" max="1287" width="13.81640625" style="146" customWidth="1"/>
    <col min="1288" max="1291" width="9.1796875" style="146"/>
    <col min="1292" max="1292" width="75.453125" style="146" customWidth="1"/>
    <col min="1293" max="1293" width="45.26953125" style="146" customWidth="1"/>
    <col min="1294" max="1536" width="9.1796875" style="146"/>
    <col min="1537" max="1537" width="4.453125" style="146" customWidth="1"/>
    <col min="1538" max="1538" width="11.54296875" style="146" customWidth="1"/>
    <col min="1539" max="1539" width="40.453125" style="146" customWidth="1"/>
    <col min="1540" max="1540" width="5.54296875" style="146" customWidth="1"/>
    <col min="1541" max="1541" width="8.54296875" style="146" customWidth="1"/>
    <col min="1542" max="1542" width="9.81640625" style="146" customWidth="1"/>
    <col min="1543" max="1543" width="13.81640625" style="146" customWidth="1"/>
    <col min="1544" max="1547" width="9.1796875" style="146"/>
    <col min="1548" max="1548" width="75.453125" style="146" customWidth="1"/>
    <col min="1549" max="1549" width="45.26953125" style="146" customWidth="1"/>
    <col min="1550" max="1792" width="9.1796875" style="146"/>
    <col min="1793" max="1793" width="4.453125" style="146" customWidth="1"/>
    <col min="1794" max="1794" width="11.54296875" style="146" customWidth="1"/>
    <col min="1795" max="1795" width="40.453125" style="146" customWidth="1"/>
    <col min="1796" max="1796" width="5.54296875" style="146" customWidth="1"/>
    <col min="1797" max="1797" width="8.54296875" style="146" customWidth="1"/>
    <col min="1798" max="1798" width="9.81640625" style="146" customWidth="1"/>
    <col min="1799" max="1799" width="13.81640625" style="146" customWidth="1"/>
    <col min="1800" max="1803" width="9.1796875" style="146"/>
    <col min="1804" max="1804" width="75.453125" style="146" customWidth="1"/>
    <col min="1805" max="1805" width="45.26953125" style="146" customWidth="1"/>
    <col min="1806" max="2048" width="9.1796875" style="146"/>
    <col min="2049" max="2049" width="4.453125" style="146" customWidth="1"/>
    <col min="2050" max="2050" width="11.54296875" style="146" customWidth="1"/>
    <col min="2051" max="2051" width="40.453125" style="146" customWidth="1"/>
    <col min="2052" max="2052" width="5.54296875" style="146" customWidth="1"/>
    <col min="2053" max="2053" width="8.54296875" style="146" customWidth="1"/>
    <col min="2054" max="2054" width="9.81640625" style="146" customWidth="1"/>
    <col min="2055" max="2055" width="13.81640625" style="146" customWidth="1"/>
    <col min="2056" max="2059" width="9.1796875" style="146"/>
    <col min="2060" max="2060" width="75.453125" style="146" customWidth="1"/>
    <col min="2061" max="2061" width="45.26953125" style="146" customWidth="1"/>
    <col min="2062" max="2304" width="9.1796875" style="146"/>
    <col min="2305" max="2305" width="4.453125" style="146" customWidth="1"/>
    <col min="2306" max="2306" width="11.54296875" style="146" customWidth="1"/>
    <col min="2307" max="2307" width="40.453125" style="146" customWidth="1"/>
    <col min="2308" max="2308" width="5.54296875" style="146" customWidth="1"/>
    <col min="2309" max="2309" width="8.54296875" style="146" customWidth="1"/>
    <col min="2310" max="2310" width="9.81640625" style="146" customWidth="1"/>
    <col min="2311" max="2311" width="13.81640625" style="146" customWidth="1"/>
    <col min="2312" max="2315" width="9.1796875" style="146"/>
    <col min="2316" max="2316" width="75.453125" style="146" customWidth="1"/>
    <col min="2317" max="2317" width="45.26953125" style="146" customWidth="1"/>
    <col min="2318" max="2560" width="9.1796875" style="146"/>
    <col min="2561" max="2561" width="4.453125" style="146" customWidth="1"/>
    <col min="2562" max="2562" width="11.54296875" style="146" customWidth="1"/>
    <col min="2563" max="2563" width="40.453125" style="146" customWidth="1"/>
    <col min="2564" max="2564" width="5.54296875" style="146" customWidth="1"/>
    <col min="2565" max="2565" width="8.54296875" style="146" customWidth="1"/>
    <col min="2566" max="2566" width="9.81640625" style="146" customWidth="1"/>
    <col min="2567" max="2567" width="13.81640625" style="146" customWidth="1"/>
    <col min="2568" max="2571" width="9.1796875" style="146"/>
    <col min="2572" max="2572" width="75.453125" style="146" customWidth="1"/>
    <col min="2573" max="2573" width="45.26953125" style="146" customWidth="1"/>
    <col min="2574" max="2816" width="9.1796875" style="146"/>
    <col min="2817" max="2817" width="4.453125" style="146" customWidth="1"/>
    <col min="2818" max="2818" width="11.54296875" style="146" customWidth="1"/>
    <col min="2819" max="2819" width="40.453125" style="146" customWidth="1"/>
    <col min="2820" max="2820" width="5.54296875" style="146" customWidth="1"/>
    <col min="2821" max="2821" width="8.54296875" style="146" customWidth="1"/>
    <col min="2822" max="2822" width="9.81640625" style="146" customWidth="1"/>
    <col min="2823" max="2823" width="13.81640625" style="146" customWidth="1"/>
    <col min="2824" max="2827" width="9.1796875" style="146"/>
    <col min="2828" max="2828" width="75.453125" style="146" customWidth="1"/>
    <col min="2829" max="2829" width="45.26953125" style="146" customWidth="1"/>
    <col min="2830" max="3072" width="9.1796875" style="146"/>
    <col min="3073" max="3073" width="4.453125" style="146" customWidth="1"/>
    <col min="3074" max="3074" width="11.54296875" style="146" customWidth="1"/>
    <col min="3075" max="3075" width="40.453125" style="146" customWidth="1"/>
    <col min="3076" max="3076" width="5.54296875" style="146" customWidth="1"/>
    <col min="3077" max="3077" width="8.54296875" style="146" customWidth="1"/>
    <col min="3078" max="3078" width="9.81640625" style="146" customWidth="1"/>
    <col min="3079" max="3079" width="13.81640625" style="146" customWidth="1"/>
    <col min="3080" max="3083" width="9.1796875" style="146"/>
    <col min="3084" max="3084" width="75.453125" style="146" customWidth="1"/>
    <col min="3085" max="3085" width="45.26953125" style="146" customWidth="1"/>
    <col min="3086" max="3328" width="9.1796875" style="146"/>
    <col min="3329" max="3329" width="4.453125" style="146" customWidth="1"/>
    <col min="3330" max="3330" width="11.54296875" style="146" customWidth="1"/>
    <col min="3331" max="3331" width="40.453125" style="146" customWidth="1"/>
    <col min="3332" max="3332" width="5.54296875" style="146" customWidth="1"/>
    <col min="3333" max="3333" width="8.54296875" style="146" customWidth="1"/>
    <col min="3334" max="3334" width="9.81640625" style="146" customWidth="1"/>
    <col min="3335" max="3335" width="13.81640625" style="146" customWidth="1"/>
    <col min="3336" max="3339" width="9.1796875" style="146"/>
    <col min="3340" max="3340" width="75.453125" style="146" customWidth="1"/>
    <col min="3341" max="3341" width="45.26953125" style="146" customWidth="1"/>
    <col min="3342" max="3584" width="9.1796875" style="146"/>
    <col min="3585" max="3585" width="4.453125" style="146" customWidth="1"/>
    <col min="3586" max="3586" width="11.54296875" style="146" customWidth="1"/>
    <col min="3587" max="3587" width="40.453125" style="146" customWidth="1"/>
    <col min="3588" max="3588" width="5.54296875" style="146" customWidth="1"/>
    <col min="3589" max="3589" width="8.54296875" style="146" customWidth="1"/>
    <col min="3590" max="3590" width="9.81640625" style="146" customWidth="1"/>
    <col min="3591" max="3591" width="13.81640625" style="146" customWidth="1"/>
    <col min="3592" max="3595" width="9.1796875" style="146"/>
    <col min="3596" max="3596" width="75.453125" style="146" customWidth="1"/>
    <col min="3597" max="3597" width="45.26953125" style="146" customWidth="1"/>
    <col min="3598" max="3840" width="9.1796875" style="146"/>
    <col min="3841" max="3841" width="4.453125" style="146" customWidth="1"/>
    <col min="3842" max="3842" width="11.54296875" style="146" customWidth="1"/>
    <col min="3843" max="3843" width="40.453125" style="146" customWidth="1"/>
    <col min="3844" max="3844" width="5.54296875" style="146" customWidth="1"/>
    <col min="3845" max="3845" width="8.54296875" style="146" customWidth="1"/>
    <col min="3846" max="3846" width="9.81640625" style="146" customWidth="1"/>
    <col min="3847" max="3847" width="13.81640625" style="146" customWidth="1"/>
    <col min="3848" max="3851" width="9.1796875" style="146"/>
    <col min="3852" max="3852" width="75.453125" style="146" customWidth="1"/>
    <col min="3853" max="3853" width="45.26953125" style="146" customWidth="1"/>
    <col min="3854" max="4096" width="9.1796875" style="146"/>
    <col min="4097" max="4097" width="4.453125" style="146" customWidth="1"/>
    <col min="4098" max="4098" width="11.54296875" style="146" customWidth="1"/>
    <col min="4099" max="4099" width="40.453125" style="146" customWidth="1"/>
    <col min="4100" max="4100" width="5.54296875" style="146" customWidth="1"/>
    <col min="4101" max="4101" width="8.54296875" style="146" customWidth="1"/>
    <col min="4102" max="4102" width="9.81640625" style="146" customWidth="1"/>
    <col min="4103" max="4103" width="13.81640625" style="146" customWidth="1"/>
    <col min="4104" max="4107" width="9.1796875" style="146"/>
    <col min="4108" max="4108" width="75.453125" style="146" customWidth="1"/>
    <col min="4109" max="4109" width="45.26953125" style="146" customWidth="1"/>
    <col min="4110" max="4352" width="9.1796875" style="146"/>
    <col min="4353" max="4353" width="4.453125" style="146" customWidth="1"/>
    <col min="4354" max="4354" width="11.54296875" style="146" customWidth="1"/>
    <col min="4355" max="4355" width="40.453125" style="146" customWidth="1"/>
    <col min="4356" max="4356" width="5.54296875" style="146" customWidth="1"/>
    <col min="4357" max="4357" width="8.54296875" style="146" customWidth="1"/>
    <col min="4358" max="4358" width="9.81640625" style="146" customWidth="1"/>
    <col min="4359" max="4359" width="13.81640625" style="146" customWidth="1"/>
    <col min="4360" max="4363" width="9.1796875" style="146"/>
    <col min="4364" max="4364" width="75.453125" style="146" customWidth="1"/>
    <col min="4365" max="4365" width="45.26953125" style="146" customWidth="1"/>
    <col min="4366" max="4608" width="9.1796875" style="146"/>
    <col min="4609" max="4609" width="4.453125" style="146" customWidth="1"/>
    <col min="4610" max="4610" width="11.54296875" style="146" customWidth="1"/>
    <col min="4611" max="4611" width="40.453125" style="146" customWidth="1"/>
    <col min="4612" max="4612" width="5.54296875" style="146" customWidth="1"/>
    <col min="4613" max="4613" width="8.54296875" style="146" customWidth="1"/>
    <col min="4614" max="4614" width="9.81640625" style="146" customWidth="1"/>
    <col min="4615" max="4615" width="13.81640625" style="146" customWidth="1"/>
    <col min="4616" max="4619" width="9.1796875" style="146"/>
    <col min="4620" max="4620" width="75.453125" style="146" customWidth="1"/>
    <col min="4621" max="4621" width="45.26953125" style="146" customWidth="1"/>
    <col min="4622" max="4864" width="9.1796875" style="146"/>
    <col min="4865" max="4865" width="4.453125" style="146" customWidth="1"/>
    <col min="4866" max="4866" width="11.54296875" style="146" customWidth="1"/>
    <col min="4867" max="4867" width="40.453125" style="146" customWidth="1"/>
    <col min="4868" max="4868" width="5.54296875" style="146" customWidth="1"/>
    <col min="4869" max="4869" width="8.54296875" style="146" customWidth="1"/>
    <col min="4870" max="4870" width="9.81640625" style="146" customWidth="1"/>
    <col min="4871" max="4871" width="13.81640625" style="146" customWidth="1"/>
    <col min="4872" max="4875" width="9.1796875" style="146"/>
    <col min="4876" max="4876" width="75.453125" style="146" customWidth="1"/>
    <col min="4877" max="4877" width="45.26953125" style="146" customWidth="1"/>
    <col min="4878" max="5120" width="9.1796875" style="146"/>
    <col min="5121" max="5121" width="4.453125" style="146" customWidth="1"/>
    <col min="5122" max="5122" width="11.54296875" style="146" customWidth="1"/>
    <col min="5123" max="5123" width="40.453125" style="146" customWidth="1"/>
    <col min="5124" max="5124" width="5.54296875" style="146" customWidth="1"/>
    <col min="5125" max="5125" width="8.54296875" style="146" customWidth="1"/>
    <col min="5126" max="5126" width="9.81640625" style="146" customWidth="1"/>
    <col min="5127" max="5127" width="13.81640625" style="146" customWidth="1"/>
    <col min="5128" max="5131" width="9.1796875" style="146"/>
    <col min="5132" max="5132" width="75.453125" style="146" customWidth="1"/>
    <col min="5133" max="5133" width="45.26953125" style="146" customWidth="1"/>
    <col min="5134" max="5376" width="9.1796875" style="146"/>
    <col min="5377" max="5377" width="4.453125" style="146" customWidth="1"/>
    <col min="5378" max="5378" width="11.54296875" style="146" customWidth="1"/>
    <col min="5379" max="5379" width="40.453125" style="146" customWidth="1"/>
    <col min="5380" max="5380" width="5.54296875" style="146" customWidth="1"/>
    <col min="5381" max="5381" width="8.54296875" style="146" customWidth="1"/>
    <col min="5382" max="5382" width="9.81640625" style="146" customWidth="1"/>
    <col min="5383" max="5383" width="13.81640625" style="146" customWidth="1"/>
    <col min="5384" max="5387" width="9.1796875" style="146"/>
    <col min="5388" max="5388" width="75.453125" style="146" customWidth="1"/>
    <col min="5389" max="5389" width="45.26953125" style="146" customWidth="1"/>
    <col min="5390" max="5632" width="9.1796875" style="146"/>
    <col min="5633" max="5633" width="4.453125" style="146" customWidth="1"/>
    <col min="5634" max="5634" width="11.54296875" style="146" customWidth="1"/>
    <col min="5635" max="5635" width="40.453125" style="146" customWidth="1"/>
    <col min="5636" max="5636" width="5.54296875" style="146" customWidth="1"/>
    <col min="5637" max="5637" width="8.54296875" style="146" customWidth="1"/>
    <col min="5638" max="5638" width="9.81640625" style="146" customWidth="1"/>
    <col min="5639" max="5639" width="13.81640625" style="146" customWidth="1"/>
    <col min="5640" max="5643" width="9.1796875" style="146"/>
    <col min="5644" max="5644" width="75.453125" style="146" customWidth="1"/>
    <col min="5645" max="5645" width="45.26953125" style="146" customWidth="1"/>
    <col min="5646" max="5888" width="9.1796875" style="146"/>
    <col min="5889" max="5889" width="4.453125" style="146" customWidth="1"/>
    <col min="5890" max="5890" width="11.54296875" style="146" customWidth="1"/>
    <col min="5891" max="5891" width="40.453125" style="146" customWidth="1"/>
    <col min="5892" max="5892" width="5.54296875" style="146" customWidth="1"/>
    <col min="5893" max="5893" width="8.54296875" style="146" customWidth="1"/>
    <col min="5894" max="5894" width="9.81640625" style="146" customWidth="1"/>
    <col min="5895" max="5895" width="13.81640625" style="146" customWidth="1"/>
    <col min="5896" max="5899" width="9.1796875" style="146"/>
    <col min="5900" max="5900" width="75.453125" style="146" customWidth="1"/>
    <col min="5901" max="5901" width="45.26953125" style="146" customWidth="1"/>
    <col min="5902" max="6144" width="9.1796875" style="146"/>
    <col min="6145" max="6145" width="4.453125" style="146" customWidth="1"/>
    <col min="6146" max="6146" width="11.54296875" style="146" customWidth="1"/>
    <col min="6147" max="6147" width="40.453125" style="146" customWidth="1"/>
    <col min="6148" max="6148" width="5.54296875" style="146" customWidth="1"/>
    <col min="6149" max="6149" width="8.54296875" style="146" customWidth="1"/>
    <col min="6150" max="6150" width="9.81640625" style="146" customWidth="1"/>
    <col min="6151" max="6151" width="13.81640625" style="146" customWidth="1"/>
    <col min="6152" max="6155" width="9.1796875" style="146"/>
    <col min="6156" max="6156" width="75.453125" style="146" customWidth="1"/>
    <col min="6157" max="6157" width="45.26953125" style="146" customWidth="1"/>
    <col min="6158" max="6400" width="9.1796875" style="146"/>
    <col min="6401" max="6401" width="4.453125" style="146" customWidth="1"/>
    <col min="6402" max="6402" width="11.54296875" style="146" customWidth="1"/>
    <col min="6403" max="6403" width="40.453125" style="146" customWidth="1"/>
    <col min="6404" max="6404" width="5.54296875" style="146" customWidth="1"/>
    <col min="6405" max="6405" width="8.54296875" style="146" customWidth="1"/>
    <col min="6406" max="6406" width="9.81640625" style="146" customWidth="1"/>
    <col min="6407" max="6407" width="13.81640625" style="146" customWidth="1"/>
    <col min="6408" max="6411" width="9.1796875" style="146"/>
    <col min="6412" max="6412" width="75.453125" style="146" customWidth="1"/>
    <col min="6413" max="6413" width="45.26953125" style="146" customWidth="1"/>
    <col min="6414" max="6656" width="9.1796875" style="146"/>
    <col min="6657" max="6657" width="4.453125" style="146" customWidth="1"/>
    <col min="6658" max="6658" width="11.54296875" style="146" customWidth="1"/>
    <col min="6659" max="6659" width="40.453125" style="146" customWidth="1"/>
    <col min="6660" max="6660" width="5.54296875" style="146" customWidth="1"/>
    <col min="6661" max="6661" width="8.54296875" style="146" customWidth="1"/>
    <col min="6662" max="6662" width="9.81640625" style="146" customWidth="1"/>
    <col min="6663" max="6663" width="13.81640625" style="146" customWidth="1"/>
    <col min="6664" max="6667" width="9.1796875" style="146"/>
    <col min="6668" max="6668" width="75.453125" style="146" customWidth="1"/>
    <col min="6669" max="6669" width="45.26953125" style="146" customWidth="1"/>
    <col min="6670" max="6912" width="9.1796875" style="146"/>
    <col min="6913" max="6913" width="4.453125" style="146" customWidth="1"/>
    <col min="6914" max="6914" width="11.54296875" style="146" customWidth="1"/>
    <col min="6915" max="6915" width="40.453125" style="146" customWidth="1"/>
    <col min="6916" max="6916" width="5.54296875" style="146" customWidth="1"/>
    <col min="6917" max="6917" width="8.54296875" style="146" customWidth="1"/>
    <col min="6918" max="6918" width="9.81640625" style="146" customWidth="1"/>
    <col min="6919" max="6919" width="13.81640625" style="146" customWidth="1"/>
    <col min="6920" max="6923" width="9.1796875" style="146"/>
    <col min="6924" max="6924" width="75.453125" style="146" customWidth="1"/>
    <col min="6925" max="6925" width="45.26953125" style="146" customWidth="1"/>
    <col min="6926" max="7168" width="9.1796875" style="146"/>
    <col min="7169" max="7169" width="4.453125" style="146" customWidth="1"/>
    <col min="7170" max="7170" width="11.54296875" style="146" customWidth="1"/>
    <col min="7171" max="7171" width="40.453125" style="146" customWidth="1"/>
    <col min="7172" max="7172" width="5.54296875" style="146" customWidth="1"/>
    <col min="7173" max="7173" width="8.54296875" style="146" customWidth="1"/>
    <col min="7174" max="7174" width="9.81640625" style="146" customWidth="1"/>
    <col min="7175" max="7175" width="13.81640625" style="146" customWidth="1"/>
    <col min="7176" max="7179" width="9.1796875" style="146"/>
    <col min="7180" max="7180" width="75.453125" style="146" customWidth="1"/>
    <col min="7181" max="7181" width="45.26953125" style="146" customWidth="1"/>
    <col min="7182" max="7424" width="9.1796875" style="146"/>
    <col min="7425" max="7425" width="4.453125" style="146" customWidth="1"/>
    <col min="7426" max="7426" width="11.54296875" style="146" customWidth="1"/>
    <col min="7427" max="7427" width="40.453125" style="146" customWidth="1"/>
    <col min="7428" max="7428" width="5.54296875" style="146" customWidth="1"/>
    <col min="7429" max="7429" width="8.54296875" style="146" customWidth="1"/>
    <col min="7430" max="7430" width="9.81640625" style="146" customWidth="1"/>
    <col min="7431" max="7431" width="13.81640625" style="146" customWidth="1"/>
    <col min="7432" max="7435" width="9.1796875" style="146"/>
    <col min="7436" max="7436" width="75.453125" style="146" customWidth="1"/>
    <col min="7437" max="7437" width="45.26953125" style="146" customWidth="1"/>
    <col min="7438" max="7680" width="9.1796875" style="146"/>
    <col min="7681" max="7681" width="4.453125" style="146" customWidth="1"/>
    <col min="7682" max="7682" width="11.54296875" style="146" customWidth="1"/>
    <col min="7683" max="7683" width="40.453125" style="146" customWidth="1"/>
    <col min="7684" max="7684" width="5.54296875" style="146" customWidth="1"/>
    <col min="7685" max="7685" width="8.54296875" style="146" customWidth="1"/>
    <col min="7686" max="7686" width="9.81640625" style="146" customWidth="1"/>
    <col min="7687" max="7687" width="13.81640625" style="146" customWidth="1"/>
    <col min="7688" max="7691" width="9.1796875" style="146"/>
    <col min="7692" max="7692" width="75.453125" style="146" customWidth="1"/>
    <col min="7693" max="7693" width="45.26953125" style="146" customWidth="1"/>
    <col min="7694" max="7936" width="9.1796875" style="146"/>
    <col min="7937" max="7937" width="4.453125" style="146" customWidth="1"/>
    <col min="7938" max="7938" width="11.54296875" style="146" customWidth="1"/>
    <col min="7939" max="7939" width="40.453125" style="146" customWidth="1"/>
    <col min="7940" max="7940" width="5.54296875" style="146" customWidth="1"/>
    <col min="7941" max="7941" width="8.54296875" style="146" customWidth="1"/>
    <col min="7942" max="7942" width="9.81640625" style="146" customWidth="1"/>
    <col min="7943" max="7943" width="13.81640625" style="146" customWidth="1"/>
    <col min="7944" max="7947" width="9.1796875" style="146"/>
    <col min="7948" max="7948" width="75.453125" style="146" customWidth="1"/>
    <col min="7949" max="7949" width="45.26953125" style="146" customWidth="1"/>
    <col min="7950" max="8192" width="9.1796875" style="146"/>
    <col min="8193" max="8193" width="4.453125" style="146" customWidth="1"/>
    <col min="8194" max="8194" width="11.54296875" style="146" customWidth="1"/>
    <col min="8195" max="8195" width="40.453125" style="146" customWidth="1"/>
    <col min="8196" max="8196" width="5.54296875" style="146" customWidth="1"/>
    <col min="8197" max="8197" width="8.54296875" style="146" customWidth="1"/>
    <col min="8198" max="8198" width="9.81640625" style="146" customWidth="1"/>
    <col min="8199" max="8199" width="13.81640625" style="146" customWidth="1"/>
    <col min="8200" max="8203" width="9.1796875" style="146"/>
    <col min="8204" max="8204" width="75.453125" style="146" customWidth="1"/>
    <col min="8205" max="8205" width="45.26953125" style="146" customWidth="1"/>
    <col min="8206" max="8448" width="9.1796875" style="146"/>
    <col min="8449" max="8449" width="4.453125" style="146" customWidth="1"/>
    <col min="8450" max="8450" width="11.54296875" style="146" customWidth="1"/>
    <col min="8451" max="8451" width="40.453125" style="146" customWidth="1"/>
    <col min="8452" max="8452" width="5.54296875" style="146" customWidth="1"/>
    <col min="8453" max="8453" width="8.54296875" style="146" customWidth="1"/>
    <col min="8454" max="8454" width="9.81640625" style="146" customWidth="1"/>
    <col min="8455" max="8455" width="13.81640625" style="146" customWidth="1"/>
    <col min="8456" max="8459" width="9.1796875" style="146"/>
    <col min="8460" max="8460" width="75.453125" style="146" customWidth="1"/>
    <col min="8461" max="8461" width="45.26953125" style="146" customWidth="1"/>
    <col min="8462" max="8704" width="9.1796875" style="146"/>
    <col min="8705" max="8705" width="4.453125" style="146" customWidth="1"/>
    <col min="8706" max="8706" width="11.54296875" style="146" customWidth="1"/>
    <col min="8707" max="8707" width="40.453125" style="146" customWidth="1"/>
    <col min="8708" max="8708" width="5.54296875" style="146" customWidth="1"/>
    <col min="8709" max="8709" width="8.54296875" style="146" customWidth="1"/>
    <col min="8710" max="8710" width="9.81640625" style="146" customWidth="1"/>
    <col min="8711" max="8711" width="13.81640625" style="146" customWidth="1"/>
    <col min="8712" max="8715" width="9.1796875" style="146"/>
    <col min="8716" max="8716" width="75.453125" style="146" customWidth="1"/>
    <col min="8717" max="8717" width="45.26953125" style="146" customWidth="1"/>
    <col min="8718" max="8960" width="9.1796875" style="146"/>
    <col min="8961" max="8961" width="4.453125" style="146" customWidth="1"/>
    <col min="8962" max="8962" width="11.54296875" style="146" customWidth="1"/>
    <col min="8963" max="8963" width="40.453125" style="146" customWidth="1"/>
    <col min="8964" max="8964" width="5.54296875" style="146" customWidth="1"/>
    <col min="8965" max="8965" width="8.54296875" style="146" customWidth="1"/>
    <col min="8966" max="8966" width="9.81640625" style="146" customWidth="1"/>
    <col min="8967" max="8967" width="13.81640625" style="146" customWidth="1"/>
    <col min="8968" max="8971" width="9.1796875" style="146"/>
    <col min="8972" max="8972" width="75.453125" style="146" customWidth="1"/>
    <col min="8973" max="8973" width="45.26953125" style="146" customWidth="1"/>
    <col min="8974" max="9216" width="9.1796875" style="146"/>
    <col min="9217" max="9217" width="4.453125" style="146" customWidth="1"/>
    <col min="9218" max="9218" width="11.54296875" style="146" customWidth="1"/>
    <col min="9219" max="9219" width="40.453125" style="146" customWidth="1"/>
    <col min="9220" max="9220" width="5.54296875" style="146" customWidth="1"/>
    <col min="9221" max="9221" width="8.54296875" style="146" customWidth="1"/>
    <col min="9222" max="9222" width="9.81640625" style="146" customWidth="1"/>
    <col min="9223" max="9223" width="13.81640625" style="146" customWidth="1"/>
    <col min="9224" max="9227" width="9.1796875" style="146"/>
    <col min="9228" max="9228" width="75.453125" style="146" customWidth="1"/>
    <col min="9229" max="9229" width="45.26953125" style="146" customWidth="1"/>
    <col min="9230" max="9472" width="9.1796875" style="146"/>
    <col min="9473" max="9473" width="4.453125" style="146" customWidth="1"/>
    <col min="9474" max="9474" width="11.54296875" style="146" customWidth="1"/>
    <col min="9475" max="9475" width="40.453125" style="146" customWidth="1"/>
    <col min="9476" max="9476" width="5.54296875" style="146" customWidth="1"/>
    <col min="9477" max="9477" width="8.54296875" style="146" customWidth="1"/>
    <col min="9478" max="9478" width="9.81640625" style="146" customWidth="1"/>
    <col min="9479" max="9479" width="13.81640625" style="146" customWidth="1"/>
    <col min="9480" max="9483" width="9.1796875" style="146"/>
    <col min="9484" max="9484" width="75.453125" style="146" customWidth="1"/>
    <col min="9485" max="9485" width="45.26953125" style="146" customWidth="1"/>
    <col min="9486" max="9728" width="9.1796875" style="146"/>
    <col min="9729" max="9729" width="4.453125" style="146" customWidth="1"/>
    <col min="9730" max="9730" width="11.54296875" style="146" customWidth="1"/>
    <col min="9731" max="9731" width="40.453125" style="146" customWidth="1"/>
    <col min="9732" max="9732" width="5.54296875" style="146" customWidth="1"/>
    <col min="9733" max="9733" width="8.54296875" style="146" customWidth="1"/>
    <col min="9734" max="9734" width="9.81640625" style="146" customWidth="1"/>
    <col min="9735" max="9735" width="13.81640625" style="146" customWidth="1"/>
    <col min="9736" max="9739" width="9.1796875" style="146"/>
    <col min="9740" max="9740" width="75.453125" style="146" customWidth="1"/>
    <col min="9741" max="9741" width="45.26953125" style="146" customWidth="1"/>
    <col min="9742" max="9984" width="9.1796875" style="146"/>
    <col min="9985" max="9985" width="4.453125" style="146" customWidth="1"/>
    <col min="9986" max="9986" width="11.54296875" style="146" customWidth="1"/>
    <col min="9987" max="9987" width="40.453125" style="146" customWidth="1"/>
    <col min="9988" max="9988" width="5.54296875" style="146" customWidth="1"/>
    <col min="9989" max="9989" width="8.54296875" style="146" customWidth="1"/>
    <col min="9990" max="9990" width="9.81640625" style="146" customWidth="1"/>
    <col min="9991" max="9991" width="13.81640625" style="146" customWidth="1"/>
    <col min="9992" max="9995" width="9.1796875" style="146"/>
    <col min="9996" max="9996" width="75.453125" style="146" customWidth="1"/>
    <col min="9997" max="9997" width="45.26953125" style="146" customWidth="1"/>
    <col min="9998" max="10240" width="9.1796875" style="146"/>
    <col min="10241" max="10241" width="4.453125" style="146" customWidth="1"/>
    <col min="10242" max="10242" width="11.54296875" style="146" customWidth="1"/>
    <col min="10243" max="10243" width="40.453125" style="146" customWidth="1"/>
    <col min="10244" max="10244" width="5.54296875" style="146" customWidth="1"/>
    <col min="10245" max="10245" width="8.54296875" style="146" customWidth="1"/>
    <col min="10246" max="10246" width="9.81640625" style="146" customWidth="1"/>
    <col min="10247" max="10247" width="13.81640625" style="146" customWidth="1"/>
    <col min="10248" max="10251" width="9.1796875" style="146"/>
    <col min="10252" max="10252" width="75.453125" style="146" customWidth="1"/>
    <col min="10253" max="10253" width="45.26953125" style="146" customWidth="1"/>
    <col min="10254" max="10496" width="9.1796875" style="146"/>
    <col min="10497" max="10497" width="4.453125" style="146" customWidth="1"/>
    <col min="10498" max="10498" width="11.54296875" style="146" customWidth="1"/>
    <col min="10499" max="10499" width="40.453125" style="146" customWidth="1"/>
    <col min="10500" max="10500" width="5.54296875" style="146" customWidth="1"/>
    <col min="10501" max="10501" width="8.54296875" style="146" customWidth="1"/>
    <col min="10502" max="10502" width="9.81640625" style="146" customWidth="1"/>
    <col min="10503" max="10503" width="13.81640625" style="146" customWidth="1"/>
    <col min="10504" max="10507" width="9.1796875" style="146"/>
    <col min="10508" max="10508" width="75.453125" style="146" customWidth="1"/>
    <col min="10509" max="10509" width="45.26953125" style="146" customWidth="1"/>
    <col min="10510" max="10752" width="9.1796875" style="146"/>
    <col min="10753" max="10753" width="4.453125" style="146" customWidth="1"/>
    <col min="10754" max="10754" width="11.54296875" style="146" customWidth="1"/>
    <col min="10755" max="10755" width="40.453125" style="146" customWidth="1"/>
    <col min="10756" max="10756" width="5.54296875" style="146" customWidth="1"/>
    <col min="10757" max="10757" width="8.54296875" style="146" customWidth="1"/>
    <col min="10758" max="10758" width="9.81640625" style="146" customWidth="1"/>
    <col min="10759" max="10759" width="13.81640625" style="146" customWidth="1"/>
    <col min="10760" max="10763" width="9.1796875" style="146"/>
    <col min="10764" max="10764" width="75.453125" style="146" customWidth="1"/>
    <col min="10765" max="10765" width="45.26953125" style="146" customWidth="1"/>
    <col min="10766" max="11008" width="9.1796875" style="146"/>
    <col min="11009" max="11009" width="4.453125" style="146" customWidth="1"/>
    <col min="11010" max="11010" width="11.54296875" style="146" customWidth="1"/>
    <col min="11011" max="11011" width="40.453125" style="146" customWidth="1"/>
    <col min="11012" max="11012" width="5.54296875" style="146" customWidth="1"/>
    <col min="11013" max="11013" width="8.54296875" style="146" customWidth="1"/>
    <col min="11014" max="11014" width="9.81640625" style="146" customWidth="1"/>
    <col min="11015" max="11015" width="13.81640625" style="146" customWidth="1"/>
    <col min="11016" max="11019" width="9.1796875" style="146"/>
    <col min="11020" max="11020" width="75.453125" style="146" customWidth="1"/>
    <col min="11021" max="11021" width="45.26953125" style="146" customWidth="1"/>
    <col min="11022" max="11264" width="9.1796875" style="146"/>
    <col min="11265" max="11265" width="4.453125" style="146" customWidth="1"/>
    <col min="11266" max="11266" width="11.54296875" style="146" customWidth="1"/>
    <col min="11267" max="11267" width="40.453125" style="146" customWidth="1"/>
    <col min="11268" max="11268" width="5.54296875" style="146" customWidth="1"/>
    <col min="11269" max="11269" width="8.54296875" style="146" customWidth="1"/>
    <col min="11270" max="11270" width="9.81640625" style="146" customWidth="1"/>
    <col min="11271" max="11271" width="13.81640625" style="146" customWidth="1"/>
    <col min="11272" max="11275" width="9.1796875" style="146"/>
    <col min="11276" max="11276" width="75.453125" style="146" customWidth="1"/>
    <col min="11277" max="11277" width="45.26953125" style="146" customWidth="1"/>
    <col min="11278" max="11520" width="9.1796875" style="146"/>
    <col min="11521" max="11521" width="4.453125" style="146" customWidth="1"/>
    <col min="11522" max="11522" width="11.54296875" style="146" customWidth="1"/>
    <col min="11523" max="11523" width="40.453125" style="146" customWidth="1"/>
    <col min="11524" max="11524" width="5.54296875" style="146" customWidth="1"/>
    <col min="11525" max="11525" width="8.54296875" style="146" customWidth="1"/>
    <col min="11526" max="11526" width="9.81640625" style="146" customWidth="1"/>
    <col min="11527" max="11527" width="13.81640625" style="146" customWidth="1"/>
    <col min="11528" max="11531" width="9.1796875" style="146"/>
    <col min="11532" max="11532" width="75.453125" style="146" customWidth="1"/>
    <col min="11533" max="11533" width="45.26953125" style="146" customWidth="1"/>
    <col min="11534" max="11776" width="9.1796875" style="146"/>
    <col min="11777" max="11777" width="4.453125" style="146" customWidth="1"/>
    <col min="11778" max="11778" width="11.54296875" style="146" customWidth="1"/>
    <col min="11779" max="11779" width="40.453125" style="146" customWidth="1"/>
    <col min="11780" max="11780" width="5.54296875" style="146" customWidth="1"/>
    <col min="11781" max="11781" width="8.54296875" style="146" customWidth="1"/>
    <col min="11782" max="11782" width="9.81640625" style="146" customWidth="1"/>
    <col min="11783" max="11783" width="13.81640625" style="146" customWidth="1"/>
    <col min="11784" max="11787" width="9.1796875" style="146"/>
    <col min="11788" max="11788" width="75.453125" style="146" customWidth="1"/>
    <col min="11789" max="11789" width="45.26953125" style="146" customWidth="1"/>
    <col min="11790" max="12032" width="9.1796875" style="146"/>
    <col min="12033" max="12033" width="4.453125" style="146" customWidth="1"/>
    <col min="12034" max="12034" width="11.54296875" style="146" customWidth="1"/>
    <col min="12035" max="12035" width="40.453125" style="146" customWidth="1"/>
    <col min="12036" max="12036" width="5.54296875" style="146" customWidth="1"/>
    <col min="12037" max="12037" width="8.54296875" style="146" customWidth="1"/>
    <col min="12038" max="12038" width="9.81640625" style="146" customWidth="1"/>
    <col min="12039" max="12039" width="13.81640625" style="146" customWidth="1"/>
    <col min="12040" max="12043" width="9.1796875" style="146"/>
    <col min="12044" max="12044" width="75.453125" style="146" customWidth="1"/>
    <col min="12045" max="12045" width="45.26953125" style="146" customWidth="1"/>
    <col min="12046" max="12288" width="9.1796875" style="146"/>
    <col min="12289" max="12289" width="4.453125" style="146" customWidth="1"/>
    <col min="12290" max="12290" width="11.54296875" style="146" customWidth="1"/>
    <col min="12291" max="12291" width="40.453125" style="146" customWidth="1"/>
    <col min="12292" max="12292" width="5.54296875" style="146" customWidth="1"/>
    <col min="12293" max="12293" width="8.54296875" style="146" customWidth="1"/>
    <col min="12294" max="12294" width="9.81640625" style="146" customWidth="1"/>
    <col min="12295" max="12295" width="13.81640625" style="146" customWidth="1"/>
    <col min="12296" max="12299" width="9.1796875" style="146"/>
    <col min="12300" max="12300" width="75.453125" style="146" customWidth="1"/>
    <col min="12301" max="12301" width="45.26953125" style="146" customWidth="1"/>
    <col min="12302" max="12544" width="9.1796875" style="146"/>
    <col min="12545" max="12545" width="4.453125" style="146" customWidth="1"/>
    <col min="12546" max="12546" width="11.54296875" style="146" customWidth="1"/>
    <col min="12547" max="12547" width="40.453125" style="146" customWidth="1"/>
    <col min="12548" max="12548" width="5.54296875" style="146" customWidth="1"/>
    <col min="12549" max="12549" width="8.54296875" style="146" customWidth="1"/>
    <col min="12550" max="12550" width="9.81640625" style="146" customWidth="1"/>
    <col min="12551" max="12551" width="13.81640625" style="146" customWidth="1"/>
    <col min="12552" max="12555" width="9.1796875" style="146"/>
    <col min="12556" max="12556" width="75.453125" style="146" customWidth="1"/>
    <col min="12557" max="12557" width="45.26953125" style="146" customWidth="1"/>
    <col min="12558" max="12800" width="9.1796875" style="146"/>
    <col min="12801" max="12801" width="4.453125" style="146" customWidth="1"/>
    <col min="12802" max="12802" width="11.54296875" style="146" customWidth="1"/>
    <col min="12803" max="12803" width="40.453125" style="146" customWidth="1"/>
    <col min="12804" max="12804" width="5.54296875" style="146" customWidth="1"/>
    <col min="12805" max="12805" width="8.54296875" style="146" customWidth="1"/>
    <col min="12806" max="12806" width="9.81640625" style="146" customWidth="1"/>
    <col min="12807" max="12807" width="13.81640625" style="146" customWidth="1"/>
    <col min="12808" max="12811" width="9.1796875" style="146"/>
    <col min="12812" max="12812" width="75.453125" style="146" customWidth="1"/>
    <col min="12813" max="12813" width="45.26953125" style="146" customWidth="1"/>
    <col min="12814" max="13056" width="9.1796875" style="146"/>
    <col min="13057" max="13057" width="4.453125" style="146" customWidth="1"/>
    <col min="13058" max="13058" width="11.54296875" style="146" customWidth="1"/>
    <col min="13059" max="13059" width="40.453125" style="146" customWidth="1"/>
    <col min="13060" max="13060" width="5.54296875" style="146" customWidth="1"/>
    <col min="13061" max="13061" width="8.54296875" style="146" customWidth="1"/>
    <col min="13062" max="13062" width="9.81640625" style="146" customWidth="1"/>
    <col min="13063" max="13063" width="13.81640625" style="146" customWidth="1"/>
    <col min="13064" max="13067" width="9.1796875" style="146"/>
    <col min="13068" max="13068" width="75.453125" style="146" customWidth="1"/>
    <col min="13069" max="13069" width="45.26953125" style="146" customWidth="1"/>
    <col min="13070" max="13312" width="9.1796875" style="146"/>
    <col min="13313" max="13313" width="4.453125" style="146" customWidth="1"/>
    <col min="13314" max="13314" width="11.54296875" style="146" customWidth="1"/>
    <col min="13315" max="13315" width="40.453125" style="146" customWidth="1"/>
    <col min="13316" max="13316" width="5.54296875" style="146" customWidth="1"/>
    <col min="13317" max="13317" width="8.54296875" style="146" customWidth="1"/>
    <col min="13318" max="13318" width="9.81640625" style="146" customWidth="1"/>
    <col min="13319" max="13319" width="13.81640625" style="146" customWidth="1"/>
    <col min="13320" max="13323" width="9.1796875" style="146"/>
    <col min="13324" max="13324" width="75.453125" style="146" customWidth="1"/>
    <col min="13325" max="13325" width="45.26953125" style="146" customWidth="1"/>
    <col min="13326" max="13568" width="9.1796875" style="146"/>
    <col min="13569" max="13569" width="4.453125" style="146" customWidth="1"/>
    <col min="13570" max="13570" width="11.54296875" style="146" customWidth="1"/>
    <col min="13571" max="13571" width="40.453125" style="146" customWidth="1"/>
    <col min="13572" max="13572" width="5.54296875" style="146" customWidth="1"/>
    <col min="13573" max="13573" width="8.54296875" style="146" customWidth="1"/>
    <col min="13574" max="13574" width="9.81640625" style="146" customWidth="1"/>
    <col min="13575" max="13575" width="13.81640625" style="146" customWidth="1"/>
    <col min="13576" max="13579" width="9.1796875" style="146"/>
    <col min="13580" max="13580" width="75.453125" style="146" customWidth="1"/>
    <col min="13581" max="13581" width="45.26953125" style="146" customWidth="1"/>
    <col min="13582" max="13824" width="9.1796875" style="146"/>
    <col min="13825" max="13825" width="4.453125" style="146" customWidth="1"/>
    <col min="13826" max="13826" width="11.54296875" style="146" customWidth="1"/>
    <col min="13827" max="13827" width="40.453125" style="146" customWidth="1"/>
    <col min="13828" max="13828" width="5.54296875" style="146" customWidth="1"/>
    <col min="13829" max="13829" width="8.54296875" style="146" customWidth="1"/>
    <col min="13830" max="13830" width="9.81640625" style="146" customWidth="1"/>
    <col min="13831" max="13831" width="13.81640625" style="146" customWidth="1"/>
    <col min="13832" max="13835" width="9.1796875" style="146"/>
    <col min="13836" max="13836" width="75.453125" style="146" customWidth="1"/>
    <col min="13837" max="13837" width="45.26953125" style="146" customWidth="1"/>
    <col min="13838" max="14080" width="9.1796875" style="146"/>
    <col min="14081" max="14081" width="4.453125" style="146" customWidth="1"/>
    <col min="14082" max="14082" width="11.54296875" style="146" customWidth="1"/>
    <col min="14083" max="14083" width="40.453125" style="146" customWidth="1"/>
    <col min="14084" max="14084" width="5.54296875" style="146" customWidth="1"/>
    <col min="14085" max="14085" width="8.54296875" style="146" customWidth="1"/>
    <col min="14086" max="14086" width="9.81640625" style="146" customWidth="1"/>
    <col min="14087" max="14087" width="13.81640625" style="146" customWidth="1"/>
    <col min="14088" max="14091" width="9.1796875" style="146"/>
    <col min="14092" max="14092" width="75.453125" style="146" customWidth="1"/>
    <col min="14093" max="14093" width="45.26953125" style="146" customWidth="1"/>
    <col min="14094" max="14336" width="9.1796875" style="146"/>
    <col min="14337" max="14337" width="4.453125" style="146" customWidth="1"/>
    <col min="14338" max="14338" width="11.54296875" style="146" customWidth="1"/>
    <col min="14339" max="14339" width="40.453125" style="146" customWidth="1"/>
    <col min="14340" max="14340" width="5.54296875" style="146" customWidth="1"/>
    <col min="14341" max="14341" width="8.54296875" style="146" customWidth="1"/>
    <col min="14342" max="14342" width="9.81640625" style="146" customWidth="1"/>
    <col min="14343" max="14343" width="13.81640625" style="146" customWidth="1"/>
    <col min="14344" max="14347" width="9.1796875" style="146"/>
    <col min="14348" max="14348" width="75.453125" style="146" customWidth="1"/>
    <col min="14349" max="14349" width="45.26953125" style="146" customWidth="1"/>
    <col min="14350" max="14592" width="9.1796875" style="146"/>
    <col min="14593" max="14593" width="4.453125" style="146" customWidth="1"/>
    <col min="14594" max="14594" width="11.54296875" style="146" customWidth="1"/>
    <col min="14595" max="14595" width="40.453125" style="146" customWidth="1"/>
    <col min="14596" max="14596" width="5.54296875" style="146" customWidth="1"/>
    <col min="14597" max="14597" width="8.54296875" style="146" customWidth="1"/>
    <col min="14598" max="14598" width="9.81640625" style="146" customWidth="1"/>
    <col min="14599" max="14599" width="13.81640625" style="146" customWidth="1"/>
    <col min="14600" max="14603" width="9.1796875" style="146"/>
    <col min="14604" max="14604" width="75.453125" style="146" customWidth="1"/>
    <col min="14605" max="14605" width="45.26953125" style="146" customWidth="1"/>
    <col min="14606" max="14848" width="9.1796875" style="146"/>
    <col min="14849" max="14849" width="4.453125" style="146" customWidth="1"/>
    <col min="14850" max="14850" width="11.54296875" style="146" customWidth="1"/>
    <col min="14851" max="14851" width="40.453125" style="146" customWidth="1"/>
    <col min="14852" max="14852" width="5.54296875" style="146" customWidth="1"/>
    <col min="14853" max="14853" width="8.54296875" style="146" customWidth="1"/>
    <col min="14854" max="14854" width="9.81640625" style="146" customWidth="1"/>
    <col min="14855" max="14855" width="13.81640625" style="146" customWidth="1"/>
    <col min="14856" max="14859" width="9.1796875" style="146"/>
    <col min="14860" max="14860" width="75.453125" style="146" customWidth="1"/>
    <col min="14861" max="14861" width="45.26953125" style="146" customWidth="1"/>
    <col min="14862" max="15104" width="9.1796875" style="146"/>
    <col min="15105" max="15105" width="4.453125" style="146" customWidth="1"/>
    <col min="15106" max="15106" width="11.54296875" style="146" customWidth="1"/>
    <col min="15107" max="15107" width="40.453125" style="146" customWidth="1"/>
    <col min="15108" max="15108" width="5.54296875" style="146" customWidth="1"/>
    <col min="15109" max="15109" width="8.54296875" style="146" customWidth="1"/>
    <col min="15110" max="15110" width="9.81640625" style="146" customWidth="1"/>
    <col min="15111" max="15111" width="13.81640625" style="146" customWidth="1"/>
    <col min="15112" max="15115" width="9.1796875" style="146"/>
    <col min="15116" max="15116" width="75.453125" style="146" customWidth="1"/>
    <col min="15117" max="15117" width="45.26953125" style="146" customWidth="1"/>
    <col min="15118" max="15360" width="9.1796875" style="146"/>
    <col min="15361" max="15361" width="4.453125" style="146" customWidth="1"/>
    <col min="15362" max="15362" width="11.54296875" style="146" customWidth="1"/>
    <col min="15363" max="15363" width="40.453125" style="146" customWidth="1"/>
    <col min="15364" max="15364" width="5.54296875" style="146" customWidth="1"/>
    <col min="15365" max="15365" width="8.54296875" style="146" customWidth="1"/>
    <col min="15366" max="15366" width="9.81640625" style="146" customWidth="1"/>
    <col min="15367" max="15367" width="13.81640625" style="146" customWidth="1"/>
    <col min="15368" max="15371" width="9.1796875" style="146"/>
    <col min="15372" max="15372" width="75.453125" style="146" customWidth="1"/>
    <col min="15373" max="15373" width="45.26953125" style="146" customWidth="1"/>
    <col min="15374" max="15616" width="9.1796875" style="146"/>
    <col min="15617" max="15617" width="4.453125" style="146" customWidth="1"/>
    <col min="15618" max="15618" width="11.54296875" style="146" customWidth="1"/>
    <col min="15619" max="15619" width="40.453125" style="146" customWidth="1"/>
    <col min="15620" max="15620" width="5.54296875" style="146" customWidth="1"/>
    <col min="15621" max="15621" width="8.54296875" style="146" customWidth="1"/>
    <col min="15622" max="15622" width="9.81640625" style="146" customWidth="1"/>
    <col min="15623" max="15623" width="13.81640625" style="146" customWidth="1"/>
    <col min="15624" max="15627" width="9.1796875" style="146"/>
    <col min="15628" max="15628" width="75.453125" style="146" customWidth="1"/>
    <col min="15629" max="15629" width="45.26953125" style="146" customWidth="1"/>
    <col min="15630" max="15872" width="9.1796875" style="146"/>
    <col min="15873" max="15873" width="4.453125" style="146" customWidth="1"/>
    <col min="15874" max="15874" width="11.54296875" style="146" customWidth="1"/>
    <col min="15875" max="15875" width="40.453125" style="146" customWidth="1"/>
    <col min="15876" max="15876" width="5.54296875" style="146" customWidth="1"/>
    <col min="15877" max="15877" width="8.54296875" style="146" customWidth="1"/>
    <col min="15878" max="15878" width="9.81640625" style="146" customWidth="1"/>
    <col min="15879" max="15879" width="13.81640625" style="146" customWidth="1"/>
    <col min="15880" max="15883" width="9.1796875" style="146"/>
    <col min="15884" max="15884" width="75.453125" style="146" customWidth="1"/>
    <col min="15885" max="15885" width="45.26953125" style="146" customWidth="1"/>
    <col min="15886" max="16128" width="9.1796875" style="146"/>
    <col min="16129" max="16129" width="4.453125" style="146" customWidth="1"/>
    <col min="16130" max="16130" width="11.54296875" style="146" customWidth="1"/>
    <col min="16131" max="16131" width="40.453125" style="146" customWidth="1"/>
    <col min="16132" max="16132" width="5.54296875" style="146" customWidth="1"/>
    <col min="16133" max="16133" width="8.54296875" style="146" customWidth="1"/>
    <col min="16134" max="16134" width="9.81640625" style="146" customWidth="1"/>
    <col min="16135" max="16135" width="13.81640625" style="146" customWidth="1"/>
    <col min="16136" max="16139" width="9.1796875" style="146"/>
    <col min="16140" max="16140" width="75.453125" style="146" customWidth="1"/>
    <col min="16141" max="16141" width="45.26953125" style="146" customWidth="1"/>
    <col min="16142" max="16384" width="9.1796875" style="146"/>
  </cols>
  <sheetData>
    <row r="1" spans="1:104" ht="15.5" x14ac:dyDescent="0.35">
      <c r="A1" s="231" t="s">
        <v>78</v>
      </c>
      <c r="B1" s="231"/>
      <c r="C1" s="231"/>
      <c r="D1" s="231"/>
      <c r="E1" s="231"/>
      <c r="F1" s="231"/>
      <c r="G1" s="231"/>
    </row>
    <row r="2" spans="1:104" ht="14.25" customHeight="1" thickBot="1" x14ac:dyDescent="0.35">
      <c r="A2" s="147"/>
      <c r="B2" s="148"/>
      <c r="C2" s="149"/>
      <c r="D2" s="149"/>
      <c r="E2" s="150"/>
      <c r="F2" s="149"/>
      <c r="G2" s="149"/>
    </row>
    <row r="3" spans="1:104" ht="13.5" thickTop="1" x14ac:dyDescent="0.3">
      <c r="A3" s="217" t="s">
        <v>48</v>
      </c>
      <c r="B3" s="218"/>
      <c r="C3" s="97" t="str">
        <f>CONCATENATE(cislostavby," ",nazevstavby)</f>
        <v>1230 Stavební úpravy multifunkčního objektu č.p. 27</v>
      </c>
      <c r="D3" s="151"/>
      <c r="E3" s="152" t="s">
        <v>64</v>
      </c>
      <c r="F3" s="153" t="str">
        <f>Rekapitulace!H1</f>
        <v>01</v>
      </c>
      <c r="G3" s="154"/>
    </row>
    <row r="4" spans="1:104" ht="13.5" thickBot="1" x14ac:dyDescent="0.35">
      <c r="A4" s="232" t="s">
        <v>50</v>
      </c>
      <c r="B4" s="220"/>
      <c r="C4" s="103" t="str">
        <f>CONCATENATE(cisloobjektu," ",nazevobjektu)</f>
        <v>01 Stavební úpravy multifunkčního objektu č.p. 27</v>
      </c>
      <c r="D4" s="155"/>
      <c r="E4" s="233" t="str">
        <f>Rekapitulace!G2</f>
        <v>Stavební část</v>
      </c>
      <c r="F4" s="234"/>
      <c r="G4" s="235"/>
    </row>
    <row r="5" spans="1:104" ht="13" thickTop="1" x14ac:dyDescent="0.25">
      <c r="A5" s="156"/>
      <c r="B5" s="147"/>
      <c r="C5" s="147"/>
      <c r="D5" s="147"/>
      <c r="E5" s="157"/>
      <c r="F5" s="147"/>
      <c r="G5" s="158"/>
    </row>
    <row r="6" spans="1:104" x14ac:dyDescent="0.25">
      <c r="A6" s="159" t="s">
        <v>65</v>
      </c>
      <c r="B6" s="160" t="s">
        <v>66</v>
      </c>
      <c r="C6" s="160" t="s">
        <v>67</v>
      </c>
      <c r="D6" s="160" t="s">
        <v>68</v>
      </c>
      <c r="E6" s="161" t="s">
        <v>69</v>
      </c>
      <c r="F6" s="160" t="s">
        <v>70</v>
      </c>
      <c r="G6" s="162" t="s">
        <v>71</v>
      </c>
    </row>
    <row r="7" spans="1:104" ht="13" x14ac:dyDescent="0.3">
      <c r="A7" s="163" t="s">
        <v>72</v>
      </c>
      <c r="B7" s="164" t="s">
        <v>73</v>
      </c>
      <c r="C7" s="165" t="s">
        <v>74</v>
      </c>
      <c r="D7" s="166"/>
      <c r="E7" s="167"/>
      <c r="F7" s="167"/>
      <c r="G7" s="168"/>
      <c r="H7" s="169"/>
      <c r="I7" s="169"/>
      <c r="O7" s="170">
        <v>1</v>
      </c>
    </row>
    <row r="8" spans="1:104" x14ac:dyDescent="0.25">
      <c r="A8" s="171">
        <v>1</v>
      </c>
      <c r="B8" s="172" t="s">
        <v>82</v>
      </c>
      <c r="C8" s="173" t="s">
        <v>83</v>
      </c>
      <c r="D8" s="174" t="s">
        <v>84</v>
      </c>
      <c r="E8" s="175">
        <v>14.7628</v>
      </c>
      <c r="F8" s="175">
        <v>0</v>
      </c>
      <c r="G8" s="176">
        <f>E8*F8</f>
        <v>0</v>
      </c>
      <c r="O8" s="170">
        <v>2</v>
      </c>
      <c r="AA8" s="146">
        <v>1</v>
      </c>
      <c r="AB8" s="146">
        <v>1</v>
      </c>
      <c r="AC8" s="146">
        <v>1</v>
      </c>
      <c r="AZ8" s="146">
        <v>1</v>
      </c>
      <c r="BA8" s="146">
        <f>IF(AZ8=1,G8,0)</f>
        <v>0</v>
      </c>
      <c r="BB8" s="146">
        <f>IF(AZ8=2,G8,0)</f>
        <v>0</v>
      </c>
      <c r="BC8" s="146">
        <f>IF(AZ8=3,G8,0)</f>
        <v>0</v>
      </c>
      <c r="BD8" s="146">
        <f>IF(AZ8=4,G8,0)</f>
        <v>0</v>
      </c>
      <c r="BE8" s="146">
        <f>IF(AZ8=5,G8,0)</f>
        <v>0</v>
      </c>
      <c r="CA8" s="177">
        <v>1</v>
      </c>
      <c r="CB8" s="177">
        <v>1</v>
      </c>
      <c r="CZ8" s="146">
        <v>0</v>
      </c>
    </row>
    <row r="9" spans="1:104" x14ac:dyDescent="0.25">
      <c r="A9" s="178"/>
      <c r="B9" s="179"/>
      <c r="C9" s="228" t="s">
        <v>85</v>
      </c>
      <c r="D9" s="229"/>
      <c r="E9" s="229"/>
      <c r="F9" s="229"/>
      <c r="G9" s="230"/>
      <c r="L9" s="180" t="s">
        <v>85</v>
      </c>
      <c r="O9" s="170">
        <v>3</v>
      </c>
    </row>
    <row r="10" spans="1:104" x14ac:dyDescent="0.25">
      <c r="A10" s="178"/>
      <c r="B10" s="181"/>
      <c r="C10" s="226" t="s">
        <v>86</v>
      </c>
      <c r="D10" s="227"/>
      <c r="E10" s="182">
        <v>2.4247999999999998</v>
      </c>
      <c r="F10" s="183"/>
      <c r="G10" s="184"/>
      <c r="M10" s="180" t="s">
        <v>86</v>
      </c>
      <c r="O10" s="170"/>
    </row>
    <row r="11" spans="1:104" x14ac:dyDescent="0.25">
      <c r="A11" s="178"/>
      <c r="B11" s="181"/>
      <c r="C11" s="226" t="s">
        <v>87</v>
      </c>
      <c r="D11" s="227"/>
      <c r="E11" s="182">
        <v>5.9467999999999996</v>
      </c>
      <c r="F11" s="183"/>
      <c r="G11" s="184"/>
      <c r="M11" s="180" t="s">
        <v>87</v>
      </c>
      <c r="O11" s="170"/>
    </row>
    <row r="12" spans="1:104" x14ac:dyDescent="0.25">
      <c r="A12" s="178"/>
      <c r="B12" s="181"/>
      <c r="C12" s="226" t="s">
        <v>88</v>
      </c>
      <c r="D12" s="227"/>
      <c r="E12" s="182">
        <v>-0.32169999999999999</v>
      </c>
      <c r="F12" s="183"/>
      <c r="G12" s="184"/>
      <c r="M12" s="180" t="s">
        <v>88</v>
      </c>
      <c r="O12" s="170"/>
    </row>
    <row r="13" spans="1:104" x14ac:dyDescent="0.25">
      <c r="A13" s="178"/>
      <c r="B13" s="181"/>
      <c r="C13" s="226" t="s">
        <v>89</v>
      </c>
      <c r="D13" s="227"/>
      <c r="E13" s="182">
        <v>6.7130000000000001</v>
      </c>
      <c r="F13" s="183"/>
      <c r="G13" s="184"/>
      <c r="M13" s="180" t="s">
        <v>89</v>
      </c>
      <c r="O13" s="170"/>
    </row>
    <row r="14" spans="1:104" x14ac:dyDescent="0.25">
      <c r="A14" s="171">
        <v>2</v>
      </c>
      <c r="B14" s="172" t="s">
        <v>90</v>
      </c>
      <c r="C14" s="173" t="s">
        <v>91</v>
      </c>
      <c r="D14" s="174" t="s">
        <v>84</v>
      </c>
      <c r="E14" s="175">
        <v>66.320099999999996</v>
      </c>
      <c r="F14" s="175">
        <v>0</v>
      </c>
      <c r="G14" s="176">
        <f>E14*F14</f>
        <v>0</v>
      </c>
      <c r="O14" s="170">
        <v>2</v>
      </c>
      <c r="AA14" s="146">
        <v>1</v>
      </c>
      <c r="AB14" s="146">
        <v>1</v>
      </c>
      <c r="AC14" s="146">
        <v>1</v>
      </c>
      <c r="AZ14" s="146">
        <v>1</v>
      </c>
      <c r="BA14" s="146">
        <f>IF(AZ14=1,G14,0)</f>
        <v>0</v>
      </c>
      <c r="BB14" s="146">
        <f>IF(AZ14=2,G14,0)</f>
        <v>0</v>
      </c>
      <c r="BC14" s="146">
        <f>IF(AZ14=3,G14,0)</f>
        <v>0</v>
      </c>
      <c r="BD14" s="146">
        <f>IF(AZ14=4,G14,0)</f>
        <v>0</v>
      </c>
      <c r="BE14" s="146">
        <f>IF(AZ14=5,G14,0)</f>
        <v>0</v>
      </c>
      <c r="CA14" s="177">
        <v>1</v>
      </c>
      <c r="CB14" s="177">
        <v>1</v>
      </c>
      <c r="CZ14" s="146">
        <v>0</v>
      </c>
    </row>
    <row r="15" spans="1:104" x14ac:dyDescent="0.25">
      <c r="A15" s="178"/>
      <c r="B15" s="181"/>
      <c r="C15" s="226" t="s">
        <v>92</v>
      </c>
      <c r="D15" s="227"/>
      <c r="E15" s="182">
        <v>1.0188999999999999</v>
      </c>
      <c r="F15" s="183"/>
      <c r="G15" s="184"/>
      <c r="M15" s="180" t="s">
        <v>92</v>
      </c>
      <c r="O15" s="170"/>
    </row>
    <row r="16" spans="1:104" x14ac:dyDescent="0.25">
      <c r="A16" s="178"/>
      <c r="B16" s="181"/>
      <c r="C16" s="226" t="s">
        <v>93</v>
      </c>
      <c r="D16" s="227"/>
      <c r="E16" s="182">
        <v>10.072800000000001</v>
      </c>
      <c r="F16" s="183"/>
      <c r="G16" s="184"/>
      <c r="M16" s="180" t="s">
        <v>93</v>
      </c>
      <c r="O16" s="170"/>
    </row>
    <row r="17" spans="1:104" ht="30.5" x14ac:dyDescent="0.25">
      <c r="A17" s="178"/>
      <c r="B17" s="181"/>
      <c r="C17" s="226" t="s">
        <v>94</v>
      </c>
      <c r="D17" s="227"/>
      <c r="E17" s="182">
        <v>55.228400000000001</v>
      </c>
      <c r="F17" s="183"/>
      <c r="G17" s="184"/>
      <c r="M17" s="180" t="s">
        <v>94</v>
      </c>
      <c r="O17" s="170"/>
    </row>
    <row r="18" spans="1:104" x14ac:dyDescent="0.25">
      <c r="A18" s="171">
        <v>3</v>
      </c>
      <c r="B18" s="172" t="s">
        <v>95</v>
      </c>
      <c r="C18" s="173" t="s">
        <v>96</v>
      </c>
      <c r="D18" s="174" t="s">
        <v>84</v>
      </c>
      <c r="E18" s="175">
        <v>33.159999999999997</v>
      </c>
      <c r="F18" s="175">
        <v>0</v>
      </c>
      <c r="G18" s="176">
        <f>E18*F18</f>
        <v>0</v>
      </c>
      <c r="O18" s="170">
        <v>2</v>
      </c>
      <c r="AA18" s="146">
        <v>1</v>
      </c>
      <c r="AB18" s="146">
        <v>1</v>
      </c>
      <c r="AC18" s="146">
        <v>1</v>
      </c>
      <c r="AZ18" s="146">
        <v>1</v>
      </c>
      <c r="BA18" s="146">
        <f>IF(AZ18=1,G18,0)</f>
        <v>0</v>
      </c>
      <c r="BB18" s="146">
        <f>IF(AZ18=2,G18,0)</f>
        <v>0</v>
      </c>
      <c r="BC18" s="146">
        <f>IF(AZ18=3,G18,0)</f>
        <v>0</v>
      </c>
      <c r="BD18" s="146">
        <f>IF(AZ18=4,G18,0)</f>
        <v>0</v>
      </c>
      <c r="BE18" s="146">
        <f>IF(AZ18=5,G18,0)</f>
        <v>0</v>
      </c>
      <c r="CA18" s="177">
        <v>1</v>
      </c>
      <c r="CB18" s="177">
        <v>1</v>
      </c>
      <c r="CZ18" s="146">
        <v>0</v>
      </c>
    </row>
    <row r="19" spans="1:104" x14ac:dyDescent="0.25">
      <c r="A19" s="178"/>
      <c r="B19" s="181"/>
      <c r="C19" s="226" t="s">
        <v>97</v>
      </c>
      <c r="D19" s="227"/>
      <c r="E19" s="182">
        <v>33.159999999999997</v>
      </c>
      <c r="F19" s="183"/>
      <c r="G19" s="184"/>
      <c r="M19" s="180" t="s">
        <v>97</v>
      </c>
      <c r="O19" s="170"/>
    </row>
    <row r="20" spans="1:104" x14ac:dyDescent="0.25">
      <c r="A20" s="171">
        <v>4</v>
      </c>
      <c r="B20" s="172" t="s">
        <v>98</v>
      </c>
      <c r="C20" s="173" t="s">
        <v>99</v>
      </c>
      <c r="D20" s="174" t="s">
        <v>84</v>
      </c>
      <c r="E20" s="175">
        <v>10.182</v>
      </c>
      <c r="F20" s="175">
        <v>0</v>
      </c>
      <c r="G20" s="176">
        <f>E20*F20</f>
        <v>0</v>
      </c>
      <c r="O20" s="170">
        <v>2</v>
      </c>
      <c r="AA20" s="146">
        <v>1</v>
      </c>
      <c r="AB20" s="146">
        <v>0</v>
      </c>
      <c r="AC20" s="146">
        <v>0</v>
      </c>
      <c r="AZ20" s="146">
        <v>1</v>
      </c>
      <c r="BA20" s="146">
        <f>IF(AZ20=1,G20,0)</f>
        <v>0</v>
      </c>
      <c r="BB20" s="146">
        <f>IF(AZ20=2,G20,0)</f>
        <v>0</v>
      </c>
      <c r="BC20" s="146">
        <f>IF(AZ20=3,G20,0)</f>
        <v>0</v>
      </c>
      <c r="BD20" s="146">
        <f>IF(AZ20=4,G20,0)</f>
        <v>0</v>
      </c>
      <c r="BE20" s="146">
        <f>IF(AZ20=5,G20,0)</f>
        <v>0</v>
      </c>
      <c r="CA20" s="177">
        <v>1</v>
      </c>
      <c r="CB20" s="177">
        <v>0</v>
      </c>
      <c r="CZ20" s="146">
        <v>0</v>
      </c>
    </row>
    <row r="21" spans="1:104" x14ac:dyDescent="0.25">
      <c r="A21" s="178"/>
      <c r="B21" s="179"/>
      <c r="C21" s="228"/>
      <c r="D21" s="229"/>
      <c r="E21" s="229"/>
      <c r="F21" s="229"/>
      <c r="G21" s="230"/>
      <c r="L21" s="180"/>
      <c r="O21" s="170">
        <v>3</v>
      </c>
    </row>
    <row r="22" spans="1:104" x14ac:dyDescent="0.25">
      <c r="A22" s="178"/>
      <c r="B22" s="181"/>
      <c r="C22" s="226" t="s">
        <v>100</v>
      </c>
      <c r="D22" s="227"/>
      <c r="E22" s="182">
        <v>10.182</v>
      </c>
      <c r="F22" s="183"/>
      <c r="G22" s="184"/>
      <c r="M22" s="180" t="s">
        <v>100</v>
      </c>
      <c r="O22" s="170"/>
    </row>
    <row r="23" spans="1:104" ht="20" x14ac:dyDescent="0.25">
      <c r="A23" s="171">
        <v>5</v>
      </c>
      <c r="B23" s="172" t="s">
        <v>101</v>
      </c>
      <c r="C23" s="173" t="s">
        <v>102</v>
      </c>
      <c r="D23" s="174" t="s">
        <v>84</v>
      </c>
      <c r="E23" s="175">
        <v>5.0910000000000002</v>
      </c>
      <c r="F23" s="175">
        <v>0</v>
      </c>
      <c r="G23" s="176">
        <f>E23*F23</f>
        <v>0</v>
      </c>
      <c r="O23" s="170">
        <v>2</v>
      </c>
      <c r="AA23" s="146">
        <v>1</v>
      </c>
      <c r="AB23" s="146">
        <v>1</v>
      </c>
      <c r="AC23" s="146">
        <v>1</v>
      </c>
      <c r="AZ23" s="146">
        <v>1</v>
      </c>
      <c r="BA23" s="146">
        <f>IF(AZ23=1,G23,0)</f>
        <v>0</v>
      </c>
      <c r="BB23" s="146">
        <f>IF(AZ23=2,G23,0)</f>
        <v>0</v>
      </c>
      <c r="BC23" s="146">
        <f>IF(AZ23=3,G23,0)</f>
        <v>0</v>
      </c>
      <c r="BD23" s="146">
        <f>IF(AZ23=4,G23,0)</f>
        <v>0</v>
      </c>
      <c r="BE23" s="146">
        <f>IF(AZ23=5,G23,0)</f>
        <v>0</v>
      </c>
      <c r="CA23" s="177">
        <v>1</v>
      </c>
      <c r="CB23" s="177">
        <v>1</v>
      </c>
      <c r="CZ23" s="146">
        <v>0</v>
      </c>
    </row>
    <row r="24" spans="1:104" x14ac:dyDescent="0.25">
      <c r="A24" s="178"/>
      <c r="B24" s="181"/>
      <c r="C24" s="226" t="s">
        <v>103</v>
      </c>
      <c r="D24" s="227"/>
      <c r="E24" s="182">
        <v>5.0910000000000002</v>
      </c>
      <c r="F24" s="183"/>
      <c r="G24" s="184"/>
      <c r="M24" s="180" t="s">
        <v>103</v>
      </c>
      <c r="O24" s="170"/>
    </row>
    <row r="25" spans="1:104" x14ac:dyDescent="0.25">
      <c r="A25" s="171">
        <v>6</v>
      </c>
      <c r="B25" s="172" t="s">
        <v>104</v>
      </c>
      <c r="C25" s="173" t="s">
        <v>105</v>
      </c>
      <c r="D25" s="174" t="s">
        <v>84</v>
      </c>
      <c r="E25" s="175">
        <v>91.35</v>
      </c>
      <c r="F25" s="175">
        <v>0</v>
      </c>
      <c r="G25" s="176">
        <f>E25*F25</f>
        <v>0</v>
      </c>
      <c r="O25" s="170">
        <v>2</v>
      </c>
      <c r="AA25" s="146">
        <v>1</v>
      </c>
      <c r="AB25" s="146">
        <v>1</v>
      </c>
      <c r="AC25" s="146">
        <v>1</v>
      </c>
      <c r="AZ25" s="146">
        <v>1</v>
      </c>
      <c r="BA25" s="146">
        <f>IF(AZ25=1,G25,0)</f>
        <v>0</v>
      </c>
      <c r="BB25" s="146">
        <f>IF(AZ25=2,G25,0)</f>
        <v>0</v>
      </c>
      <c r="BC25" s="146">
        <f>IF(AZ25=3,G25,0)</f>
        <v>0</v>
      </c>
      <c r="BD25" s="146">
        <f>IF(AZ25=4,G25,0)</f>
        <v>0</v>
      </c>
      <c r="BE25" s="146">
        <f>IF(AZ25=5,G25,0)</f>
        <v>0</v>
      </c>
      <c r="CA25" s="177">
        <v>1</v>
      </c>
      <c r="CB25" s="177">
        <v>1</v>
      </c>
      <c r="CZ25" s="146">
        <v>0</v>
      </c>
    </row>
    <row r="26" spans="1:104" x14ac:dyDescent="0.25">
      <c r="A26" s="178"/>
      <c r="B26" s="181"/>
      <c r="C26" s="226" t="s">
        <v>106</v>
      </c>
      <c r="D26" s="227"/>
      <c r="E26" s="182">
        <v>91.35</v>
      </c>
      <c r="F26" s="183"/>
      <c r="G26" s="184"/>
      <c r="M26" s="180" t="s">
        <v>106</v>
      </c>
      <c r="O26" s="170"/>
    </row>
    <row r="27" spans="1:104" x14ac:dyDescent="0.25">
      <c r="A27" s="171">
        <v>7</v>
      </c>
      <c r="B27" s="172" t="s">
        <v>107</v>
      </c>
      <c r="C27" s="173" t="s">
        <v>108</v>
      </c>
      <c r="D27" s="174" t="s">
        <v>109</v>
      </c>
      <c r="E27" s="175">
        <v>17.8185</v>
      </c>
      <c r="F27" s="175">
        <v>0</v>
      </c>
      <c r="G27" s="176">
        <f>E27*F27</f>
        <v>0</v>
      </c>
      <c r="O27" s="170">
        <v>2</v>
      </c>
      <c r="AA27" s="146">
        <v>1</v>
      </c>
      <c r="AB27" s="146">
        <v>1</v>
      </c>
      <c r="AC27" s="146">
        <v>1</v>
      </c>
      <c r="AZ27" s="146">
        <v>1</v>
      </c>
      <c r="BA27" s="146">
        <f>IF(AZ27=1,G27,0)</f>
        <v>0</v>
      </c>
      <c r="BB27" s="146">
        <f>IF(AZ27=2,G27,0)</f>
        <v>0</v>
      </c>
      <c r="BC27" s="146">
        <f>IF(AZ27=3,G27,0)</f>
        <v>0</v>
      </c>
      <c r="BD27" s="146">
        <f>IF(AZ27=4,G27,0)</f>
        <v>0</v>
      </c>
      <c r="BE27" s="146">
        <f>IF(AZ27=5,G27,0)</f>
        <v>0</v>
      </c>
      <c r="CA27" s="177">
        <v>1</v>
      </c>
      <c r="CB27" s="177">
        <v>1</v>
      </c>
      <c r="CZ27" s="146">
        <v>9.8999999999999999E-4</v>
      </c>
    </row>
    <row r="28" spans="1:104" x14ac:dyDescent="0.25">
      <c r="A28" s="178"/>
      <c r="B28" s="181"/>
      <c r="C28" s="226" t="s">
        <v>110</v>
      </c>
      <c r="D28" s="227"/>
      <c r="E28" s="182">
        <v>17.8185</v>
      </c>
      <c r="F28" s="183"/>
      <c r="G28" s="184"/>
      <c r="M28" s="180" t="s">
        <v>110</v>
      </c>
      <c r="O28" s="170"/>
    </row>
    <row r="29" spans="1:104" x14ac:dyDescent="0.25">
      <c r="A29" s="171">
        <v>8</v>
      </c>
      <c r="B29" s="172" t="s">
        <v>111</v>
      </c>
      <c r="C29" s="173" t="s">
        <v>112</v>
      </c>
      <c r="D29" s="174" t="s">
        <v>109</v>
      </c>
      <c r="E29" s="175">
        <v>17.8185</v>
      </c>
      <c r="F29" s="175">
        <v>0</v>
      </c>
      <c r="G29" s="176">
        <f>E29*F29</f>
        <v>0</v>
      </c>
      <c r="O29" s="170">
        <v>2</v>
      </c>
      <c r="AA29" s="146">
        <v>1</v>
      </c>
      <c r="AB29" s="146">
        <v>1</v>
      </c>
      <c r="AC29" s="146">
        <v>1</v>
      </c>
      <c r="AZ29" s="146">
        <v>1</v>
      </c>
      <c r="BA29" s="146">
        <f>IF(AZ29=1,G29,0)</f>
        <v>0</v>
      </c>
      <c r="BB29" s="146">
        <f>IF(AZ29=2,G29,0)</f>
        <v>0</v>
      </c>
      <c r="BC29" s="146">
        <f>IF(AZ29=3,G29,0)</f>
        <v>0</v>
      </c>
      <c r="BD29" s="146">
        <f>IF(AZ29=4,G29,0)</f>
        <v>0</v>
      </c>
      <c r="BE29" s="146">
        <f>IF(AZ29=5,G29,0)</f>
        <v>0</v>
      </c>
      <c r="CA29" s="177">
        <v>1</v>
      </c>
      <c r="CB29" s="177">
        <v>1</v>
      </c>
      <c r="CZ29" s="146">
        <v>0</v>
      </c>
    </row>
    <row r="30" spans="1:104" x14ac:dyDescent="0.25">
      <c r="A30" s="178"/>
      <c r="B30" s="179"/>
      <c r="C30" s="228"/>
      <c r="D30" s="229"/>
      <c r="E30" s="229"/>
      <c r="F30" s="229"/>
      <c r="G30" s="230"/>
      <c r="L30" s="180"/>
      <c r="O30" s="170">
        <v>3</v>
      </c>
    </row>
    <row r="31" spans="1:104" x14ac:dyDescent="0.25">
      <c r="A31" s="171">
        <v>9</v>
      </c>
      <c r="B31" s="172" t="s">
        <v>113</v>
      </c>
      <c r="C31" s="173" t="s">
        <v>114</v>
      </c>
      <c r="D31" s="174" t="s">
        <v>84</v>
      </c>
      <c r="E31" s="175">
        <v>17.8185</v>
      </c>
      <c r="F31" s="175">
        <v>0</v>
      </c>
      <c r="G31" s="176">
        <f>E31*F31</f>
        <v>0</v>
      </c>
      <c r="O31" s="170">
        <v>2</v>
      </c>
      <c r="AA31" s="146">
        <v>1</v>
      </c>
      <c r="AB31" s="146">
        <v>0</v>
      </c>
      <c r="AC31" s="146">
        <v>0</v>
      </c>
      <c r="AZ31" s="146">
        <v>1</v>
      </c>
      <c r="BA31" s="146">
        <f>IF(AZ31=1,G31,0)</f>
        <v>0</v>
      </c>
      <c r="BB31" s="146">
        <f>IF(AZ31=2,G31,0)</f>
        <v>0</v>
      </c>
      <c r="BC31" s="146">
        <f>IF(AZ31=3,G31,0)</f>
        <v>0</v>
      </c>
      <c r="BD31" s="146">
        <f>IF(AZ31=4,G31,0)</f>
        <v>0</v>
      </c>
      <c r="BE31" s="146">
        <f>IF(AZ31=5,G31,0)</f>
        <v>0</v>
      </c>
      <c r="CA31" s="177">
        <v>1</v>
      </c>
      <c r="CB31" s="177">
        <v>0</v>
      </c>
      <c r="CZ31" s="146">
        <v>0</v>
      </c>
    </row>
    <row r="32" spans="1:104" ht="20" x14ac:dyDescent="0.25">
      <c r="A32" s="171">
        <v>10</v>
      </c>
      <c r="B32" s="172" t="s">
        <v>115</v>
      </c>
      <c r="C32" s="173" t="s">
        <v>116</v>
      </c>
      <c r="D32" s="174" t="s">
        <v>84</v>
      </c>
      <c r="E32" s="175">
        <v>10.182</v>
      </c>
      <c r="F32" s="175">
        <v>0</v>
      </c>
      <c r="G32" s="176">
        <f>E32*F32</f>
        <v>0</v>
      </c>
      <c r="O32" s="170">
        <v>2</v>
      </c>
      <c r="AA32" s="146">
        <v>1</v>
      </c>
      <c r="AB32" s="146">
        <v>0</v>
      </c>
      <c r="AC32" s="146">
        <v>0</v>
      </c>
      <c r="AZ32" s="146">
        <v>1</v>
      </c>
      <c r="BA32" s="146">
        <f>IF(AZ32=1,G32,0)</f>
        <v>0</v>
      </c>
      <c r="BB32" s="146">
        <f>IF(AZ32=2,G32,0)</f>
        <v>0</v>
      </c>
      <c r="BC32" s="146">
        <f>IF(AZ32=3,G32,0)</f>
        <v>0</v>
      </c>
      <c r="BD32" s="146">
        <f>IF(AZ32=4,G32,0)</f>
        <v>0</v>
      </c>
      <c r="BE32" s="146">
        <f>IF(AZ32=5,G32,0)</f>
        <v>0</v>
      </c>
      <c r="CA32" s="177">
        <v>1</v>
      </c>
      <c r="CB32" s="177">
        <v>0</v>
      </c>
      <c r="CZ32" s="146">
        <v>0</v>
      </c>
    </row>
    <row r="33" spans="1:104" x14ac:dyDescent="0.25">
      <c r="A33" s="178"/>
      <c r="B33" s="179"/>
      <c r="C33" s="228"/>
      <c r="D33" s="229"/>
      <c r="E33" s="229"/>
      <c r="F33" s="229"/>
      <c r="G33" s="230"/>
      <c r="L33" s="180"/>
      <c r="O33" s="170">
        <v>3</v>
      </c>
    </row>
    <row r="34" spans="1:104" x14ac:dyDescent="0.25">
      <c r="A34" s="171">
        <v>11</v>
      </c>
      <c r="B34" s="172" t="s">
        <v>117</v>
      </c>
      <c r="C34" s="173" t="s">
        <v>118</v>
      </c>
      <c r="D34" s="174" t="s">
        <v>84</v>
      </c>
      <c r="E34" s="175">
        <v>27.694400000000002</v>
      </c>
      <c r="F34" s="175">
        <v>0</v>
      </c>
      <c r="G34" s="176">
        <f>E34*F34</f>
        <v>0</v>
      </c>
      <c r="O34" s="170">
        <v>2</v>
      </c>
      <c r="AA34" s="146">
        <v>1</v>
      </c>
      <c r="AB34" s="146">
        <v>1</v>
      </c>
      <c r="AC34" s="146">
        <v>1</v>
      </c>
      <c r="AZ34" s="146">
        <v>1</v>
      </c>
      <c r="BA34" s="146">
        <f>IF(AZ34=1,G34,0)</f>
        <v>0</v>
      </c>
      <c r="BB34" s="146">
        <f>IF(AZ34=2,G34,0)</f>
        <v>0</v>
      </c>
      <c r="BC34" s="146">
        <f>IF(AZ34=3,G34,0)</f>
        <v>0</v>
      </c>
      <c r="BD34" s="146">
        <f>IF(AZ34=4,G34,0)</f>
        <v>0</v>
      </c>
      <c r="BE34" s="146">
        <f>IF(AZ34=5,G34,0)</f>
        <v>0</v>
      </c>
      <c r="CA34" s="177">
        <v>1</v>
      </c>
      <c r="CB34" s="177">
        <v>1</v>
      </c>
      <c r="CZ34" s="146">
        <v>0</v>
      </c>
    </row>
    <row r="35" spans="1:104" x14ac:dyDescent="0.25">
      <c r="A35" s="178"/>
      <c r="B35" s="181"/>
      <c r="C35" s="226" t="s">
        <v>119</v>
      </c>
      <c r="D35" s="227"/>
      <c r="E35" s="182">
        <v>27.694400000000002</v>
      </c>
      <c r="F35" s="183"/>
      <c r="G35" s="184"/>
      <c r="M35" s="180" t="s">
        <v>119</v>
      </c>
      <c r="O35" s="170"/>
    </row>
    <row r="36" spans="1:104" x14ac:dyDescent="0.25">
      <c r="A36" s="171">
        <v>12</v>
      </c>
      <c r="B36" s="172" t="s">
        <v>120</v>
      </c>
      <c r="C36" s="173" t="s">
        <v>121</v>
      </c>
      <c r="D36" s="174" t="s">
        <v>84</v>
      </c>
      <c r="E36" s="175">
        <v>55.388800000000003</v>
      </c>
      <c r="F36" s="175">
        <v>0</v>
      </c>
      <c r="G36" s="176">
        <f>E36*F36</f>
        <v>0</v>
      </c>
      <c r="O36" s="170">
        <v>2</v>
      </c>
      <c r="AA36" s="146">
        <v>1</v>
      </c>
      <c r="AB36" s="146">
        <v>1</v>
      </c>
      <c r="AC36" s="146">
        <v>1</v>
      </c>
      <c r="AZ36" s="146">
        <v>1</v>
      </c>
      <c r="BA36" s="146">
        <f>IF(AZ36=1,G36,0)</f>
        <v>0</v>
      </c>
      <c r="BB36" s="146">
        <f>IF(AZ36=2,G36,0)</f>
        <v>0</v>
      </c>
      <c r="BC36" s="146">
        <f>IF(AZ36=3,G36,0)</f>
        <v>0</v>
      </c>
      <c r="BD36" s="146">
        <f>IF(AZ36=4,G36,0)</f>
        <v>0</v>
      </c>
      <c r="BE36" s="146">
        <f>IF(AZ36=5,G36,0)</f>
        <v>0</v>
      </c>
      <c r="CA36" s="177">
        <v>1</v>
      </c>
      <c r="CB36" s="177">
        <v>1</v>
      </c>
      <c r="CZ36" s="146">
        <v>0</v>
      </c>
    </row>
    <row r="37" spans="1:104" x14ac:dyDescent="0.25">
      <c r="A37" s="178"/>
      <c r="B37" s="181"/>
      <c r="C37" s="226" t="s">
        <v>122</v>
      </c>
      <c r="D37" s="227"/>
      <c r="E37" s="182">
        <v>55.388800000000003</v>
      </c>
      <c r="F37" s="183"/>
      <c r="G37" s="184"/>
      <c r="M37" s="180" t="s">
        <v>122</v>
      </c>
      <c r="O37" s="170"/>
    </row>
    <row r="38" spans="1:104" x14ac:dyDescent="0.25">
      <c r="A38" s="171">
        <v>13</v>
      </c>
      <c r="B38" s="172" t="s">
        <v>123</v>
      </c>
      <c r="C38" s="173" t="s">
        <v>124</v>
      </c>
      <c r="D38" s="174" t="s">
        <v>84</v>
      </c>
      <c r="E38" s="175">
        <v>27.694400000000002</v>
      </c>
      <c r="F38" s="175">
        <v>0</v>
      </c>
      <c r="G38" s="176">
        <f>E38*F38</f>
        <v>0</v>
      </c>
      <c r="O38" s="170">
        <v>2</v>
      </c>
      <c r="AA38" s="146">
        <v>1</v>
      </c>
      <c r="AB38" s="146">
        <v>1</v>
      </c>
      <c r="AC38" s="146">
        <v>1</v>
      </c>
      <c r="AZ38" s="146">
        <v>1</v>
      </c>
      <c r="BA38" s="146">
        <f>IF(AZ38=1,G38,0)</f>
        <v>0</v>
      </c>
      <c r="BB38" s="146">
        <f>IF(AZ38=2,G38,0)</f>
        <v>0</v>
      </c>
      <c r="BC38" s="146">
        <f>IF(AZ38=3,G38,0)</f>
        <v>0</v>
      </c>
      <c r="BD38" s="146">
        <f>IF(AZ38=4,G38,0)</f>
        <v>0</v>
      </c>
      <c r="BE38" s="146">
        <f>IF(AZ38=5,G38,0)</f>
        <v>0</v>
      </c>
      <c r="CA38" s="177">
        <v>1</v>
      </c>
      <c r="CB38" s="177">
        <v>1</v>
      </c>
      <c r="CZ38" s="146">
        <v>0</v>
      </c>
    </row>
    <row r="39" spans="1:104" x14ac:dyDescent="0.25">
      <c r="A39" s="171">
        <v>14</v>
      </c>
      <c r="B39" s="172" t="s">
        <v>125</v>
      </c>
      <c r="C39" s="173" t="s">
        <v>126</v>
      </c>
      <c r="D39" s="174" t="s">
        <v>84</v>
      </c>
      <c r="E39" s="175">
        <v>27.694400000000002</v>
      </c>
      <c r="F39" s="175">
        <v>0</v>
      </c>
      <c r="G39" s="176">
        <f>E39*F39</f>
        <v>0</v>
      </c>
      <c r="O39" s="170">
        <v>2</v>
      </c>
      <c r="AA39" s="146">
        <v>1</v>
      </c>
      <c r="AB39" s="146">
        <v>1</v>
      </c>
      <c r="AC39" s="146">
        <v>1</v>
      </c>
      <c r="AZ39" s="146">
        <v>1</v>
      </c>
      <c r="BA39" s="146">
        <f>IF(AZ39=1,G39,0)</f>
        <v>0</v>
      </c>
      <c r="BB39" s="146">
        <f>IF(AZ39=2,G39,0)</f>
        <v>0</v>
      </c>
      <c r="BC39" s="146">
        <f>IF(AZ39=3,G39,0)</f>
        <v>0</v>
      </c>
      <c r="BD39" s="146">
        <f>IF(AZ39=4,G39,0)</f>
        <v>0</v>
      </c>
      <c r="BE39" s="146">
        <f>IF(AZ39=5,G39,0)</f>
        <v>0</v>
      </c>
      <c r="CA39" s="177">
        <v>1</v>
      </c>
      <c r="CB39" s="177">
        <v>1</v>
      </c>
      <c r="CZ39" s="146">
        <v>0</v>
      </c>
    </row>
    <row r="40" spans="1:104" x14ac:dyDescent="0.25">
      <c r="A40" s="171">
        <v>15</v>
      </c>
      <c r="B40" s="172" t="s">
        <v>127</v>
      </c>
      <c r="C40" s="173" t="s">
        <v>128</v>
      </c>
      <c r="D40" s="174" t="s">
        <v>84</v>
      </c>
      <c r="E40" s="175">
        <v>154.9204</v>
      </c>
      <c r="F40" s="175">
        <v>0</v>
      </c>
      <c r="G40" s="176">
        <f>E40*F40</f>
        <v>0</v>
      </c>
      <c r="O40" s="170">
        <v>2</v>
      </c>
      <c r="AA40" s="146">
        <v>1</v>
      </c>
      <c r="AB40" s="146">
        <v>1</v>
      </c>
      <c r="AC40" s="146">
        <v>1</v>
      </c>
      <c r="AZ40" s="146">
        <v>1</v>
      </c>
      <c r="BA40" s="146">
        <f>IF(AZ40=1,G40,0)</f>
        <v>0</v>
      </c>
      <c r="BB40" s="146">
        <f>IF(AZ40=2,G40,0)</f>
        <v>0</v>
      </c>
      <c r="BC40" s="146">
        <f>IF(AZ40=3,G40,0)</f>
        <v>0</v>
      </c>
      <c r="BD40" s="146">
        <f>IF(AZ40=4,G40,0)</f>
        <v>0</v>
      </c>
      <c r="BE40" s="146">
        <f>IF(AZ40=5,G40,0)</f>
        <v>0</v>
      </c>
      <c r="CA40" s="177">
        <v>1</v>
      </c>
      <c r="CB40" s="177">
        <v>1</v>
      </c>
      <c r="CZ40" s="146">
        <v>0</v>
      </c>
    </row>
    <row r="41" spans="1:104" ht="30.5" x14ac:dyDescent="0.25">
      <c r="A41" s="178"/>
      <c r="B41" s="181"/>
      <c r="C41" s="226" t="s">
        <v>94</v>
      </c>
      <c r="D41" s="227"/>
      <c r="E41" s="182">
        <v>55.228400000000001</v>
      </c>
      <c r="F41" s="183"/>
      <c r="G41" s="184"/>
      <c r="M41" s="180" t="s">
        <v>94</v>
      </c>
      <c r="O41" s="170"/>
    </row>
    <row r="42" spans="1:104" x14ac:dyDescent="0.25">
      <c r="A42" s="178"/>
      <c r="B42" s="181"/>
      <c r="C42" s="226" t="s">
        <v>129</v>
      </c>
      <c r="D42" s="227"/>
      <c r="E42" s="182">
        <v>8.3420000000000005</v>
      </c>
      <c r="F42" s="183"/>
      <c r="G42" s="184"/>
      <c r="M42" s="180" t="s">
        <v>129</v>
      </c>
      <c r="O42" s="170"/>
    </row>
    <row r="43" spans="1:104" x14ac:dyDescent="0.25">
      <c r="A43" s="178"/>
      <c r="B43" s="181"/>
      <c r="C43" s="226" t="s">
        <v>130</v>
      </c>
      <c r="D43" s="227"/>
      <c r="E43" s="182">
        <v>91.35</v>
      </c>
      <c r="F43" s="183"/>
      <c r="G43" s="184"/>
      <c r="M43" s="180" t="s">
        <v>130</v>
      </c>
      <c r="O43" s="170"/>
    </row>
    <row r="44" spans="1:104" ht="20" x14ac:dyDescent="0.25">
      <c r="A44" s="171">
        <v>16</v>
      </c>
      <c r="B44" s="172" t="s">
        <v>131</v>
      </c>
      <c r="C44" s="173" t="s">
        <v>132</v>
      </c>
      <c r="D44" s="174" t="s">
        <v>84</v>
      </c>
      <c r="E44" s="175">
        <v>11.865500000000001</v>
      </c>
      <c r="F44" s="175">
        <v>0</v>
      </c>
      <c r="G44" s="176">
        <f>E44*F44</f>
        <v>0</v>
      </c>
      <c r="O44" s="170">
        <v>2</v>
      </c>
      <c r="AA44" s="146">
        <v>1</v>
      </c>
      <c r="AB44" s="146">
        <v>1</v>
      </c>
      <c r="AC44" s="146">
        <v>1</v>
      </c>
      <c r="AZ44" s="146">
        <v>1</v>
      </c>
      <c r="BA44" s="146">
        <f>IF(AZ44=1,G44,0)</f>
        <v>0</v>
      </c>
      <c r="BB44" s="146">
        <f>IF(AZ44=2,G44,0)</f>
        <v>0</v>
      </c>
      <c r="BC44" s="146">
        <f>IF(AZ44=3,G44,0)</f>
        <v>0</v>
      </c>
      <c r="BD44" s="146">
        <f>IF(AZ44=4,G44,0)</f>
        <v>0</v>
      </c>
      <c r="BE44" s="146">
        <f>IF(AZ44=5,G44,0)</f>
        <v>0</v>
      </c>
      <c r="CA44" s="177">
        <v>1</v>
      </c>
      <c r="CB44" s="177">
        <v>1</v>
      </c>
      <c r="CZ44" s="146">
        <v>1.7</v>
      </c>
    </row>
    <row r="45" spans="1:104" x14ac:dyDescent="0.25">
      <c r="A45" s="178"/>
      <c r="B45" s="179"/>
      <c r="C45" s="228"/>
      <c r="D45" s="229"/>
      <c r="E45" s="229"/>
      <c r="F45" s="229"/>
      <c r="G45" s="230"/>
      <c r="L45" s="180"/>
      <c r="O45" s="170">
        <v>3</v>
      </c>
    </row>
    <row r="46" spans="1:104" x14ac:dyDescent="0.25">
      <c r="A46" s="178"/>
      <c r="B46" s="181"/>
      <c r="C46" s="226" t="s">
        <v>133</v>
      </c>
      <c r="D46" s="227"/>
      <c r="E46" s="182">
        <v>1.2218</v>
      </c>
      <c r="F46" s="183"/>
      <c r="G46" s="184"/>
      <c r="M46" s="180" t="s">
        <v>133</v>
      </c>
      <c r="O46" s="170"/>
    </row>
    <row r="47" spans="1:104" x14ac:dyDescent="0.25">
      <c r="A47" s="178"/>
      <c r="B47" s="181"/>
      <c r="C47" s="226" t="s">
        <v>134</v>
      </c>
      <c r="D47" s="227"/>
      <c r="E47" s="182">
        <v>0.2036</v>
      </c>
      <c r="F47" s="183"/>
      <c r="G47" s="184"/>
      <c r="M47" s="180" t="s">
        <v>134</v>
      </c>
      <c r="O47" s="170"/>
    </row>
    <row r="48" spans="1:104" x14ac:dyDescent="0.25">
      <c r="A48" s="178"/>
      <c r="B48" s="181"/>
      <c r="C48" s="226" t="s">
        <v>135</v>
      </c>
      <c r="D48" s="227"/>
      <c r="E48" s="182">
        <v>10.44</v>
      </c>
      <c r="F48" s="183"/>
      <c r="G48" s="184"/>
      <c r="M48" s="180" t="s">
        <v>135</v>
      </c>
      <c r="O48" s="170"/>
    </row>
    <row r="49" spans="1:104" x14ac:dyDescent="0.25">
      <c r="A49" s="171">
        <v>17</v>
      </c>
      <c r="B49" s="172" t="s">
        <v>136</v>
      </c>
      <c r="C49" s="173" t="s">
        <v>137</v>
      </c>
      <c r="D49" s="174" t="s">
        <v>109</v>
      </c>
      <c r="E49" s="175">
        <v>59.374099999999999</v>
      </c>
      <c r="F49" s="175">
        <v>0</v>
      </c>
      <c r="G49" s="176">
        <f>E49*F49</f>
        <v>0</v>
      </c>
      <c r="O49" s="170">
        <v>2</v>
      </c>
      <c r="AA49" s="146">
        <v>1</v>
      </c>
      <c r="AB49" s="146">
        <v>1</v>
      </c>
      <c r="AC49" s="146">
        <v>1</v>
      </c>
      <c r="AZ49" s="146">
        <v>1</v>
      </c>
      <c r="BA49" s="146">
        <f>IF(AZ49=1,G49,0)</f>
        <v>0</v>
      </c>
      <c r="BB49" s="146">
        <f>IF(AZ49=2,G49,0)</f>
        <v>0</v>
      </c>
      <c r="BC49" s="146">
        <f>IF(AZ49=3,G49,0)</f>
        <v>0</v>
      </c>
      <c r="BD49" s="146">
        <f>IF(AZ49=4,G49,0)</f>
        <v>0</v>
      </c>
      <c r="BE49" s="146">
        <f>IF(AZ49=5,G49,0)</f>
        <v>0</v>
      </c>
      <c r="CA49" s="177">
        <v>1</v>
      </c>
      <c r="CB49" s="177">
        <v>1</v>
      </c>
      <c r="CZ49" s="146">
        <v>0</v>
      </c>
    </row>
    <row r="50" spans="1:104" x14ac:dyDescent="0.25">
      <c r="A50" s="178"/>
      <c r="B50" s="179"/>
      <c r="C50" s="228" t="s">
        <v>138</v>
      </c>
      <c r="D50" s="229"/>
      <c r="E50" s="229"/>
      <c r="F50" s="229"/>
      <c r="G50" s="230"/>
      <c r="L50" s="180" t="s">
        <v>138</v>
      </c>
      <c r="O50" s="170">
        <v>3</v>
      </c>
    </row>
    <row r="51" spans="1:104" x14ac:dyDescent="0.25">
      <c r="A51" s="178"/>
      <c r="B51" s="181"/>
      <c r="C51" s="226" t="s">
        <v>139</v>
      </c>
      <c r="D51" s="227"/>
      <c r="E51" s="182">
        <v>9.6991999999999994</v>
      </c>
      <c r="F51" s="183"/>
      <c r="G51" s="184"/>
      <c r="M51" s="180" t="s">
        <v>139</v>
      </c>
      <c r="O51" s="170"/>
    </row>
    <row r="52" spans="1:104" x14ac:dyDescent="0.25">
      <c r="A52" s="178"/>
      <c r="B52" s="181"/>
      <c r="C52" s="226" t="s">
        <v>140</v>
      </c>
      <c r="D52" s="227"/>
      <c r="E52" s="182">
        <v>19.822500000000002</v>
      </c>
      <c r="F52" s="183"/>
      <c r="G52" s="184"/>
      <c r="M52" s="180" t="s">
        <v>140</v>
      </c>
      <c r="O52" s="170"/>
    </row>
    <row r="53" spans="1:104" x14ac:dyDescent="0.25">
      <c r="A53" s="178"/>
      <c r="B53" s="181"/>
      <c r="C53" s="226" t="s">
        <v>141</v>
      </c>
      <c r="D53" s="227"/>
      <c r="E53" s="182">
        <v>-1.0725</v>
      </c>
      <c r="F53" s="183"/>
      <c r="G53" s="184"/>
      <c r="M53" s="180" t="s">
        <v>141</v>
      </c>
      <c r="O53" s="170"/>
    </row>
    <row r="54" spans="1:104" x14ac:dyDescent="0.25">
      <c r="A54" s="178"/>
      <c r="B54" s="181"/>
      <c r="C54" s="226" t="s">
        <v>142</v>
      </c>
      <c r="D54" s="227"/>
      <c r="E54" s="182">
        <v>26.8521</v>
      </c>
      <c r="F54" s="183"/>
      <c r="G54" s="184"/>
      <c r="M54" s="180" t="s">
        <v>142</v>
      </c>
      <c r="O54" s="170"/>
    </row>
    <row r="55" spans="1:104" x14ac:dyDescent="0.25">
      <c r="A55" s="178"/>
      <c r="B55" s="181"/>
      <c r="C55" s="226" t="s">
        <v>143</v>
      </c>
      <c r="D55" s="227"/>
      <c r="E55" s="182">
        <v>4.0728</v>
      </c>
      <c r="F55" s="183"/>
      <c r="G55" s="184"/>
      <c r="M55" s="180" t="s">
        <v>143</v>
      </c>
      <c r="O55" s="170"/>
    </row>
    <row r="56" spans="1:104" x14ac:dyDescent="0.25">
      <c r="A56" s="171">
        <v>18</v>
      </c>
      <c r="B56" s="172" t="s">
        <v>144</v>
      </c>
      <c r="C56" s="173" t="s">
        <v>145</v>
      </c>
      <c r="D56" s="174" t="s">
        <v>84</v>
      </c>
      <c r="E56" s="175">
        <v>27.694400000000002</v>
      </c>
      <c r="F56" s="175">
        <v>0</v>
      </c>
      <c r="G56" s="176">
        <f>E56*F56</f>
        <v>0</v>
      </c>
      <c r="O56" s="170">
        <v>2</v>
      </c>
      <c r="AA56" s="146">
        <v>1</v>
      </c>
      <c r="AB56" s="146">
        <v>1</v>
      </c>
      <c r="AC56" s="146">
        <v>1</v>
      </c>
      <c r="AZ56" s="146">
        <v>1</v>
      </c>
      <c r="BA56" s="146">
        <f>IF(AZ56=1,G56,0)</f>
        <v>0</v>
      </c>
      <c r="BB56" s="146">
        <f>IF(AZ56=2,G56,0)</f>
        <v>0</v>
      </c>
      <c r="BC56" s="146">
        <f>IF(AZ56=3,G56,0)</f>
        <v>0</v>
      </c>
      <c r="BD56" s="146">
        <f>IF(AZ56=4,G56,0)</f>
        <v>0</v>
      </c>
      <c r="BE56" s="146">
        <f>IF(AZ56=5,G56,0)</f>
        <v>0</v>
      </c>
      <c r="CA56" s="177">
        <v>1</v>
      </c>
      <c r="CB56" s="177">
        <v>1</v>
      </c>
      <c r="CZ56" s="146">
        <v>0</v>
      </c>
    </row>
    <row r="57" spans="1:104" ht="13" x14ac:dyDescent="0.3">
      <c r="A57" s="185"/>
      <c r="B57" s="186" t="s">
        <v>76</v>
      </c>
      <c r="C57" s="187" t="str">
        <f>CONCATENATE(B7," ",C7)</f>
        <v>1 Zemní práce</v>
      </c>
      <c r="D57" s="188"/>
      <c r="E57" s="189"/>
      <c r="F57" s="190"/>
      <c r="G57" s="191">
        <f>SUM(G7:G56)</f>
        <v>0</v>
      </c>
      <c r="O57" s="170">
        <v>4</v>
      </c>
      <c r="BA57" s="192">
        <f>SUM(BA7:BA56)</f>
        <v>0</v>
      </c>
      <c r="BB57" s="192">
        <f>SUM(BB7:BB56)</f>
        <v>0</v>
      </c>
      <c r="BC57" s="192">
        <f>SUM(BC7:BC56)</f>
        <v>0</v>
      </c>
      <c r="BD57" s="192">
        <f>SUM(BD7:BD56)</f>
        <v>0</v>
      </c>
      <c r="BE57" s="192">
        <f>SUM(BE7:BE56)</f>
        <v>0</v>
      </c>
    </row>
    <row r="58" spans="1:104" ht="13" x14ac:dyDescent="0.3">
      <c r="A58" s="163" t="s">
        <v>72</v>
      </c>
      <c r="B58" s="164" t="s">
        <v>146</v>
      </c>
      <c r="C58" s="165" t="s">
        <v>147</v>
      </c>
      <c r="D58" s="166"/>
      <c r="E58" s="167"/>
      <c r="F58" s="167"/>
      <c r="G58" s="168"/>
      <c r="H58" s="169"/>
      <c r="I58" s="169"/>
      <c r="O58" s="170">
        <v>1</v>
      </c>
    </row>
    <row r="59" spans="1:104" x14ac:dyDescent="0.25">
      <c r="A59" s="171">
        <v>19</v>
      </c>
      <c r="B59" s="172" t="s">
        <v>148</v>
      </c>
      <c r="C59" s="173" t="s">
        <v>149</v>
      </c>
      <c r="D59" s="174" t="s">
        <v>84</v>
      </c>
      <c r="E59" s="175">
        <v>17.932200000000002</v>
      </c>
      <c r="F59" s="175">
        <v>0</v>
      </c>
      <c r="G59" s="176">
        <f>E59*F59</f>
        <v>0</v>
      </c>
      <c r="O59" s="170">
        <v>2</v>
      </c>
      <c r="AA59" s="146">
        <v>1</v>
      </c>
      <c r="AB59" s="146">
        <v>1</v>
      </c>
      <c r="AC59" s="146">
        <v>1</v>
      </c>
      <c r="AZ59" s="146">
        <v>1</v>
      </c>
      <c r="BA59" s="146">
        <f>IF(AZ59=1,G59,0)</f>
        <v>0</v>
      </c>
      <c r="BB59" s="146">
        <f>IF(AZ59=2,G59,0)</f>
        <v>0</v>
      </c>
      <c r="BC59" s="146">
        <f>IF(AZ59=3,G59,0)</f>
        <v>0</v>
      </c>
      <c r="BD59" s="146">
        <f>IF(AZ59=4,G59,0)</f>
        <v>0</v>
      </c>
      <c r="BE59" s="146">
        <f>IF(AZ59=5,G59,0)</f>
        <v>0</v>
      </c>
      <c r="CA59" s="177">
        <v>1</v>
      </c>
      <c r="CB59" s="177">
        <v>1</v>
      </c>
      <c r="CZ59" s="146">
        <v>2.16</v>
      </c>
    </row>
    <row r="60" spans="1:104" x14ac:dyDescent="0.25">
      <c r="A60" s="178"/>
      <c r="B60" s="179"/>
      <c r="C60" s="228" t="s">
        <v>150</v>
      </c>
      <c r="D60" s="229"/>
      <c r="E60" s="229"/>
      <c r="F60" s="229"/>
      <c r="G60" s="230"/>
      <c r="L60" s="180" t="s">
        <v>150</v>
      </c>
      <c r="O60" s="170">
        <v>3</v>
      </c>
    </row>
    <row r="61" spans="1:104" x14ac:dyDescent="0.25">
      <c r="A61" s="178"/>
      <c r="B61" s="181"/>
      <c r="C61" s="226" t="s">
        <v>151</v>
      </c>
      <c r="D61" s="227"/>
      <c r="E61" s="182">
        <v>4.1067999999999998</v>
      </c>
      <c r="F61" s="183"/>
      <c r="G61" s="184"/>
      <c r="M61" s="180" t="s">
        <v>151</v>
      </c>
      <c r="O61" s="170"/>
    </row>
    <row r="62" spans="1:104" x14ac:dyDescent="0.25">
      <c r="A62" s="178"/>
      <c r="B62" s="181"/>
      <c r="C62" s="226" t="s">
        <v>152</v>
      </c>
      <c r="D62" s="227"/>
      <c r="E62" s="182">
        <v>2.4247999999999998</v>
      </c>
      <c r="F62" s="183"/>
      <c r="G62" s="184"/>
      <c r="M62" s="180" t="s">
        <v>152</v>
      </c>
      <c r="O62" s="170"/>
    </row>
    <row r="63" spans="1:104" x14ac:dyDescent="0.25">
      <c r="A63" s="178"/>
      <c r="B63" s="181"/>
      <c r="C63" s="226" t="s">
        <v>153</v>
      </c>
      <c r="D63" s="227"/>
      <c r="E63" s="182">
        <v>4.9555999999999996</v>
      </c>
      <c r="F63" s="183"/>
      <c r="G63" s="184"/>
      <c r="M63" s="180" t="s">
        <v>153</v>
      </c>
      <c r="O63" s="170"/>
    </row>
    <row r="64" spans="1:104" x14ac:dyDescent="0.25">
      <c r="A64" s="178"/>
      <c r="B64" s="181"/>
      <c r="C64" s="226" t="s">
        <v>154</v>
      </c>
      <c r="D64" s="227"/>
      <c r="E64" s="182">
        <v>-0.2681</v>
      </c>
      <c r="F64" s="183"/>
      <c r="G64" s="184"/>
      <c r="M64" s="180" t="s">
        <v>154</v>
      </c>
      <c r="O64" s="170"/>
    </row>
    <row r="65" spans="1:104" x14ac:dyDescent="0.25">
      <c r="A65" s="178"/>
      <c r="B65" s="181"/>
      <c r="C65" s="226" t="s">
        <v>155</v>
      </c>
      <c r="D65" s="227"/>
      <c r="E65" s="182">
        <v>6.7130000000000001</v>
      </c>
      <c r="F65" s="183"/>
      <c r="G65" s="184"/>
      <c r="M65" s="180" t="s">
        <v>155</v>
      </c>
      <c r="O65" s="170"/>
    </row>
    <row r="66" spans="1:104" x14ac:dyDescent="0.25">
      <c r="A66" s="171">
        <v>20</v>
      </c>
      <c r="B66" s="172" t="s">
        <v>156</v>
      </c>
      <c r="C66" s="173" t="s">
        <v>157</v>
      </c>
      <c r="D66" s="174" t="s">
        <v>84</v>
      </c>
      <c r="E66" s="175">
        <v>0.52549999999999997</v>
      </c>
      <c r="F66" s="175">
        <v>0</v>
      </c>
      <c r="G66" s="176">
        <f>E66*F66</f>
        <v>0</v>
      </c>
      <c r="O66" s="170">
        <v>2</v>
      </c>
      <c r="AA66" s="146">
        <v>1</v>
      </c>
      <c r="AB66" s="146">
        <v>1</v>
      </c>
      <c r="AC66" s="146">
        <v>1</v>
      </c>
      <c r="AZ66" s="146">
        <v>1</v>
      </c>
      <c r="BA66" s="146">
        <f>IF(AZ66=1,G66,0)</f>
        <v>0</v>
      </c>
      <c r="BB66" s="146">
        <f>IF(AZ66=2,G66,0)</f>
        <v>0</v>
      </c>
      <c r="BC66" s="146">
        <f>IF(AZ66=3,G66,0)</f>
        <v>0</v>
      </c>
      <c r="BD66" s="146">
        <f>IF(AZ66=4,G66,0)</f>
        <v>0</v>
      </c>
      <c r="BE66" s="146">
        <f>IF(AZ66=5,G66,0)</f>
        <v>0</v>
      </c>
      <c r="CA66" s="177">
        <v>1</v>
      </c>
      <c r="CB66" s="177">
        <v>1</v>
      </c>
      <c r="CZ66" s="146">
        <v>1.98</v>
      </c>
    </row>
    <row r="67" spans="1:104" x14ac:dyDescent="0.25">
      <c r="A67" s="178"/>
      <c r="B67" s="181"/>
      <c r="C67" s="226" t="s">
        <v>158</v>
      </c>
      <c r="D67" s="227"/>
      <c r="E67" s="182">
        <v>0.52549999999999997</v>
      </c>
      <c r="F67" s="183"/>
      <c r="G67" s="184"/>
      <c r="M67" s="180" t="s">
        <v>158</v>
      </c>
      <c r="O67" s="170"/>
    </row>
    <row r="68" spans="1:104" x14ac:dyDescent="0.25">
      <c r="A68" s="171">
        <v>21</v>
      </c>
      <c r="B68" s="172" t="s">
        <v>159</v>
      </c>
      <c r="C68" s="173" t="s">
        <v>160</v>
      </c>
      <c r="D68" s="174" t="s">
        <v>84</v>
      </c>
      <c r="E68" s="175">
        <v>5.4827000000000004</v>
      </c>
      <c r="F68" s="175">
        <v>0</v>
      </c>
      <c r="G68" s="176">
        <f>E68*F68</f>
        <v>0</v>
      </c>
      <c r="O68" s="170">
        <v>2</v>
      </c>
      <c r="AA68" s="146">
        <v>1</v>
      </c>
      <c r="AB68" s="146">
        <v>1</v>
      </c>
      <c r="AC68" s="146">
        <v>1</v>
      </c>
      <c r="AZ68" s="146">
        <v>1</v>
      </c>
      <c r="BA68" s="146">
        <f>IF(AZ68=1,G68,0)</f>
        <v>0</v>
      </c>
      <c r="BB68" s="146">
        <f>IF(AZ68=2,G68,0)</f>
        <v>0</v>
      </c>
      <c r="BC68" s="146">
        <f>IF(AZ68=3,G68,0)</f>
        <v>0</v>
      </c>
      <c r="BD68" s="146">
        <f>IF(AZ68=4,G68,0)</f>
        <v>0</v>
      </c>
      <c r="BE68" s="146">
        <f>IF(AZ68=5,G68,0)</f>
        <v>0</v>
      </c>
      <c r="CA68" s="177">
        <v>1</v>
      </c>
      <c r="CB68" s="177">
        <v>1</v>
      </c>
      <c r="CZ68" s="146">
        <v>2.5359600000000002</v>
      </c>
    </row>
    <row r="69" spans="1:104" x14ac:dyDescent="0.25">
      <c r="A69" s="178"/>
      <c r="B69" s="181"/>
      <c r="C69" s="226" t="s">
        <v>161</v>
      </c>
      <c r="D69" s="227"/>
      <c r="E69" s="182">
        <v>1.4549000000000001</v>
      </c>
      <c r="F69" s="183"/>
      <c r="G69" s="184"/>
      <c r="M69" s="180" t="s">
        <v>161</v>
      </c>
      <c r="O69" s="170"/>
    </row>
    <row r="70" spans="1:104" x14ac:dyDescent="0.25">
      <c r="A70" s="178"/>
      <c r="B70" s="181"/>
      <c r="C70" s="226" t="s">
        <v>162</v>
      </c>
      <c r="D70" s="227"/>
      <c r="E70" s="182">
        <v>4.0278</v>
      </c>
      <c r="F70" s="183"/>
      <c r="G70" s="184"/>
      <c r="M70" s="180" t="s">
        <v>162</v>
      </c>
      <c r="O70" s="170"/>
    </row>
    <row r="71" spans="1:104" ht="20" x14ac:dyDescent="0.25">
      <c r="A71" s="171">
        <v>22</v>
      </c>
      <c r="B71" s="172" t="s">
        <v>163</v>
      </c>
      <c r="C71" s="173" t="s">
        <v>164</v>
      </c>
      <c r="D71" s="174" t="s">
        <v>165</v>
      </c>
      <c r="E71" s="175">
        <v>4.8599999999999997E-2</v>
      </c>
      <c r="F71" s="175">
        <v>0</v>
      </c>
      <c r="G71" s="176">
        <f>E71*F71</f>
        <v>0</v>
      </c>
      <c r="O71" s="170">
        <v>2</v>
      </c>
      <c r="AA71" s="146">
        <v>1</v>
      </c>
      <c r="AB71" s="146">
        <v>1</v>
      </c>
      <c r="AC71" s="146">
        <v>1</v>
      </c>
      <c r="AZ71" s="146">
        <v>1</v>
      </c>
      <c r="BA71" s="146">
        <f>IF(AZ71=1,G71,0)</f>
        <v>0</v>
      </c>
      <c r="BB71" s="146">
        <f>IF(AZ71=2,G71,0)</f>
        <v>0</v>
      </c>
      <c r="BC71" s="146">
        <f>IF(AZ71=3,G71,0)</f>
        <v>0</v>
      </c>
      <c r="BD71" s="146">
        <f>IF(AZ71=4,G71,0)</f>
        <v>0</v>
      </c>
      <c r="BE71" s="146">
        <f>IF(AZ71=5,G71,0)</f>
        <v>0</v>
      </c>
      <c r="CA71" s="177">
        <v>1</v>
      </c>
      <c r="CB71" s="177">
        <v>1</v>
      </c>
      <c r="CZ71" s="146">
        <v>1.0554399999999999</v>
      </c>
    </row>
    <row r="72" spans="1:104" x14ac:dyDescent="0.25">
      <c r="A72" s="178"/>
      <c r="B72" s="181"/>
      <c r="C72" s="226" t="s">
        <v>166</v>
      </c>
      <c r="D72" s="227"/>
      <c r="E72" s="182">
        <v>3.44E-2</v>
      </c>
      <c r="F72" s="183"/>
      <c r="G72" s="184"/>
      <c r="M72" s="180" t="s">
        <v>166</v>
      </c>
      <c r="O72" s="170"/>
    </row>
    <row r="73" spans="1:104" x14ac:dyDescent="0.25">
      <c r="A73" s="178"/>
      <c r="B73" s="181"/>
      <c r="C73" s="226" t="s">
        <v>167</v>
      </c>
      <c r="D73" s="227"/>
      <c r="E73" s="182">
        <v>1.43E-2</v>
      </c>
      <c r="F73" s="183"/>
      <c r="G73" s="184"/>
      <c r="M73" s="180" t="s">
        <v>167</v>
      </c>
      <c r="O73" s="170"/>
    </row>
    <row r="74" spans="1:104" ht="20" x14ac:dyDescent="0.25">
      <c r="A74" s="171">
        <v>23</v>
      </c>
      <c r="B74" s="172" t="s">
        <v>168</v>
      </c>
      <c r="C74" s="173" t="s">
        <v>169</v>
      </c>
      <c r="D74" s="174" t="s">
        <v>109</v>
      </c>
      <c r="E74" s="175">
        <v>9.8350000000000009</v>
      </c>
      <c r="F74" s="175">
        <v>0</v>
      </c>
      <c r="G74" s="176">
        <f>E74*F74</f>
        <v>0</v>
      </c>
      <c r="O74" s="170">
        <v>2</v>
      </c>
      <c r="AA74" s="146">
        <v>1</v>
      </c>
      <c r="AB74" s="146">
        <v>1</v>
      </c>
      <c r="AC74" s="146">
        <v>1</v>
      </c>
      <c r="AZ74" s="146">
        <v>1</v>
      </c>
      <c r="BA74" s="146">
        <f>IF(AZ74=1,G74,0)</f>
        <v>0</v>
      </c>
      <c r="BB74" s="146">
        <f>IF(AZ74=2,G74,0)</f>
        <v>0</v>
      </c>
      <c r="BC74" s="146">
        <f>IF(AZ74=3,G74,0)</f>
        <v>0</v>
      </c>
      <c r="BD74" s="146">
        <f>IF(AZ74=4,G74,0)</f>
        <v>0</v>
      </c>
      <c r="BE74" s="146">
        <f>IF(AZ74=5,G74,0)</f>
        <v>0</v>
      </c>
      <c r="CA74" s="177">
        <v>1</v>
      </c>
      <c r="CB74" s="177">
        <v>1</v>
      </c>
      <c r="CZ74" s="146">
        <v>1.175</v>
      </c>
    </row>
    <row r="75" spans="1:104" x14ac:dyDescent="0.25">
      <c r="A75" s="178"/>
      <c r="B75" s="181"/>
      <c r="C75" s="226" t="s">
        <v>170</v>
      </c>
      <c r="D75" s="227"/>
      <c r="E75" s="182">
        <v>9.8350000000000009</v>
      </c>
      <c r="F75" s="183"/>
      <c r="G75" s="184"/>
      <c r="M75" s="180" t="s">
        <v>170</v>
      </c>
      <c r="O75" s="170"/>
    </row>
    <row r="76" spans="1:104" x14ac:dyDescent="0.25">
      <c r="A76" s="171">
        <v>24</v>
      </c>
      <c r="B76" s="172" t="s">
        <v>171</v>
      </c>
      <c r="C76" s="173" t="s">
        <v>172</v>
      </c>
      <c r="D76" s="174" t="s">
        <v>84</v>
      </c>
      <c r="E76" s="175">
        <v>10.2776</v>
      </c>
      <c r="F76" s="175">
        <v>0</v>
      </c>
      <c r="G76" s="176">
        <f>E76*F76</f>
        <v>0</v>
      </c>
      <c r="O76" s="170">
        <v>2</v>
      </c>
      <c r="AA76" s="146">
        <v>1</v>
      </c>
      <c r="AB76" s="146">
        <v>1</v>
      </c>
      <c r="AC76" s="146">
        <v>1</v>
      </c>
      <c r="AZ76" s="146">
        <v>1</v>
      </c>
      <c r="BA76" s="146">
        <f>IF(AZ76=1,G76,0)</f>
        <v>0</v>
      </c>
      <c r="BB76" s="146">
        <f>IF(AZ76=2,G76,0)</f>
        <v>0</v>
      </c>
      <c r="BC76" s="146">
        <f>IF(AZ76=3,G76,0)</f>
        <v>0</v>
      </c>
      <c r="BD76" s="146">
        <f>IF(AZ76=4,G76,0)</f>
        <v>0</v>
      </c>
      <c r="BE76" s="146">
        <f>IF(AZ76=5,G76,0)</f>
        <v>0</v>
      </c>
      <c r="CA76" s="177">
        <v>1</v>
      </c>
      <c r="CB76" s="177">
        <v>1</v>
      </c>
      <c r="CZ76" s="146">
        <v>2.5249999999999999</v>
      </c>
    </row>
    <row r="77" spans="1:104" x14ac:dyDescent="0.25">
      <c r="A77" s="178"/>
      <c r="B77" s="181"/>
      <c r="C77" s="226" t="s">
        <v>173</v>
      </c>
      <c r="D77" s="227"/>
      <c r="E77" s="182">
        <v>10.2776</v>
      </c>
      <c r="F77" s="183"/>
      <c r="G77" s="184"/>
      <c r="M77" s="180" t="s">
        <v>173</v>
      </c>
      <c r="O77" s="170"/>
    </row>
    <row r="78" spans="1:104" x14ac:dyDescent="0.25">
      <c r="A78" s="171">
        <v>25</v>
      </c>
      <c r="B78" s="172" t="s">
        <v>174</v>
      </c>
      <c r="C78" s="173" t="s">
        <v>175</v>
      </c>
      <c r="D78" s="174" t="s">
        <v>165</v>
      </c>
      <c r="E78" s="175">
        <v>9.2499999999999999E-2</v>
      </c>
      <c r="F78" s="175">
        <v>0</v>
      </c>
      <c r="G78" s="176">
        <f>E78*F78</f>
        <v>0</v>
      </c>
      <c r="O78" s="170">
        <v>2</v>
      </c>
      <c r="AA78" s="146">
        <v>1</v>
      </c>
      <c r="AB78" s="146">
        <v>1</v>
      </c>
      <c r="AC78" s="146">
        <v>1</v>
      </c>
      <c r="AZ78" s="146">
        <v>1</v>
      </c>
      <c r="BA78" s="146">
        <f>IF(AZ78=1,G78,0)</f>
        <v>0</v>
      </c>
      <c r="BB78" s="146">
        <f>IF(AZ78=2,G78,0)</f>
        <v>0</v>
      </c>
      <c r="BC78" s="146">
        <f>IF(AZ78=3,G78,0)</f>
        <v>0</v>
      </c>
      <c r="BD78" s="146">
        <f>IF(AZ78=4,G78,0)</f>
        <v>0</v>
      </c>
      <c r="BE78" s="146">
        <f>IF(AZ78=5,G78,0)</f>
        <v>0</v>
      </c>
      <c r="CA78" s="177">
        <v>1</v>
      </c>
      <c r="CB78" s="177">
        <v>1</v>
      </c>
      <c r="CZ78" s="146">
        <v>1.0211600000000001</v>
      </c>
    </row>
    <row r="79" spans="1:104" x14ac:dyDescent="0.25">
      <c r="A79" s="178"/>
      <c r="B79" s="181"/>
      <c r="C79" s="226" t="s">
        <v>176</v>
      </c>
      <c r="D79" s="227"/>
      <c r="E79" s="182">
        <v>3.5400000000000001E-2</v>
      </c>
      <c r="F79" s="183"/>
      <c r="G79" s="184"/>
      <c r="M79" s="180" t="s">
        <v>176</v>
      </c>
      <c r="O79" s="170"/>
    </row>
    <row r="80" spans="1:104" x14ac:dyDescent="0.25">
      <c r="A80" s="178"/>
      <c r="B80" s="181"/>
      <c r="C80" s="226" t="s">
        <v>177</v>
      </c>
      <c r="D80" s="227"/>
      <c r="E80" s="182">
        <v>4.8800000000000003E-2</v>
      </c>
      <c r="F80" s="183"/>
      <c r="G80" s="184"/>
      <c r="M80" s="180" t="s">
        <v>177</v>
      </c>
      <c r="O80" s="170"/>
    </row>
    <row r="81" spans="1:104" x14ac:dyDescent="0.25">
      <c r="A81" s="178"/>
      <c r="B81" s="181"/>
      <c r="C81" s="226" t="s">
        <v>178</v>
      </c>
      <c r="D81" s="227"/>
      <c r="E81" s="182">
        <v>3.5000000000000001E-3</v>
      </c>
      <c r="F81" s="183"/>
      <c r="G81" s="184"/>
      <c r="M81" s="180" t="s">
        <v>178</v>
      </c>
      <c r="O81" s="170"/>
    </row>
    <row r="82" spans="1:104" x14ac:dyDescent="0.25">
      <c r="A82" s="178"/>
      <c r="B82" s="181"/>
      <c r="C82" s="226" t="s">
        <v>179</v>
      </c>
      <c r="D82" s="227"/>
      <c r="E82" s="182">
        <v>4.7999999999999996E-3</v>
      </c>
      <c r="F82" s="183"/>
      <c r="G82" s="184"/>
      <c r="M82" s="180" t="s">
        <v>179</v>
      </c>
      <c r="O82" s="170"/>
    </row>
    <row r="83" spans="1:104" x14ac:dyDescent="0.25">
      <c r="A83" s="171">
        <v>26</v>
      </c>
      <c r="B83" s="172" t="s">
        <v>81</v>
      </c>
      <c r="C83" s="173" t="s">
        <v>180</v>
      </c>
      <c r="D83" s="174" t="s">
        <v>75</v>
      </c>
      <c r="E83" s="175">
        <v>24</v>
      </c>
      <c r="F83" s="175">
        <v>0</v>
      </c>
      <c r="G83" s="176">
        <f>E83*F83</f>
        <v>0</v>
      </c>
      <c r="O83" s="170">
        <v>2</v>
      </c>
      <c r="AA83" s="146">
        <v>12</v>
      </c>
      <c r="AB83" s="146">
        <v>0</v>
      </c>
      <c r="AC83" s="146">
        <v>50</v>
      </c>
      <c r="AZ83" s="146">
        <v>1</v>
      </c>
      <c r="BA83" s="146">
        <f>IF(AZ83=1,G83,0)</f>
        <v>0</v>
      </c>
      <c r="BB83" s="146">
        <f>IF(AZ83=2,G83,0)</f>
        <v>0</v>
      </c>
      <c r="BC83" s="146">
        <f>IF(AZ83=3,G83,0)</f>
        <v>0</v>
      </c>
      <c r="BD83" s="146">
        <f>IF(AZ83=4,G83,0)</f>
        <v>0</v>
      </c>
      <c r="BE83" s="146">
        <f>IF(AZ83=5,G83,0)</f>
        <v>0</v>
      </c>
      <c r="CA83" s="177">
        <v>12</v>
      </c>
      <c r="CB83" s="177">
        <v>0</v>
      </c>
      <c r="CZ83" s="146">
        <v>0</v>
      </c>
    </row>
    <row r="84" spans="1:104" ht="13" x14ac:dyDescent="0.3">
      <c r="A84" s="185"/>
      <c r="B84" s="186" t="s">
        <v>76</v>
      </c>
      <c r="C84" s="187" t="str">
        <f>CONCATENATE(B58," ",C58)</f>
        <v>2 Základy a zvláštní zakládání</v>
      </c>
      <c r="D84" s="188"/>
      <c r="E84" s="189"/>
      <c r="F84" s="190"/>
      <c r="G84" s="191">
        <f>SUM(G58:G83)</f>
        <v>0</v>
      </c>
      <c r="O84" s="170">
        <v>4</v>
      </c>
      <c r="BA84" s="192">
        <f>SUM(BA58:BA83)</f>
        <v>0</v>
      </c>
      <c r="BB84" s="192">
        <f>SUM(BB58:BB83)</f>
        <v>0</v>
      </c>
      <c r="BC84" s="192">
        <f>SUM(BC58:BC83)</f>
        <v>0</v>
      </c>
      <c r="BD84" s="192">
        <f>SUM(BD58:BD83)</f>
        <v>0</v>
      </c>
      <c r="BE84" s="192">
        <f>SUM(BE58:BE83)</f>
        <v>0</v>
      </c>
    </row>
    <row r="85" spans="1:104" ht="13" x14ac:dyDescent="0.3">
      <c r="A85" s="163" t="s">
        <v>72</v>
      </c>
      <c r="B85" s="164" t="s">
        <v>181</v>
      </c>
      <c r="C85" s="165" t="s">
        <v>182</v>
      </c>
      <c r="D85" s="166"/>
      <c r="E85" s="167"/>
      <c r="F85" s="167"/>
      <c r="G85" s="168"/>
      <c r="H85" s="169"/>
      <c r="I85" s="169"/>
      <c r="O85" s="170">
        <v>1</v>
      </c>
    </row>
    <row r="86" spans="1:104" ht="20" x14ac:dyDescent="0.25">
      <c r="A86" s="171">
        <v>27</v>
      </c>
      <c r="B86" s="172" t="s">
        <v>183</v>
      </c>
      <c r="C86" s="173" t="s">
        <v>184</v>
      </c>
      <c r="D86" s="174" t="s">
        <v>84</v>
      </c>
      <c r="E86" s="175">
        <v>7.0488</v>
      </c>
      <c r="F86" s="175">
        <v>0</v>
      </c>
      <c r="G86" s="176">
        <f>E86*F86</f>
        <v>0</v>
      </c>
      <c r="O86" s="170">
        <v>2</v>
      </c>
      <c r="AA86" s="146">
        <v>1</v>
      </c>
      <c r="AB86" s="146">
        <v>1</v>
      </c>
      <c r="AC86" s="146">
        <v>1</v>
      </c>
      <c r="AZ86" s="146">
        <v>1</v>
      </c>
      <c r="BA86" s="146">
        <f>IF(AZ86=1,G86,0)</f>
        <v>0</v>
      </c>
      <c r="BB86" s="146">
        <f>IF(AZ86=2,G86,0)</f>
        <v>0</v>
      </c>
      <c r="BC86" s="146">
        <f>IF(AZ86=3,G86,0)</f>
        <v>0</v>
      </c>
      <c r="BD86" s="146">
        <f>IF(AZ86=4,G86,0)</f>
        <v>0</v>
      </c>
      <c r="BE86" s="146">
        <f>IF(AZ86=5,G86,0)</f>
        <v>0</v>
      </c>
      <c r="CA86" s="177">
        <v>1</v>
      </c>
      <c r="CB86" s="177">
        <v>1</v>
      </c>
      <c r="CZ86" s="146">
        <v>1.73916</v>
      </c>
    </row>
    <row r="87" spans="1:104" x14ac:dyDescent="0.25">
      <c r="A87" s="178"/>
      <c r="B87" s="181"/>
      <c r="C87" s="226" t="s">
        <v>185</v>
      </c>
      <c r="D87" s="227"/>
      <c r="E87" s="182">
        <v>1.9</v>
      </c>
      <c r="F87" s="183"/>
      <c r="G87" s="184"/>
      <c r="M87" s="180" t="s">
        <v>185</v>
      </c>
      <c r="O87" s="170"/>
    </row>
    <row r="88" spans="1:104" x14ac:dyDescent="0.25">
      <c r="A88" s="178"/>
      <c r="B88" s="181"/>
      <c r="C88" s="226" t="s">
        <v>186</v>
      </c>
      <c r="D88" s="227"/>
      <c r="E88" s="182">
        <v>0.32179999999999997</v>
      </c>
      <c r="F88" s="183"/>
      <c r="G88" s="184"/>
      <c r="M88" s="180" t="s">
        <v>186</v>
      </c>
      <c r="O88" s="170"/>
    </row>
    <row r="89" spans="1:104" x14ac:dyDescent="0.25">
      <c r="A89" s="178"/>
      <c r="B89" s="181"/>
      <c r="C89" s="226" t="s">
        <v>187</v>
      </c>
      <c r="D89" s="227"/>
      <c r="E89" s="182">
        <v>0.64</v>
      </c>
      <c r="F89" s="183"/>
      <c r="G89" s="184"/>
      <c r="M89" s="180" t="s">
        <v>187</v>
      </c>
      <c r="O89" s="170"/>
    </row>
    <row r="90" spans="1:104" x14ac:dyDescent="0.25">
      <c r="A90" s="178"/>
      <c r="B90" s="181"/>
      <c r="C90" s="226" t="s">
        <v>188</v>
      </c>
      <c r="D90" s="227"/>
      <c r="E90" s="182">
        <v>4.4999999999999998E-2</v>
      </c>
      <c r="F90" s="183"/>
      <c r="G90" s="184"/>
      <c r="M90" s="180" t="s">
        <v>188</v>
      </c>
      <c r="O90" s="170"/>
    </row>
    <row r="91" spans="1:104" x14ac:dyDescent="0.25">
      <c r="A91" s="178"/>
      <c r="B91" s="181"/>
      <c r="C91" s="226" t="s">
        <v>189</v>
      </c>
      <c r="D91" s="227"/>
      <c r="E91" s="182">
        <v>0.81</v>
      </c>
      <c r="F91" s="183"/>
      <c r="G91" s="184"/>
      <c r="M91" s="180" t="s">
        <v>189</v>
      </c>
      <c r="O91" s="170"/>
    </row>
    <row r="92" spans="1:104" x14ac:dyDescent="0.25">
      <c r="A92" s="178"/>
      <c r="B92" s="181"/>
      <c r="C92" s="226" t="s">
        <v>190</v>
      </c>
      <c r="D92" s="227"/>
      <c r="E92" s="182">
        <v>1.8240000000000001</v>
      </c>
      <c r="F92" s="183"/>
      <c r="G92" s="184"/>
      <c r="M92" s="180" t="s">
        <v>190</v>
      </c>
      <c r="O92" s="170"/>
    </row>
    <row r="93" spans="1:104" x14ac:dyDescent="0.25">
      <c r="A93" s="178"/>
      <c r="B93" s="181"/>
      <c r="C93" s="226" t="s">
        <v>191</v>
      </c>
      <c r="D93" s="227"/>
      <c r="E93" s="182">
        <v>0.61709999999999998</v>
      </c>
      <c r="F93" s="183"/>
      <c r="G93" s="184"/>
      <c r="M93" s="180" t="s">
        <v>191</v>
      </c>
      <c r="O93" s="170"/>
    </row>
    <row r="94" spans="1:104" x14ac:dyDescent="0.25">
      <c r="A94" s="178"/>
      <c r="B94" s="181"/>
      <c r="C94" s="226" t="s">
        <v>192</v>
      </c>
      <c r="D94" s="227"/>
      <c r="E94" s="182">
        <v>0.63439999999999996</v>
      </c>
      <c r="F94" s="183"/>
      <c r="G94" s="184"/>
      <c r="M94" s="180" t="s">
        <v>192</v>
      </c>
      <c r="O94" s="170"/>
    </row>
    <row r="95" spans="1:104" x14ac:dyDescent="0.25">
      <c r="A95" s="178"/>
      <c r="B95" s="181"/>
      <c r="C95" s="226" t="s">
        <v>193</v>
      </c>
      <c r="D95" s="227"/>
      <c r="E95" s="182">
        <v>0.25650000000000001</v>
      </c>
      <c r="F95" s="183"/>
      <c r="G95" s="184"/>
      <c r="M95" s="180" t="s">
        <v>193</v>
      </c>
      <c r="O95" s="170"/>
    </row>
    <row r="96" spans="1:104" x14ac:dyDescent="0.25">
      <c r="A96" s="171">
        <v>28</v>
      </c>
      <c r="B96" s="172" t="s">
        <v>194</v>
      </c>
      <c r="C96" s="173" t="s">
        <v>195</v>
      </c>
      <c r="D96" s="174" t="s">
        <v>109</v>
      </c>
      <c r="E96" s="175">
        <v>130.11619999999999</v>
      </c>
      <c r="F96" s="175">
        <v>0</v>
      </c>
      <c r="G96" s="176">
        <f>E96*F96</f>
        <v>0</v>
      </c>
      <c r="O96" s="170">
        <v>2</v>
      </c>
      <c r="AA96" s="146">
        <v>1</v>
      </c>
      <c r="AB96" s="146">
        <v>1</v>
      </c>
      <c r="AC96" s="146">
        <v>1</v>
      </c>
      <c r="AZ96" s="146">
        <v>1</v>
      </c>
      <c r="BA96" s="146">
        <f>IF(AZ96=1,G96,0)</f>
        <v>0</v>
      </c>
      <c r="BB96" s="146">
        <f>IF(AZ96=2,G96,0)</f>
        <v>0</v>
      </c>
      <c r="BC96" s="146">
        <f>IF(AZ96=3,G96,0)</f>
        <v>0</v>
      </c>
      <c r="BD96" s="146">
        <f>IF(AZ96=4,G96,0)</f>
        <v>0</v>
      </c>
      <c r="BE96" s="146">
        <f>IF(AZ96=5,G96,0)</f>
        <v>0</v>
      </c>
      <c r="CA96" s="177">
        <v>1</v>
      </c>
      <c r="CB96" s="177">
        <v>1</v>
      </c>
      <c r="CZ96" s="146">
        <v>0.25757999999999998</v>
      </c>
    </row>
    <row r="97" spans="1:104" x14ac:dyDescent="0.25">
      <c r="A97" s="178"/>
      <c r="B97" s="181"/>
      <c r="C97" s="226" t="s">
        <v>196</v>
      </c>
      <c r="D97" s="227"/>
      <c r="E97" s="182">
        <v>15.405200000000001</v>
      </c>
      <c r="F97" s="183"/>
      <c r="G97" s="184"/>
      <c r="M97" s="180" t="s">
        <v>196</v>
      </c>
      <c r="O97" s="170"/>
    </row>
    <row r="98" spans="1:104" x14ac:dyDescent="0.25">
      <c r="A98" s="178"/>
      <c r="B98" s="181"/>
      <c r="C98" s="226" t="s">
        <v>197</v>
      </c>
      <c r="D98" s="227"/>
      <c r="E98" s="182">
        <v>-3.8</v>
      </c>
      <c r="F98" s="183"/>
      <c r="G98" s="184"/>
      <c r="M98" s="180" t="s">
        <v>197</v>
      </c>
      <c r="O98" s="170"/>
    </row>
    <row r="99" spans="1:104" x14ac:dyDescent="0.25">
      <c r="A99" s="178"/>
      <c r="B99" s="181"/>
      <c r="C99" s="226" t="s">
        <v>198</v>
      </c>
      <c r="D99" s="227"/>
      <c r="E99" s="182">
        <v>63.517000000000003</v>
      </c>
      <c r="F99" s="183"/>
      <c r="G99" s="184"/>
      <c r="M99" s="180" t="s">
        <v>198</v>
      </c>
      <c r="O99" s="170"/>
    </row>
    <row r="100" spans="1:104" x14ac:dyDescent="0.25">
      <c r="A100" s="178"/>
      <c r="B100" s="181"/>
      <c r="C100" s="226" t="s">
        <v>199</v>
      </c>
      <c r="D100" s="227"/>
      <c r="E100" s="182">
        <v>-13.55</v>
      </c>
      <c r="F100" s="183"/>
      <c r="G100" s="184"/>
      <c r="M100" s="180" t="s">
        <v>199</v>
      </c>
      <c r="O100" s="170"/>
    </row>
    <row r="101" spans="1:104" x14ac:dyDescent="0.25">
      <c r="A101" s="178"/>
      <c r="B101" s="181"/>
      <c r="C101" s="226" t="s">
        <v>200</v>
      </c>
      <c r="D101" s="227"/>
      <c r="E101" s="182">
        <v>-2.7</v>
      </c>
      <c r="F101" s="183"/>
      <c r="G101" s="184"/>
      <c r="M101" s="180" t="s">
        <v>200</v>
      </c>
      <c r="O101" s="170"/>
    </row>
    <row r="102" spans="1:104" x14ac:dyDescent="0.25">
      <c r="A102" s="178"/>
      <c r="B102" s="181"/>
      <c r="C102" s="226" t="s">
        <v>201</v>
      </c>
      <c r="D102" s="227"/>
      <c r="E102" s="182">
        <v>39.171599999999998</v>
      </c>
      <c r="F102" s="183"/>
      <c r="G102" s="184"/>
      <c r="M102" s="180" t="s">
        <v>201</v>
      </c>
      <c r="O102" s="170"/>
    </row>
    <row r="103" spans="1:104" x14ac:dyDescent="0.25">
      <c r="A103" s="178"/>
      <c r="B103" s="181"/>
      <c r="C103" s="226" t="s">
        <v>202</v>
      </c>
      <c r="D103" s="227"/>
      <c r="E103" s="182">
        <v>-4.0949999999999998</v>
      </c>
      <c r="F103" s="183"/>
      <c r="G103" s="184"/>
      <c r="M103" s="180" t="s">
        <v>202</v>
      </c>
      <c r="O103" s="170"/>
    </row>
    <row r="104" spans="1:104" x14ac:dyDescent="0.25">
      <c r="A104" s="178"/>
      <c r="B104" s="181"/>
      <c r="C104" s="226" t="s">
        <v>203</v>
      </c>
      <c r="D104" s="227"/>
      <c r="E104" s="182">
        <v>36.167400000000001</v>
      </c>
      <c r="F104" s="183"/>
      <c r="G104" s="184"/>
      <c r="M104" s="180" t="s">
        <v>203</v>
      </c>
      <c r="O104" s="170"/>
    </row>
    <row r="105" spans="1:104" x14ac:dyDescent="0.25">
      <c r="A105" s="171">
        <v>29</v>
      </c>
      <c r="B105" s="172" t="s">
        <v>204</v>
      </c>
      <c r="C105" s="173" t="s">
        <v>205</v>
      </c>
      <c r="D105" s="174" t="s">
        <v>109</v>
      </c>
      <c r="E105" s="175">
        <v>18.686499999999999</v>
      </c>
      <c r="F105" s="175">
        <v>0</v>
      </c>
      <c r="G105" s="176">
        <f>E105*F105</f>
        <v>0</v>
      </c>
      <c r="O105" s="170">
        <v>2</v>
      </c>
      <c r="AA105" s="146">
        <v>1</v>
      </c>
      <c r="AB105" s="146">
        <v>1</v>
      </c>
      <c r="AC105" s="146">
        <v>1</v>
      </c>
      <c r="AZ105" s="146">
        <v>1</v>
      </c>
      <c r="BA105" s="146">
        <f>IF(AZ105=1,G105,0)</f>
        <v>0</v>
      </c>
      <c r="BB105" s="146">
        <f>IF(AZ105=2,G105,0)</f>
        <v>0</v>
      </c>
      <c r="BC105" s="146">
        <f>IF(AZ105=3,G105,0)</f>
        <v>0</v>
      </c>
      <c r="BD105" s="146">
        <f>IF(AZ105=4,G105,0)</f>
        <v>0</v>
      </c>
      <c r="BE105" s="146">
        <f>IF(AZ105=5,G105,0)</f>
        <v>0</v>
      </c>
      <c r="CA105" s="177">
        <v>1</v>
      </c>
      <c r="CB105" s="177">
        <v>1</v>
      </c>
      <c r="CZ105" s="146">
        <v>7.3200000000000001E-3</v>
      </c>
    </row>
    <row r="106" spans="1:104" ht="20.5" x14ac:dyDescent="0.25">
      <c r="A106" s="178"/>
      <c r="B106" s="179"/>
      <c r="C106" s="228" t="s">
        <v>206</v>
      </c>
      <c r="D106" s="229"/>
      <c r="E106" s="229"/>
      <c r="F106" s="229"/>
      <c r="G106" s="230"/>
      <c r="L106" s="180" t="s">
        <v>206</v>
      </c>
      <c r="O106" s="170">
        <v>3</v>
      </c>
    </row>
    <row r="107" spans="1:104" x14ac:dyDescent="0.25">
      <c r="A107" s="178"/>
      <c r="B107" s="181"/>
      <c r="C107" s="226" t="s">
        <v>207</v>
      </c>
      <c r="D107" s="227"/>
      <c r="E107" s="182">
        <v>18.686499999999999</v>
      </c>
      <c r="F107" s="183"/>
      <c r="G107" s="184"/>
      <c r="M107" s="180" t="s">
        <v>207</v>
      </c>
      <c r="O107" s="170"/>
    </row>
    <row r="108" spans="1:104" ht="20" x14ac:dyDescent="0.25">
      <c r="A108" s="171">
        <v>30</v>
      </c>
      <c r="B108" s="172" t="s">
        <v>208</v>
      </c>
      <c r="C108" s="173" t="s">
        <v>209</v>
      </c>
      <c r="D108" s="174" t="s">
        <v>210</v>
      </c>
      <c r="E108" s="175">
        <v>9</v>
      </c>
      <c r="F108" s="175">
        <v>0</v>
      </c>
      <c r="G108" s="176">
        <f>E108*F108</f>
        <v>0</v>
      </c>
      <c r="O108" s="170">
        <v>2</v>
      </c>
      <c r="AA108" s="146">
        <v>1</v>
      </c>
      <c r="AB108" s="146">
        <v>1</v>
      </c>
      <c r="AC108" s="146">
        <v>1</v>
      </c>
      <c r="AZ108" s="146">
        <v>1</v>
      </c>
      <c r="BA108" s="146">
        <f>IF(AZ108=1,G108,0)</f>
        <v>0</v>
      </c>
      <c r="BB108" s="146">
        <f>IF(AZ108=2,G108,0)</f>
        <v>0</v>
      </c>
      <c r="BC108" s="146">
        <f>IF(AZ108=3,G108,0)</f>
        <v>0</v>
      </c>
      <c r="BD108" s="146">
        <f>IF(AZ108=4,G108,0)</f>
        <v>0</v>
      </c>
      <c r="BE108" s="146">
        <f>IF(AZ108=5,G108,0)</f>
        <v>0</v>
      </c>
      <c r="CA108" s="177">
        <v>1</v>
      </c>
      <c r="CB108" s="177">
        <v>1</v>
      </c>
      <c r="CZ108" s="146">
        <v>2.7519999999999999E-2</v>
      </c>
    </row>
    <row r="109" spans="1:104" x14ac:dyDescent="0.25">
      <c r="A109" s="178"/>
      <c r="B109" s="181"/>
      <c r="C109" s="226" t="s">
        <v>211</v>
      </c>
      <c r="D109" s="227"/>
      <c r="E109" s="182">
        <v>9</v>
      </c>
      <c r="F109" s="183"/>
      <c r="G109" s="184"/>
      <c r="M109" s="180" t="s">
        <v>211</v>
      </c>
      <c r="O109" s="170"/>
    </row>
    <row r="110" spans="1:104" x14ac:dyDescent="0.25">
      <c r="A110" s="171">
        <v>31</v>
      </c>
      <c r="B110" s="172" t="s">
        <v>212</v>
      </c>
      <c r="C110" s="173" t="s">
        <v>213</v>
      </c>
      <c r="D110" s="174" t="s">
        <v>210</v>
      </c>
      <c r="E110" s="175">
        <v>4</v>
      </c>
      <c r="F110" s="175">
        <v>0</v>
      </c>
      <c r="G110" s="176">
        <f>E110*F110</f>
        <v>0</v>
      </c>
      <c r="O110" s="170">
        <v>2</v>
      </c>
      <c r="AA110" s="146">
        <v>1</v>
      </c>
      <c r="AB110" s="146">
        <v>1</v>
      </c>
      <c r="AC110" s="146">
        <v>1</v>
      </c>
      <c r="AZ110" s="146">
        <v>1</v>
      </c>
      <c r="BA110" s="146">
        <f>IF(AZ110=1,G110,0)</f>
        <v>0</v>
      </c>
      <c r="BB110" s="146">
        <f>IF(AZ110=2,G110,0)</f>
        <v>0</v>
      </c>
      <c r="BC110" s="146">
        <f>IF(AZ110=3,G110,0)</f>
        <v>0</v>
      </c>
      <c r="BD110" s="146">
        <f>IF(AZ110=4,G110,0)</f>
        <v>0</v>
      </c>
      <c r="BE110" s="146">
        <f>IF(AZ110=5,G110,0)</f>
        <v>0</v>
      </c>
      <c r="CA110" s="177">
        <v>1</v>
      </c>
      <c r="CB110" s="177">
        <v>1</v>
      </c>
      <c r="CZ110" s="146">
        <v>4.5289999999999997E-2</v>
      </c>
    </row>
    <row r="111" spans="1:104" x14ac:dyDescent="0.25">
      <c r="A111" s="171">
        <v>32</v>
      </c>
      <c r="B111" s="172" t="s">
        <v>214</v>
      </c>
      <c r="C111" s="173" t="s">
        <v>215</v>
      </c>
      <c r="D111" s="174" t="s">
        <v>210</v>
      </c>
      <c r="E111" s="175">
        <v>8</v>
      </c>
      <c r="F111" s="175">
        <v>0</v>
      </c>
      <c r="G111" s="176">
        <f>E111*F111</f>
        <v>0</v>
      </c>
      <c r="O111" s="170">
        <v>2</v>
      </c>
      <c r="AA111" s="146">
        <v>1</v>
      </c>
      <c r="AB111" s="146">
        <v>1</v>
      </c>
      <c r="AC111" s="146">
        <v>1</v>
      </c>
      <c r="AZ111" s="146">
        <v>1</v>
      </c>
      <c r="BA111" s="146">
        <f>IF(AZ111=1,G111,0)</f>
        <v>0</v>
      </c>
      <c r="BB111" s="146">
        <f>IF(AZ111=2,G111,0)</f>
        <v>0</v>
      </c>
      <c r="BC111" s="146">
        <f>IF(AZ111=3,G111,0)</f>
        <v>0</v>
      </c>
      <c r="BD111" s="146">
        <f>IF(AZ111=4,G111,0)</f>
        <v>0</v>
      </c>
      <c r="BE111" s="146">
        <f>IF(AZ111=5,G111,0)</f>
        <v>0</v>
      </c>
      <c r="CA111" s="177">
        <v>1</v>
      </c>
      <c r="CB111" s="177">
        <v>1</v>
      </c>
      <c r="CZ111" s="146">
        <v>5.4219999999999997E-2</v>
      </c>
    </row>
    <row r="112" spans="1:104" x14ac:dyDescent="0.25">
      <c r="A112" s="178"/>
      <c r="B112" s="181"/>
      <c r="C112" s="226" t="s">
        <v>216</v>
      </c>
      <c r="D112" s="227"/>
      <c r="E112" s="182">
        <v>8</v>
      </c>
      <c r="F112" s="183"/>
      <c r="G112" s="184"/>
      <c r="M112" s="180" t="s">
        <v>216</v>
      </c>
      <c r="O112" s="170"/>
    </row>
    <row r="113" spans="1:104" x14ac:dyDescent="0.25">
      <c r="A113" s="171">
        <v>33</v>
      </c>
      <c r="B113" s="172" t="s">
        <v>217</v>
      </c>
      <c r="C113" s="173" t="s">
        <v>218</v>
      </c>
      <c r="D113" s="174" t="s">
        <v>210</v>
      </c>
      <c r="E113" s="175">
        <v>8</v>
      </c>
      <c r="F113" s="175">
        <v>0</v>
      </c>
      <c r="G113" s="176">
        <f>E113*F113</f>
        <v>0</v>
      </c>
      <c r="O113" s="170">
        <v>2</v>
      </c>
      <c r="AA113" s="146">
        <v>1</v>
      </c>
      <c r="AB113" s="146">
        <v>1</v>
      </c>
      <c r="AC113" s="146">
        <v>1</v>
      </c>
      <c r="AZ113" s="146">
        <v>1</v>
      </c>
      <c r="BA113" s="146">
        <f>IF(AZ113=1,G113,0)</f>
        <v>0</v>
      </c>
      <c r="BB113" s="146">
        <f>IF(AZ113=2,G113,0)</f>
        <v>0</v>
      </c>
      <c r="BC113" s="146">
        <f>IF(AZ113=3,G113,0)</f>
        <v>0</v>
      </c>
      <c r="BD113" s="146">
        <f>IF(AZ113=4,G113,0)</f>
        <v>0</v>
      </c>
      <c r="BE113" s="146">
        <f>IF(AZ113=5,G113,0)</f>
        <v>0</v>
      </c>
      <c r="CA113" s="177">
        <v>1</v>
      </c>
      <c r="CB113" s="177">
        <v>1</v>
      </c>
      <c r="CZ113" s="146">
        <v>6.3140000000000002E-2</v>
      </c>
    </row>
    <row r="114" spans="1:104" x14ac:dyDescent="0.25">
      <c r="A114" s="178"/>
      <c r="B114" s="181"/>
      <c r="C114" s="226" t="s">
        <v>216</v>
      </c>
      <c r="D114" s="227"/>
      <c r="E114" s="182">
        <v>8</v>
      </c>
      <c r="F114" s="183"/>
      <c r="G114" s="184"/>
      <c r="M114" s="180" t="s">
        <v>216</v>
      </c>
      <c r="O114" s="170"/>
    </row>
    <row r="115" spans="1:104" x14ac:dyDescent="0.25">
      <c r="A115" s="171">
        <v>34</v>
      </c>
      <c r="B115" s="172" t="s">
        <v>219</v>
      </c>
      <c r="C115" s="173" t="s">
        <v>220</v>
      </c>
      <c r="D115" s="174" t="s">
        <v>210</v>
      </c>
      <c r="E115" s="175">
        <v>4</v>
      </c>
      <c r="F115" s="175">
        <v>0</v>
      </c>
      <c r="G115" s="176">
        <f>E115*F115</f>
        <v>0</v>
      </c>
      <c r="O115" s="170">
        <v>2</v>
      </c>
      <c r="AA115" s="146">
        <v>1</v>
      </c>
      <c r="AB115" s="146">
        <v>1</v>
      </c>
      <c r="AC115" s="146">
        <v>1</v>
      </c>
      <c r="AZ115" s="146">
        <v>1</v>
      </c>
      <c r="BA115" s="146">
        <f>IF(AZ115=1,G115,0)</f>
        <v>0</v>
      </c>
      <c r="BB115" s="146">
        <f>IF(AZ115=2,G115,0)</f>
        <v>0</v>
      </c>
      <c r="BC115" s="146">
        <f>IF(AZ115=3,G115,0)</f>
        <v>0</v>
      </c>
      <c r="BD115" s="146">
        <f>IF(AZ115=4,G115,0)</f>
        <v>0</v>
      </c>
      <c r="BE115" s="146">
        <f>IF(AZ115=5,G115,0)</f>
        <v>0</v>
      </c>
      <c r="CA115" s="177">
        <v>1</v>
      </c>
      <c r="CB115" s="177">
        <v>1</v>
      </c>
      <c r="CZ115" s="146">
        <v>0.10784000000000001</v>
      </c>
    </row>
    <row r="116" spans="1:104" x14ac:dyDescent="0.25">
      <c r="A116" s="171">
        <v>35</v>
      </c>
      <c r="B116" s="172" t="s">
        <v>221</v>
      </c>
      <c r="C116" s="173" t="s">
        <v>222</v>
      </c>
      <c r="D116" s="174" t="s">
        <v>84</v>
      </c>
      <c r="E116" s="175">
        <v>2.4821</v>
      </c>
      <c r="F116" s="175">
        <v>0</v>
      </c>
      <c r="G116" s="176">
        <f>E116*F116</f>
        <v>0</v>
      </c>
      <c r="O116" s="170">
        <v>2</v>
      </c>
      <c r="AA116" s="146">
        <v>1</v>
      </c>
      <c r="AB116" s="146">
        <v>1</v>
      </c>
      <c r="AC116" s="146">
        <v>1</v>
      </c>
      <c r="AZ116" s="146">
        <v>1</v>
      </c>
      <c r="BA116" s="146">
        <f>IF(AZ116=1,G116,0)</f>
        <v>0</v>
      </c>
      <c r="BB116" s="146">
        <f>IF(AZ116=2,G116,0)</f>
        <v>0</v>
      </c>
      <c r="BC116" s="146">
        <f>IF(AZ116=3,G116,0)</f>
        <v>0</v>
      </c>
      <c r="BD116" s="146">
        <f>IF(AZ116=4,G116,0)</f>
        <v>0</v>
      </c>
      <c r="BE116" s="146">
        <f>IF(AZ116=5,G116,0)</f>
        <v>0</v>
      </c>
      <c r="CA116" s="177">
        <v>1</v>
      </c>
      <c r="CB116" s="177">
        <v>1</v>
      </c>
      <c r="CZ116" s="146">
        <v>1.9332</v>
      </c>
    </row>
    <row r="117" spans="1:104" x14ac:dyDescent="0.25">
      <c r="A117" s="178"/>
      <c r="B117" s="181"/>
      <c r="C117" s="226" t="s">
        <v>223</v>
      </c>
      <c r="D117" s="227"/>
      <c r="E117" s="182">
        <v>2.2440000000000002</v>
      </c>
      <c r="F117" s="183"/>
      <c r="G117" s="184"/>
      <c r="M117" s="180" t="s">
        <v>223</v>
      </c>
      <c r="O117" s="170"/>
    </row>
    <row r="118" spans="1:104" x14ac:dyDescent="0.25">
      <c r="A118" s="178"/>
      <c r="B118" s="181"/>
      <c r="C118" s="226" t="s">
        <v>224</v>
      </c>
      <c r="D118" s="227"/>
      <c r="E118" s="182">
        <v>0.23810000000000001</v>
      </c>
      <c r="F118" s="183"/>
      <c r="G118" s="184"/>
      <c r="M118" s="180" t="s">
        <v>224</v>
      </c>
      <c r="O118" s="170"/>
    </row>
    <row r="119" spans="1:104" x14ac:dyDescent="0.25">
      <c r="A119" s="171">
        <v>36</v>
      </c>
      <c r="B119" s="172" t="s">
        <v>225</v>
      </c>
      <c r="C119" s="173" t="s">
        <v>226</v>
      </c>
      <c r="D119" s="174" t="s">
        <v>227</v>
      </c>
      <c r="E119" s="175">
        <v>52.5</v>
      </c>
      <c r="F119" s="175">
        <v>0</v>
      </c>
      <c r="G119" s="176">
        <f>E119*F119</f>
        <v>0</v>
      </c>
      <c r="O119" s="170">
        <v>2</v>
      </c>
      <c r="AA119" s="146">
        <v>1</v>
      </c>
      <c r="AB119" s="146">
        <v>1</v>
      </c>
      <c r="AC119" s="146">
        <v>1</v>
      </c>
      <c r="AZ119" s="146">
        <v>1</v>
      </c>
      <c r="BA119" s="146">
        <f>IF(AZ119=1,G119,0)</f>
        <v>0</v>
      </c>
      <c r="BB119" s="146">
        <f>IF(AZ119=2,G119,0)</f>
        <v>0</v>
      </c>
      <c r="BC119" s="146">
        <f>IF(AZ119=3,G119,0)</f>
        <v>0</v>
      </c>
      <c r="BD119" s="146">
        <f>IF(AZ119=4,G119,0)</f>
        <v>0</v>
      </c>
      <c r="BE119" s="146">
        <f>IF(AZ119=5,G119,0)</f>
        <v>0</v>
      </c>
      <c r="CA119" s="177">
        <v>1</v>
      </c>
      <c r="CB119" s="177">
        <v>1</v>
      </c>
      <c r="CZ119" s="146">
        <v>5.1159999999999997E-2</v>
      </c>
    </row>
    <row r="120" spans="1:104" x14ac:dyDescent="0.25">
      <c r="A120" s="178"/>
      <c r="B120" s="181"/>
      <c r="C120" s="226" t="s">
        <v>228</v>
      </c>
      <c r="D120" s="227"/>
      <c r="E120" s="182">
        <v>52.5</v>
      </c>
      <c r="F120" s="183"/>
      <c r="G120" s="184"/>
      <c r="M120" s="180" t="s">
        <v>228</v>
      </c>
      <c r="O120" s="170"/>
    </row>
    <row r="121" spans="1:104" ht="20" x14ac:dyDescent="0.25">
      <c r="A121" s="171">
        <v>37</v>
      </c>
      <c r="B121" s="172" t="s">
        <v>229</v>
      </c>
      <c r="C121" s="173" t="s">
        <v>230</v>
      </c>
      <c r="D121" s="174" t="s">
        <v>165</v>
      </c>
      <c r="E121" s="175">
        <v>0.41199999999999998</v>
      </c>
      <c r="F121" s="175">
        <v>0</v>
      </c>
      <c r="G121" s="176">
        <f>E121*F121</f>
        <v>0</v>
      </c>
      <c r="O121" s="170">
        <v>2</v>
      </c>
      <c r="AA121" s="146">
        <v>1</v>
      </c>
      <c r="AB121" s="146">
        <v>1</v>
      </c>
      <c r="AC121" s="146">
        <v>1</v>
      </c>
      <c r="AZ121" s="146">
        <v>1</v>
      </c>
      <c r="BA121" s="146">
        <f>IF(AZ121=1,G121,0)</f>
        <v>0</v>
      </c>
      <c r="BB121" s="146">
        <f>IF(AZ121=2,G121,0)</f>
        <v>0</v>
      </c>
      <c r="BC121" s="146">
        <f>IF(AZ121=3,G121,0)</f>
        <v>0</v>
      </c>
      <c r="BD121" s="146">
        <f>IF(AZ121=4,G121,0)</f>
        <v>0</v>
      </c>
      <c r="BE121" s="146">
        <f>IF(AZ121=5,G121,0)</f>
        <v>0</v>
      </c>
      <c r="CA121" s="177">
        <v>1</v>
      </c>
      <c r="CB121" s="177">
        <v>1</v>
      </c>
      <c r="CZ121" s="146">
        <v>1.09954</v>
      </c>
    </row>
    <row r="122" spans="1:104" x14ac:dyDescent="0.25">
      <c r="A122" s="178"/>
      <c r="B122" s="181"/>
      <c r="C122" s="226" t="s">
        <v>231</v>
      </c>
      <c r="D122" s="227"/>
      <c r="E122" s="182">
        <v>1.2200000000000001E-2</v>
      </c>
      <c r="F122" s="183"/>
      <c r="G122" s="184"/>
      <c r="M122" s="180" t="s">
        <v>231</v>
      </c>
      <c r="O122" s="170"/>
    </row>
    <row r="123" spans="1:104" x14ac:dyDescent="0.25">
      <c r="A123" s="178"/>
      <c r="B123" s="181"/>
      <c r="C123" s="226" t="s">
        <v>232</v>
      </c>
      <c r="D123" s="227"/>
      <c r="E123" s="182">
        <v>7.9200000000000007E-2</v>
      </c>
      <c r="F123" s="183"/>
      <c r="G123" s="184"/>
      <c r="M123" s="180" t="s">
        <v>232</v>
      </c>
      <c r="O123" s="170"/>
    </row>
    <row r="124" spans="1:104" x14ac:dyDescent="0.25">
      <c r="A124" s="178"/>
      <c r="B124" s="181"/>
      <c r="C124" s="226" t="s">
        <v>233</v>
      </c>
      <c r="D124" s="227"/>
      <c r="E124" s="182">
        <v>5.79E-2</v>
      </c>
      <c r="F124" s="183"/>
      <c r="G124" s="184"/>
      <c r="M124" s="180" t="s">
        <v>233</v>
      </c>
      <c r="O124" s="170"/>
    </row>
    <row r="125" spans="1:104" x14ac:dyDescent="0.25">
      <c r="A125" s="178"/>
      <c r="B125" s="181"/>
      <c r="C125" s="226" t="s">
        <v>234</v>
      </c>
      <c r="D125" s="227"/>
      <c r="E125" s="182">
        <v>0.1152</v>
      </c>
      <c r="F125" s="183"/>
      <c r="G125" s="184"/>
      <c r="M125" s="180" t="s">
        <v>234</v>
      </c>
      <c r="O125" s="170"/>
    </row>
    <row r="126" spans="1:104" x14ac:dyDescent="0.25">
      <c r="A126" s="178"/>
      <c r="B126" s="181"/>
      <c r="C126" s="226" t="s">
        <v>235</v>
      </c>
      <c r="D126" s="227"/>
      <c r="E126" s="182">
        <v>0.1036</v>
      </c>
      <c r="F126" s="183"/>
      <c r="G126" s="184"/>
      <c r="M126" s="180" t="s">
        <v>235</v>
      </c>
      <c r="O126" s="170"/>
    </row>
    <row r="127" spans="1:104" x14ac:dyDescent="0.25">
      <c r="A127" s="178"/>
      <c r="B127" s="181"/>
      <c r="C127" s="226" t="s">
        <v>236</v>
      </c>
      <c r="D127" s="227"/>
      <c r="E127" s="182">
        <v>4.3900000000000002E-2</v>
      </c>
      <c r="F127" s="183"/>
      <c r="G127" s="184"/>
      <c r="M127" s="180" t="s">
        <v>236</v>
      </c>
      <c r="O127" s="170"/>
    </row>
    <row r="128" spans="1:104" x14ac:dyDescent="0.25">
      <c r="A128" s="171">
        <v>38</v>
      </c>
      <c r="B128" s="172" t="s">
        <v>237</v>
      </c>
      <c r="C128" s="173" t="s">
        <v>238</v>
      </c>
      <c r="D128" s="174" t="s">
        <v>165</v>
      </c>
      <c r="E128" s="175">
        <v>0.20469999999999999</v>
      </c>
      <c r="F128" s="175">
        <v>0</v>
      </c>
      <c r="G128" s="176">
        <f>E128*F128</f>
        <v>0</v>
      </c>
      <c r="O128" s="170">
        <v>2</v>
      </c>
      <c r="AA128" s="146">
        <v>1</v>
      </c>
      <c r="AB128" s="146">
        <v>1</v>
      </c>
      <c r="AC128" s="146">
        <v>1</v>
      </c>
      <c r="AZ128" s="146">
        <v>1</v>
      </c>
      <c r="BA128" s="146">
        <f>IF(AZ128=1,G128,0)</f>
        <v>0</v>
      </c>
      <c r="BB128" s="146">
        <f>IF(AZ128=2,G128,0)</f>
        <v>0</v>
      </c>
      <c r="BC128" s="146">
        <f>IF(AZ128=3,G128,0)</f>
        <v>0</v>
      </c>
      <c r="BD128" s="146">
        <f>IF(AZ128=4,G128,0)</f>
        <v>0</v>
      </c>
      <c r="BE128" s="146">
        <f>IF(AZ128=5,G128,0)</f>
        <v>0</v>
      </c>
      <c r="CA128" s="177">
        <v>1</v>
      </c>
      <c r="CB128" s="177">
        <v>1</v>
      </c>
      <c r="CZ128" s="146">
        <v>1.7090000000000001E-2</v>
      </c>
    </row>
    <row r="129" spans="1:104" x14ac:dyDescent="0.25">
      <c r="A129" s="178"/>
      <c r="B129" s="181"/>
      <c r="C129" s="226" t="s">
        <v>239</v>
      </c>
      <c r="D129" s="227"/>
      <c r="E129" s="182">
        <v>0.20469999999999999</v>
      </c>
      <c r="F129" s="183"/>
      <c r="G129" s="184"/>
      <c r="M129" s="180" t="s">
        <v>239</v>
      </c>
      <c r="O129" s="170"/>
    </row>
    <row r="130" spans="1:104" ht="20" x14ac:dyDescent="0.25">
      <c r="A130" s="171">
        <v>39</v>
      </c>
      <c r="B130" s="172" t="s">
        <v>240</v>
      </c>
      <c r="C130" s="173" t="s">
        <v>241</v>
      </c>
      <c r="D130" s="174" t="s">
        <v>165</v>
      </c>
      <c r="E130" s="175">
        <v>0.49459999999999998</v>
      </c>
      <c r="F130" s="175">
        <v>0</v>
      </c>
      <c r="G130" s="176">
        <f>E130*F130</f>
        <v>0</v>
      </c>
      <c r="O130" s="170">
        <v>2</v>
      </c>
      <c r="AA130" s="146">
        <v>1</v>
      </c>
      <c r="AB130" s="146">
        <v>1</v>
      </c>
      <c r="AC130" s="146">
        <v>1</v>
      </c>
      <c r="AZ130" s="146">
        <v>1</v>
      </c>
      <c r="BA130" s="146">
        <f>IF(AZ130=1,G130,0)</f>
        <v>0</v>
      </c>
      <c r="BB130" s="146">
        <f>IF(AZ130=2,G130,0)</f>
        <v>0</v>
      </c>
      <c r="BC130" s="146">
        <f>IF(AZ130=3,G130,0)</f>
        <v>0</v>
      </c>
      <c r="BD130" s="146">
        <f>IF(AZ130=4,G130,0)</f>
        <v>0</v>
      </c>
      <c r="BE130" s="146">
        <f>IF(AZ130=5,G130,0)</f>
        <v>0</v>
      </c>
      <c r="CA130" s="177">
        <v>1</v>
      </c>
      <c r="CB130" s="177">
        <v>1</v>
      </c>
      <c r="CZ130" s="146">
        <v>1.0970899999999999</v>
      </c>
    </row>
    <row r="131" spans="1:104" x14ac:dyDescent="0.25">
      <c r="A131" s="178"/>
      <c r="B131" s="181"/>
      <c r="C131" s="226" t="s">
        <v>242</v>
      </c>
      <c r="D131" s="227"/>
      <c r="E131" s="182">
        <v>8.7300000000000003E-2</v>
      </c>
      <c r="F131" s="183"/>
      <c r="G131" s="184"/>
      <c r="M131" s="180" t="s">
        <v>242</v>
      </c>
      <c r="O131" s="170"/>
    </row>
    <row r="132" spans="1:104" x14ac:dyDescent="0.25">
      <c r="A132" s="178"/>
      <c r="B132" s="181"/>
      <c r="C132" s="226" t="s">
        <v>243</v>
      </c>
      <c r="D132" s="227"/>
      <c r="E132" s="182">
        <v>0.18509999999999999</v>
      </c>
      <c r="F132" s="183"/>
      <c r="G132" s="184"/>
      <c r="M132" s="180" t="s">
        <v>243</v>
      </c>
      <c r="O132" s="170"/>
    </row>
    <row r="133" spans="1:104" x14ac:dyDescent="0.25">
      <c r="A133" s="178"/>
      <c r="B133" s="181"/>
      <c r="C133" s="226" t="s">
        <v>244</v>
      </c>
      <c r="D133" s="227"/>
      <c r="E133" s="182">
        <v>0.22220000000000001</v>
      </c>
      <c r="F133" s="183"/>
      <c r="G133" s="184"/>
      <c r="M133" s="180" t="s">
        <v>244</v>
      </c>
      <c r="O133" s="170"/>
    </row>
    <row r="134" spans="1:104" x14ac:dyDescent="0.25">
      <c r="A134" s="171">
        <v>40</v>
      </c>
      <c r="B134" s="172" t="s">
        <v>245</v>
      </c>
      <c r="C134" s="173" t="s">
        <v>246</v>
      </c>
      <c r="D134" s="174" t="s">
        <v>165</v>
      </c>
      <c r="E134" s="175">
        <v>6.1559999999999997</v>
      </c>
      <c r="F134" s="175">
        <v>0</v>
      </c>
      <c r="G134" s="176">
        <f>E134*F134</f>
        <v>0</v>
      </c>
      <c r="O134" s="170">
        <v>2</v>
      </c>
      <c r="AA134" s="146">
        <v>1</v>
      </c>
      <c r="AB134" s="146">
        <v>1</v>
      </c>
      <c r="AC134" s="146">
        <v>1</v>
      </c>
      <c r="AZ134" s="146">
        <v>1</v>
      </c>
      <c r="BA134" s="146">
        <f>IF(AZ134=1,G134,0)</f>
        <v>0</v>
      </c>
      <c r="BB134" s="146">
        <f>IF(AZ134=2,G134,0)</f>
        <v>0</v>
      </c>
      <c r="BC134" s="146">
        <f>IF(AZ134=3,G134,0)</f>
        <v>0</v>
      </c>
      <c r="BD134" s="146">
        <f>IF(AZ134=4,G134,0)</f>
        <v>0</v>
      </c>
      <c r="BE134" s="146">
        <f>IF(AZ134=5,G134,0)</f>
        <v>0</v>
      </c>
      <c r="CA134" s="177">
        <v>1</v>
      </c>
      <c r="CB134" s="177">
        <v>1</v>
      </c>
      <c r="CZ134" s="146">
        <v>1.221E-2</v>
      </c>
    </row>
    <row r="135" spans="1:104" x14ac:dyDescent="0.25">
      <c r="A135" s="178"/>
      <c r="B135" s="181"/>
      <c r="C135" s="226" t="s">
        <v>247</v>
      </c>
      <c r="D135" s="227"/>
      <c r="E135" s="182">
        <v>6.1559999999999997</v>
      </c>
      <c r="F135" s="183"/>
      <c r="G135" s="184"/>
      <c r="M135" s="180" t="s">
        <v>247</v>
      </c>
      <c r="O135" s="170"/>
    </row>
    <row r="136" spans="1:104" x14ac:dyDescent="0.25">
      <c r="A136" s="171">
        <v>41</v>
      </c>
      <c r="B136" s="172" t="s">
        <v>248</v>
      </c>
      <c r="C136" s="173" t="s">
        <v>249</v>
      </c>
      <c r="D136" s="174" t="s">
        <v>84</v>
      </c>
      <c r="E136" s="175">
        <v>1.9379999999999999</v>
      </c>
      <c r="F136" s="175">
        <v>0</v>
      </c>
      <c r="G136" s="176">
        <f>E136*F136</f>
        <v>0</v>
      </c>
      <c r="O136" s="170">
        <v>2</v>
      </c>
      <c r="AA136" s="146">
        <v>1</v>
      </c>
      <c r="AB136" s="146">
        <v>0</v>
      </c>
      <c r="AC136" s="146">
        <v>0</v>
      </c>
      <c r="AZ136" s="146">
        <v>1</v>
      </c>
      <c r="BA136" s="146">
        <f>IF(AZ136=1,G136,0)</f>
        <v>0</v>
      </c>
      <c r="BB136" s="146">
        <f>IF(AZ136=2,G136,0)</f>
        <v>0</v>
      </c>
      <c r="BC136" s="146">
        <f>IF(AZ136=3,G136,0)</f>
        <v>0</v>
      </c>
      <c r="BD136" s="146">
        <f>IF(AZ136=4,G136,0)</f>
        <v>0</v>
      </c>
      <c r="BE136" s="146">
        <f>IF(AZ136=5,G136,0)</f>
        <v>0</v>
      </c>
      <c r="CA136" s="177">
        <v>1</v>
      </c>
      <c r="CB136" s="177">
        <v>0</v>
      </c>
      <c r="CZ136" s="146">
        <v>2.53999</v>
      </c>
    </row>
    <row r="137" spans="1:104" x14ac:dyDescent="0.25">
      <c r="A137" s="178"/>
      <c r="B137" s="181"/>
      <c r="C137" s="226" t="s">
        <v>250</v>
      </c>
      <c r="D137" s="227"/>
      <c r="E137" s="182">
        <v>1.9379999999999999</v>
      </c>
      <c r="F137" s="183"/>
      <c r="G137" s="184"/>
      <c r="M137" s="180" t="s">
        <v>250</v>
      </c>
      <c r="O137" s="170"/>
    </row>
    <row r="138" spans="1:104" x14ac:dyDescent="0.25">
      <c r="A138" s="171">
        <v>42</v>
      </c>
      <c r="B138" s="172" t="s">
        <v>251</v>
      </c>
      <c r="C138" s="173" t="s">
        <v>252</v>
      </c>
      <c r="D138" s="174" t="s">
        <v>84</v>
      </c>
      <c r="E138" s="175">
        <v>1.9379999999999999</v>
      </c>
      <c r="F138" s="175">
        <v>0</v>
      </c>
      <c r="G138" s="176">
        <f>E138*F138</f>
        <v>0</v>
      </c>
      <c r="O138" s="170">
        <v>2</v>
      </c>
      <c r="AA138" s="146">
        <v>1</v>
      </c>
      <c r="AB138" s="146">
        <v>1</v>
      </c>
      <c r="AC138" s="146">
        <v>1</v>
      </c>
      <c r="AZ138" s="146">
        <v>1</v>
      </c>
      <c r="BA138" s="146">
        <f>IF(AZ138=1,G138,0)</f>
        <v>0</v>
      </c>
      <c r="BB138" s="146">
        <f>IF(AZ138=2,G138,0)</f>
        <v>0</v>
      </c>
      <c r="BC138" s="146">
        <f>IF(AZ138=3,G138,0)</f>
        <v>0</v>
      </c>
      <c r="BD138" s="146">
        <f>IF(AZ138=4,G138,0)</f>
        <v>0</v>
      </c>
      <c r="BE138" s="146">
        <f>IF(AZ138=5,G138,0)</f>
        <v>0</v>
      </c>
      <c r="CA138" s="177">
        <v>1</v>
      </c>
      <c r="CB138" s="177">
        <v>1</v>
      </c>
      <c r="CZ138" s="146">
        <v>2.5091999999999999</v>
      </c>
    </row>
    <row r="139" spans="1:104" x14ac:dyDescent="0.25">
      <c r="A139" s="171">
        <v>43</v>
      </c>
      <c r="B139" s="172" t="s">
        <v>253</v>
      </c>
      <c r="C139" s="173" t="s">
        <v>254</v>
      </c>
      <c r="D139" s="174" t="s">
        <v>109</v>
      </c>
      <c r="E139" s="175">
        <v>1.9379999999999999</v>
      </c>
      <c r="F139" s="175">
        <v>0</v>
      </c>
      <c r="G139" s="176">
        <f>E139*F139</f>
        <v>0</v>
      </c>
      <c r="O139" s="170">
        <v>2</v>
      </c>
      <c r="AA139" s="146">
        <v>1</v>
      </c>
      <c r="AB139" s="146">
        <v>1</v>
      </c>
      <c r="AC139" s="146">
        <v>1</v>
      </c>
      <c r="AZ139" s="146">
        <v>1</v>
      </c>
      <c r="BA139" s="146">
        <f>IF(AZ139=1,G139,0)</f>
        <v>0</v>
      </c>
      <c r="BB139" s="146">
        <f>IF(AZ139=2,G139,0)</f>
        <v>0</v>
      </c>
      <c r="BC139" s="146">
        <f>IF(AZ139=3,G139,0)</f>
        <v>0</v>
      </c>
      <c r="BD139" s="146">
        <f>IF(AZ139=4,G139,0)</f>
        <v>0</v>
      </c>
      <c r="BE139" s="146">
        <f>IF(AZ139=5,G139,0)</f>
        <v>0</v>
      </c>
      <c r="CA139" s="177">
        <v>1</v>
      </c>
      <c r="CB139" s="177">
        <v>1</v>
      </c>
      <c r="CZ139" s="146">
        <v>0</v>
      </c>
    </row>
    <row r="140" spans="1:104" x14ac:dyDescent="0.25">
      <c r="A140" s="171">
        <v>44</v>
      </c>
      <c r="B140" s="172" t="s">
        <v>255</v>
      </c>
      <c r="C140" s="173" t="s">
        <v>256</v>
      </c>
      <c r="D140" s="174" t="s">
        <v>165</v>
      </c>
      <c r="E140" s="175">
        <v>6.7500000000000004E-2</v>
      </c>
      <c r="F140" s="175">
        <v>0</v>
      </c>
      <c r="G140" s="176">
        <f>E140*F140</f>
        <v>0</v>
      </c>
      <c r="O140" s="170">
        <v>2</v>
      </c>
      <c r="AA140" s="146">
        <v>1</v>
      </c>
      <c r="AB140" s="146">
        <v>1</v>
      </c>
      <c r="AC140" s="146">
        <v>1</v>
      </c>
      <c r="AZ140" s="146">
        <v>1</v>
      </c>
      <c r="BA140" s="146">
        <f>IF(AZ140=1,G140,0)</f>
        <v>0</v>
      </c>
      <c r="BB140" s="146">
        <f>IF(AZ140=2,G140,0)</f>
        <v>0</v>
      </c>
      <c r="BC140" s="146">
        <f>IF(AZ140=3,G140,0)</f>
        <v>0</v>
      </c>
      <c r="BD140" s="146">
        <f>IF(AZ140=4,G140,0)</f>
        <v>0</v>
      </c>
      <c r="BE140" s="146">
        <f>IF(AZ140=5,G140,0)</f>
        <v>0</v>
      </c>
      <c r="CA140" s="177">
        <v>1</v>
      </c>
      <c r="CB140" s="177">
        <v>1</v>
      </c>
      <c r="CZ140" s="146">
        <v>1.0062500000000001</v>
      </c>
    </row>
    <row r="141" spans="1:104" ht="20" x14ac:dyDescent="0.25">
      <c r="A141" s="171">
        <v>45</v>
      </c>
      <c r="B141" s="172" t="s">
        <v>257</v>
      </c>
      <c r="C141" s="173" t="s">
        <v>258</v>
      </c>
      <c r="D141" s="174" t="s">
        <v>109</v>
      </c>
      <c r="E141" s="175">
        <v>5.82</v>
      </c>
      <c r="F141" s="175">
        <v>0</v>
      </c>
      <c r="G141" s="176">
        <f>E141*F141</f>
        <v>0</v>
      </c>
      <c r="O141" s="170">
        <v>2</v>
      </c>
      <c r="AA141" s="146">
        <v>1</v>
      </c>
      <c r="AB141" s="146">
        <v>1</v>
      </c>
      <c r="AC141" s="146">
        <v>1</v>
      </c>
      <c r="AZ141" s="146">
        <v>1</v>
      </c>
      <c r="BA141" s="146">
        <f>IF(AZ141=1,G141,0)</f>
        <v>0</v>
      </c>
      <c r="BB141" s="146">
        <f>IF(AZ141=2,G141,0)</f>
        <v>0</v>
      </c>
      <c r="BC141" s="146">
        <f>IF(AZ141=3,G141,0)</f>
        <v>0</v>
      </c>
      <c r="BD141" s="146">
        <f>IF(AZ141=4,G141,0)</f>
        <v>0</v>
      </c>
      <c r="BE141" s="146">
        <f>IF(AZ141=5,G141,0)</f>
        <v>0</v>
      </c>
      <c r="CA141" s="177">
        <v>1</v>
      </c>
      <c r="CB141" s="177">
        <v>1</v>
      </c>
      <c r="CZ141" s="146">
        <v>3.5770000000000003E-2</v>
      </c>
    </row>
    <row r="142" spans="1:104" x14ac:dyDescent="0.25">
      <c r="A142" s="178"/>
      <c r="B142" s="181"/>
      <c r="C142" s="226" t="s">
        <v>259</v>
      </c>
      <c r="D142" s="227"/>
      <c r="E142" s="182">
        <v>5.82</v>
      </c>
      <c r="F142" s="183"/>
      <c r="G142" s="184"/>
      <c r="M142" s="180" t="s">
        <v>259</v>
      </c>
      <c r="O142" s="170"/>
    </row>
    <row r="143" spans="1:104" ht="20" x14ac:dyDescent="0.25">
      <c r="A143" s="171">
        <v>46</v>
      </c>
      <c r="B143" s="172" t="s">
        <v>260</v>
      </c>
      <c r="C143" s="173" t="s">
        <v>261</v>
      </c>
      <c r="D143" s="174" t="s">
        <v>109</v>
      </c>
      <c r="E143" s="175">
        <v>54.56</v>
      </c>
      <c r="F143" s="175">
        <v>0</v>
      </c>
      <c r="G143" s="176">
        <f>E143*F143</f>
        <v>0</v>
      </c>
      <c r="O143" s="170">
        <v>2</v>
      </c>
      <c r="AA143" s="146">
        <v>1</v>
      </c>
      <c r="AB143" s="146">
        <v>1</v>
      </c>
      <c r="AC143" s="146">
        <v>1</v>
      </c>
      <c r="AZ143" s="146">
        <v>1</v>
      </c>
      <c r="BA143" s="146">
        <f>IF(AZ143=1,G143,0)</f>
        <v>0</v>
      </c>
      <c r="BB143" s="146">
        <f>IF(AZ143=2,G143,0)</f>
        <v>0</v>
      </c>
      <c r="BC143" s="146">
        <f>IF(AZ143=3,G143,0)</f>
        <v>0</v>
      </c>
      <c r="BD143" s="146">
        <f>IF(AZ143=4,G143,0)</f>
        <v>0</v>
      </c>
      <c r="BE143" s="146">
        <f>IF(AZ143=5,G143,0)</f>
        <v>0</v>
      </c>
      <c r="CA143" s="177">
        <v>1</v>
      </c>
      <c r="CB143" s="177">
        <v>1</v>
      </c>
      <c r="CZ143" s="146">
        <v>7.0599999999999996E-2</v>
      </c>
    </row>
    <row r="144" spans="1:104" x14ac:dyDescent="0.25">
      <c r="A144" s="178"/>
      <c r="B144" s="181"/>
      <c r="C144" s="226" t="s">
        <v>262</v>
      </c>
      <c r="D144" s="227"/>
      <c r="E144" s="182">
        <v>6.8970000000000002</v>
      </c>
      <c r="F144" s="183"/>
      <c r="G144" s="184"/>
      <c r="M144" s="180" t="s">
        <v>262</v>
      </c>
      <c r="O144" s="170"/>
    </row>
    <row r="145" spans="1:104" x14ac:dyDescent="0.25">
      <c r="A145" s="178"/>
      <c r="B145" s="181"/>
      <c r="C145" s="226" t="s">
        <v>263</v>
      </c>
      <c r="D145" s="227"/>
      <c r="E145" s="182">
        <v>-1.6</v>
      </c>
      <c r="F145" s="183"/>
      <c r="G145" s="184"/>
      <c r="M145" s="180" t="s">
        <v>263</v>
      </c>
      <c r="O145" s="170"/>
    </row>
    <row r="146" spans="1:104" x14ac:dyDescent="0.25">
      <c r="A146" s="178"/>
      <c r="B146" s="181"/>
      <c r="C146" s="226" t="s">
        <v>264</v>
      </c>
      <c r="D146" s="227"/>
      <c r="E146" s="182">
        <v>4.5811999999999999</v>
      </c>
      <c r="F146" s="183"/>
      <c r="G146" s="184"/>
      <c r="M146" s="180" t="s">
        <v>264</v>
      </c>
      <c r="O146" s="170"/>
    </row>
    <row r="147" spans="1:104" x14ac:dyDescent="0.25">
      <c r="A147" s="178"/>
      <c r="B147" s="181"/>
      <c r="C147" s="226" t="s">
        <v>265</v>
      </c>
      <c r="D147" s="227"/>
      <c r="E147" s="182">
        <v>9.42</v>
      </c>
      <c r="F147" s="183"/>
      <c r="G147" s="184"/>
      <c r="M147" s="180" t="s">
        <v>265</v>
      </c>
      <c r="O147" s="170"/>
    </row>
    <row r="148" spans="1:104" x14ac:dyDescent="0.25">
      <c r="A148" s="178"/>
      <c r="B148" s="181"/>
      <c r="C148" s="226" t="s">
        <v>266</v>
      </c>
      <c r="D148" s="227"/>
      <c r="E148" s="182">
        <v>3.9340000000000002</v>
      </c>
      <c r="F148" s="183"/>
      <c r="G148" s="184"/>
      <c r="M148" s="180" t="s">
        <v>266</v>
      </c>
      <c r="O148" s="170"/>
    </row>
    <row r="149" spans="1:104" x14ac:dyDescent="0.25">
      <c r="A149" s="178"/>
      <c r="B149" s="181"/>
      <c r="C149" s="226" t="s">
        <v>267</v>
      </c>
      <c r="D149" s="227"/>
      <c r="E149" s="182">
        <v>5.1360000000000001</v>
      </c>
      <c r="F149" s="183"/>
      <c r="G149" s="184"/>
      <c r="M149" s="180" t="s">
        <v>267</v>
      </c>
      <c r="O149" s="170"/>
    </row>
    <row r="150" spans="1:104" x14ac:dyDescent="0.25">
      <c r="A150" s="178"/>
      <c r="B150" s="181"/>
      <c r="C150" s="226" t="s">
        <v>268</v>
      </c>
      <c r="D150" s="227"/>
      <c r="E150" s="182">
        <v>4.3209999999999997</v>
      </c>
      <c r="F150" s="183"/>
      <c r="G150" s="184"/>
      <c r="M150" s="180" t="s">
        <v>268</v>
      </c>
      <c r="O150" s="170"/>
    </row>
    <row r="151" spans="1:104" x14ac:dyDescent="0.25">
      <c r="A151" s="178"/>
      <c r="B151" s="181"/>
      <c r="C151" s="226" t="s">
        <v>269</v>
      </c>
      <c r="D151" s="227"/>
      <c r="E151" s="182">
        <v>8.6509999999999998</v>
      </c>
      <c r="F151" s="183"/>
      <c r="G151" s="184"/>
      <c r="M151" s="180" t="s">
        <v>269</v>
      </c>
      <c r="O151" s="170"/>
    </row>
    <row r="152" spans="1:104" x14ac:dyDescent="0.25">
      <c r="A152" s="178"/>
      <c r="B152" s="181"/>
      <c r="C152" s="226" t="s">
        <v>270</v>
      </c>
      <c r="D152" s="227"/>
      <c r="E152" s="182">
        <v>9.8721999999999994</v>
      </c>
      <c r="F152" s="183"/>
      <c r="G152" s="184"/>
      <c r="M152" s="180" t="s">
        <v>270</v>
      </c>
      <c r="O152" s="170"/>
    </row>
    <row r="153" spans="1:104" x14ac:dyDescent="0.25">
      <c r="A153" s="178"/>
      <c r="B153" s="181"/>
      <c r="C153" s="226" t="s">
        <v>271</v>
      </c>
      <c r="D153" s="227"/>
      <c r="E153" s="182">
        <v>3.3475999999999999</v>
      </c>
      <c r="F153" s="183"/>
      <c r="G153" s="184"/>
      <c r="M153" s="180" t="s">
        <v>271</v>
      </c>
      <c r="O153" s="170"/>
    </row>
    <row r="154" spans="1:104" ht="20" x14ac:dyDescent="0.25">
      <c r="A154" s="171">
        <v>47</v>
      </c>
      <c r="B154" s="172" t="s">
        <v>272</v>
      </c>
      <c r="C154" s="173" t="s">
        <v>273</v>
      </c>
      <c r="D154" s="174" t="s">
        <v>109</v>
      </c>
      <c r="E154" s="175">
        <v>71.5578</v>
      </c>
      <c r="F154" s="175">
        <v>0</v>
      </c>
      <c r="G154" s="176">
        <f>E154*F154</f>
        <v>0</v>
      </c>
      <c r="O154" s="170">
        <v>2</v>
      </c>
      <c r="AA154" s="146">
        <v>1</v>
      </c>
      <c r="AB154" s="146">
        <v>1</v>
      </c>
      <c r="AC154" s="146">
        <v>1</v>
      </c>
      <c r="AZ154" s="146">
        <v>1</v>
      </c>
      <c r="BA154" s="146">
        <f>IF(AZ154=1,G154,0)</f>
        <v>0</v>
      </c>
      <c r="BB154" s="146">
        <f>IF(AZ154=2,G154,0)</f>
        <v>0</v>
      </c>
      <c r="BC154" s="146">
        <f>IF(AZ154=3,G154,0)</f>
        <v>0</v>
      </c>
      <c r="BD154" s="146">
        <f>IF(AZ154=4,G154,0)</f>
        <v>0</v>
      </c>
      <c r="BE154" s="146">
        <f>IF(AZ154=5,G154,0)</f>
        <v>0</v>
      </c>
      <c r="CA154" s="177">
        <v>1</v>
      </c>
      <c r="CB154" s="177">
        <v>1</v>
      </c>
      <c r="CZ154" s="146">
        <v>0.1055</v>
      </c>
    </row>
    <row r="155" spans="1:104" x14ac:dyDescent="0.25">
      <c r="A155" s="178"/>
      <c r="B155" s="181"/>
      <c r="C155" s="226" t="s">
        <v>274</v>
      </c>
      <c r="D155" s="227"/>
      <c r="E155" s="182">
        <v>18.441400000000002</v>
      </c>
      <c r="F155" s="183"/>
      <c r="G155" s="184"/>
      <c r="M155" s="180" t="s">
        <v>274</v>
      </c>
      <c r="O155" s="170"/>
    </row>
    <row r="156" spans="1:104" x14ac:dyDescent="0.25">
      <c r="A156" s="178"/>
      <c r="B156" s="181"/>
      <c r="C156" s="226" t="s">
        <v>275</v>
      </c>
      <c r="D156" s="227"/>
      <c r="E156" s="182">
        <v>53.116399999999999</v>
      </c>
      <c r="F156" s="183"/>
      <c r="G156" s="184"/>
      <c r="M156" s="180" t="s">
        <v>275</v>
      </c>
      <c r="O156" s="170"/>
    </row>
    <row r="157" spans="1:104" ht="20" x14ac:dyDescent="0.25">
      <c r="A157" s="171">
        <v>48</v>
      </c>
      <c r="B157" s="172" t="s">
        <v>276</v>
      </c>
      <c r="C157" s="173" t="s">
        <v>277</v>
      </c>
      <c r="D157" s="174" t="s">
        <v>109</v>
      </c>
      <c r="E157" s="175">
        <v>17.73</v>
      </c>
      <c r="F157" s="175">
        <v>0</v>
      </c>
      <c r="G157" s="176">
        <f>E157*F157</f>
        <v>0</v>
      </c>
      <c r="O157" s="170">
        <v>2</v>
      </c>
      <c r="AA157" s="146">
        <v>1</v>
      </c>
      <c r="AB157" s="146">
        <v>1</v>
      </c>
      <c r="AC157" s="146">
        <v>1</v>
      </c>
      <c r="AZ157" s="146">
        <v>1</v>
      </c>
      <c r="BA157" s="146">
        <f>IF(AZ157=1,G157,0)</f>
        <v>0</v>
      </c>
      <c r="BB157" s="146">
        <f>IF(AZ157=2,G157,0)</f>
        <v>0</v>
      </c>
      <c r="BC157" s="146">
        <f>IF(AZ157=3,G157,0)</f>
        <v>0</v>
      </c>
      <c r="BD157" s="146">
        <f>IF(AZ157=4,G157,0)</f>
        <v>0</v>
      </c>
      <c r="BE157" s="146">
        <f>IF(AZ157=5,G157,0)</f>
        <v>0</v>
      </c>
      <c r="CA157" s="177">
        <v>1</v>
      </c>
      <c r="CB157" s="177">
        <v>1</v>
      </c>
      <c r="CZ157" s="146">
        <v>2.017E-2</v>
      </c>
    </row>
    <row r="158" spans="1:104" x14ac:dyDescent="0.25">
      <c r="A158" s="178"/>
      <c r="B158" s="181"/>
      <c r="C158" s="226" t="s">
        <v>278</v>
      </c>
      <c r="D158" s="227"/>
      <c r="E158" s="182">
        <v>17.73</v>
      </c>
      <c r="F158" s="183"/>
      <c r="G158" s="184"/>
      <c r="M158" s="180" t="s">
        <v>278</v>
      </c>
      <c r="O158" s="170"/>
    </row>
    <row r="159" spans="1:104" ht="20" x14ac:dyDescent="0.25">
      <c r="A159" s="171">
        <v>49</v>
      </c>
      <c r="B159" s="172" t="s">
        <v>279</v>
      </c>
      <c r="C159" s="173" t="s">
        <v>280</v>
      </c>
      <c r="D159" s="174" t="s">
        <v>109</v>
      </c>
      <c r="E159" s="175">
        <v>24.22</v>
      </c>
      <c r="F159" s="175">
        <v>0</v>
      </c>
      <c r="G159" s="176">
        <f>E159*F159</f>
        <v>0</v>
      </c>
      <c r="O159" s="170">
        <v>2</v>
      </c>
      <c r="AA159" s="146">
        <v>1</v>
      </c>
      <c r="AB159" s="146">
        <v>1</v>
      </c>
      <c r="AC159" s="146">
        <v>1</v>
      </c>
      <c r="AZ159" s="146">
        <v>1</v>
      </c>
      <c r="BA159" s="146">
        <f>IF(AZ159=1,G159,0)</f>
        <v>0</v>
      </c>
      <c r="BB159" s="146">
        <f>IF(AZ159=2,G159,0)</f>
        <v>0</v>
      </c>
      <c r="BC159" s="146">
        <f>IF(AZ159=3,G159,0)</f>
        <v>0</v>
      </c>
      <c r="BD159" s="146">
        <f>IF(AZ159=4,G159,0)</f>
        <v>0</v>
      </c>
      <c r="BE159" s="146">
        <f>IF(AZ159=5,G159,0)</f>
        <v>0</v>
      </c>
      <c r="CA159" s="177">
        <v>1</v>
      </c>
      <c r="CB159" s="177">
        <v>1</v>
      </c>
      <c r="CZ159" s="146">
        <v>1.8599999999999998E-2</v>
      </c>
    </row>
    <row r="160" spans="1:104" x14ac:dyDescent="0.25">
      <c r="A160" s="178"/>
      <c r="B160" s="181"/>
      <c r="C160" s="226" t="s">
        <v>281</v>
      </c>
      <c r="D160" s="227"/>
      <c r="E160" s="182">
        <v>24.22</v>
      </c>
      <c r="F160" s="183"/>
      <c r="G160" s="184"/>
      <c r="M160" s="180" t="s">
        <v>281</v>
      </c>
      <c r="O160" s="170"/>
    </row>
    <row r="161" spans="1:104" x14ac:dyDescent="0.25">
      <c r="A161" s="171">
        <v>50</v>
      </c>
      <c r="B161" s="172" t="s">
        <v>282</v>
      </c>
      <c r="C161" s="173" t="s">
        <v>283</v>
      </c>
      <c r="D161" s="174" t="s">
        <v>109</v>
      </c>
      <c r="E161" s="175">
        <v>17.73</v>
      </c>
      <c r="F161" s="175">
        <v>0</v>
      </c>
      <c r="G161" s="176">
        <f>E161*F161</f>
        <v>0</v>
      </c>
      <c r="O161" s="170">
        <v>2</v>
      </c>
      <c r="AA161" s="146">
        <v>1</v>
      </c>
      <c r="AB161" s="146">
        <v>0</v>
      </c>
      <c r="AC161" s="146">
        <v>0</v>
      </c>
      <c r="AZ161" s="146">
        <v>1</v>
      </c>
      <c r="BA161" s="146">
        <f>IF(AZ161=1,G161,0)</f>
        <v>0</v>
      </c>
      <c r="BB161" s="146">
        <f>IF(AZ161=2,G161,0)</f>
        <v>0</v>
      </c>
      <c r="BC161" s="146">
        <f>IF(AZ161=3,G161,0)</f>
        <v>0</v>
      </c>
      <c r="BD161" s="146">
        <f>IF(AZ161=4,G161,0)</f>
        <v>0</v>
      </c>
      <c r="BE161" s="146">
        <f>IF(AZ161=5,G161,0)</f>
        <v>0</v>
      </c>
      <c r="CA161" s="177">
        <v>1</v>
      </c>
      <c r="CB161" s="177">
        <v>0</v>
      </c>
      <c r="CZ161" s="146">
        <v>1.81E-3</v>
      </c>
    </row>
    <row r="162" spans="1:104" x14ac:dyDescent="0.25">
      <c r="A162" s="171">
        <v>51</v>
      </c>
      <c r="B162" s="172" t="s">
        <v>284</v>
      </c>
      <c r="C162" s="173" t="s">
        <v>285</v>
      </c>
      <c r="D162" s="174" t="s">
        <v>227</v>
      </c>
      <c r="E162" s="175">
        <v>95</v>
      </c>
      <c r="F162" s="175">
        <v>0</v>
      </c>
      <c r="G162" s="176">
        <f>E162*F162</f>
        <v>0</v>
      </c>
      <c r="O162" s="170">
        <v>2</v>
      </c>
      <c r="AA162" s="146">
        <v>1</v>
      </c>
      <c r="AB162" s="146">
        <v>1</v>
      </c>
      <c r="AC162" s="146">
        <v>1</v>
      </c>
      <c r="AZ162" s="146">
        <v>1</v>
      </c>
      <c r="BA162" s="146">
        <f>IF(AZ162=1,G162,0)</f>
        <v>0</v>
      </c>
      <c r="BB162" s="146">
        <f>IF(AZ162=2,G162,0)</f>
        <v>0</v>
      </c>
      <c r="BC162" s="146">
        <f>IF(AZ162=3,G162,0)</f>
        <v>0</v>
      </c>
      <c r="BD162" s="146">
        <f>IF(AZ162=4,G162,0)</f>
        <v>0</v>
      </c>
      <c r="BE162" s="146">
        <f>IF(AZ162=5,G162,0)</f>
        <v>0</v>
      </c>
      <c r="CA162" s="177">
        <v>1</v>
      </c>
      <c r="CB162" s="177">
        <v>1</v>
      </c>
      <c r="CZ162" s="146">
        <v>1.0200000000000001E-3</v>
      </c>
    </row>
    <row r="163" spans="1:104" x14ac:dyDescent="0.25">
      <c r="A163" s="178"/>
      <c r="B163" s="181"/>
      <c r="C163" s="226" t="s">
        <v>286</v>
      </c>
      <c r="D163" s="227"/>
      <c r="E163" s="182">
        <v>95</v>
      </c>
      <c r="F163" s="183"/>
      <c r="G163" s="184"/>
      <c r="M163" s="180" t="s">
        <v>286</v>
      </c>
      <c r="O163" s="170"/>
    </row>
    <row r="164" spans="1:104" ht="20" x14ac:dyDescent="0.25">
      <c r="A164" s="171">
        <v>52</v>
      </c>
      <c r="B164" s="172" t="s">
        <v>287</v>
      </c>
      <c r="C164" s="173" t="s">
        <v>288</v>
      </c>
      <c r="D164" s="174" t="s">
        <v>109</v>
      </c>
      <c r="E164" s="175">
        <v>23.523199999999999</v>
      </c>
      <c r="F164" s="175">
        <v>0</v>
      </c>
      <c r="G164" s="176">
        <f>E164*F164</f>
        <v>0</v>
      </c>
      <c r="O164" s="170">
        <v>2</v>
      </c>
      <c r="AA164" s="146">
        <v>1</v>
      </c>
      <c r="AB164" s="146">
        <v>1</v>
      </c>
      <c r="AC164" s="146">
        <v>1</v>
      </c>
      <c r="AZ164" s="146">
        <v>1</v>
      </c>
      <c r="BA164" s="146">
        <f>IF(AZ164=1,G164,0)</f>
        <v>0</v>
      </c>
      <c r="BB164" s="146">
        <f>IF(AZ164=2,G164,0)</f>
        <v>0</v>
      </c>
      <c r="BC164" s="146">
        <f>IF(AZ164=3,G164,0)</f>
        <v>0</v>
      </c>
      <c r="BD164" s="146">
        <f>IF(AZ164=4,G164,0)</f>
        <v>0</v>
      </c>
      <c r="BE164" s="146">
        <f>IF(AZ164=5,G164,0)</f>
        <v>0</v>
      </c>
      <c r="CA164" s="177">
        <v>1</v>
      </c>
      <c r="CB164" s="177">
        <v>1</v>
      </c>
      <c r="CZ164" s="146">
        <v>6.1700000000000001E-3</v>
      </c>
    </row>
    <row r="165" spans="1:104" x14ac:dyDescent="0.25">
      <c r="A165" s="178"/>
      <c r="B165" s="181"/>
      <c r="C165" s="226" t="s">
        <v>289</v>
      </c>
      <c r="D165" s="227"/>
      <c r="E165" s="182">
        <v>2.1631999999999998</v>
      </c>
      <c r="F165" s="183"/>
      <c r="G165" s="184"/>
      <c r="M165" s="180" t="s">
        <v>289</v>
      </c>
      <c r="O165" s="170"/>
    </row>
    <row r="166" spans="1:104" x14ac:dyDescent="0.25">
      <c r="A166" s="178"/>
      <c r="B166" s="181"/>
      <c r="C166" s="226" t="s">
        <v>290</v>
      </c>
      <c r="D166" s="227"/>
      <c r="E166" s="182">
        <v>10.14</v>
      </c>
      <c r="F166" s="183"/>
      <c r="G166" s="184"/>
      <c r="M166" s="180" t="s">
        <v>290</v>
      </c>
      <c r="O166" s="170"/>
    </row>
    <row r="167" spans="1:104" x14ac:dyDescent="0.25">
      <c r="A167" s="178"/>
      <c r="B167" s="181"/>
      <c r="C167" s="226" t="s">
        <v>291</v>
      </c>
      <c r="D167" s="227"/>
      <c r="E167" s="182">
        <v>9.35</v>
      </c>
      <c r="F167" s="183"/>
      <c r="G167" s="184"/>
      <c r="M167" s="180" t="s">
        <v>291</v>
      </c>
      <c r="O167" s="170"/>
    </row>
    <row r="168" spans="1:104" x14ac:dyDescent="0.25">
      <c r="A168" s="178"/>
      <c r="B168" s="181"/>
      <c r="C168" s="226" t="s">
        <v>292</v>
      </c>
      <c r="D168" s="227"/>
      <c r="E168" s="182">
        <v>1.87</v>
      </c>
      <c r="F168" s="183"/>
      <c r="G168" s="184"/>
      <c r="M168" s="180" t="s">
        <v>292</v>
      </c>
      <c r="O168" s="170"/>
    </row>
    <row r="169" spans="1:104" ht="20" x14ac:dyDescent="0.25">
      <c r="A169" s="171">
        <v>53</v>
      </c>
      <c r="B169" s="172" t="s">
        <v>293</v>
      </c>
      <c r="C169" s="173" t="s">
        <v>294</v>
      </c>
      <c r="D169" s="174" t="s">
        <v>84</v>
      </c>
      <c r="E169" s="175">
        <v>0.63739999999999997</v>
      </c>
      <c r="F169" s="175">
        <v>0</v>
      </c>
      <c r="G169" s="176">
        <f>E169*F169</f>
        <v>0</v>
      </c>
      <c r="O169" s="170">
        <v>2</v>
      </c>
      <c r="AA169" s="146">
        <v>1</v>
      </c>
      <c r="AB169" s="146">
        <v>1</v>
      </c>
      <c r="AC169" s="146">
        <v>1</v>
      </c>
      <c r="AZ169" s="146">
        <v>1</v>
      </c>
      <c r="BA169" s="146">
        <f>IF(AZ169=1,G169,0)</f>
        <v>0</v>
      </c>
      <c r="BB169" s="146">
        <f>IF(AZ169=2,G169,0)</f>
        <v>0</v>
      </c>
      <c r="BC169" s="146">
        <f>IF(AZ169=3,G169,0)</f>
        <v>0</v>
      </c>
      <c r="BD169" s="146">
        <f>IF(AZ169=4,G169,0)</f>
        <v>0</v>
      </c>
      <c r="BE169" s="146">
        <f>IF(AZ169=5,G169,0)</f>
        <v>0</v>
      </c>
      <c r="CA169" s="177">
        <v>1</v>
      </c>
      <c r="CB169" s="177">
        <v>1</v>
      </c>
      <c r="CZ169" s="146">
        <v>2.5698099999999999</v>
      </c>
    </row>
    <row r="170" spans="1:104" x14ac:dyDescent="0.25">
      <c r="A170" s="178"/>
      <c r="B170" s="181"/>
      <c r="C170" s="226" t="s">
        <v>295</v>
      </c>
      <c r="D170" s="227"/>
      <c r="E170" s="182">
        <v>0.48330000000000001</v>
      </c>
      <c r="F170" s="183"/>
      <c r="G170" s="184"/>
      <c r="M170" s="180" t="s">
        <v>295</v>
      </c>
      <c r="O170" s="170"/>
    </row>
    <row r="171" spans="1:104" x14ac:dyDescent="0.25">
      <c r="A171" s="178"/>
      <c r="B171" s="181"/>
      <c r="C171" s="226" t="s">
        <v>296</v>
      </c>
      <c r="D171" s="227"/>
      <c r="E171" s="182">
        <v>0.1542</v>
      </c>
      <c r="F171" s="183"/>
      <c r="G171" s="184"/>
      <c r="M171" s="180" t="s">
        <v>296</v>
      </c>
      <c r="O171" s="170"/>
    </row>
    <row r="172" spans="1:104" x14ac:dyDescent="0.25">
      <c r="A172" s="171">
        <v>54</v>
      </c>
      <c r="B172" s="172" t="s">
        <v>297</v>
      </c>
      <c r="C172" s="173" t="s">
        <v>298</v>
      </c>
      <c r="D172" s="174" t="s">
        <v>109</v>
      </c>
      <c r="E172" s="175">
        <v>55.878999999999998</v>
      </c>
      <c r="F172" s="175">
        <v>0</v>
      </c>
      <c r="G172" s="176">
        <f>E172*F172</f>
        <v>0</v>
      </c>
      <c r="O172" s="170">
        <v>2</v>
      </c>
      <c r="AA172" s="146">
        <v>1</v>
      </c>
      <c r="AB172" s="146">
        <v>7</v>
      </c>
      <c r="AC172" s="146">
        <v>7</v>
      </c>
      <c r="AZ172" s="146">
        <v>1</v>
      </c>
      <c r="BA172" s="146">
        <f>IF(AZ172=1,G172,0)</f>
        <v>0</v>
      </c>
      <c r="BB172" s="146">
        <f>IF(AZ172=2,G172,0)</f>
        <v>0</v>
      </c>
      <c r="BC172" s="146">
        <f>IF(AZ172=3,G172,0)</f>
        <v>0</v>
      </c>
      <c r="BD172" s="146">
        <f>IF(AZ172=4,G172,0)</f>
        <v>0</v>
      </c>
      <c r="BE172" s="146">
        <f>IF(AZ172=5,G172,0)</f>
        <v>0</v>
      </c>
      <c r="CA172" s="177">
        <v>1</v>
      </c>
      <c r="CB172" s="177">
        <v>7</v>
      </c>
      <c r="CZ172" s="146">
        <v>1.9269999999999999E-2</v>
      </c>
    </row>
    <row r="173" spans="1:104" x14ac:dyDescent="0.25">
      <c r="A173" s="178"/>
      <c r="B173" s="181"/>
      <c r="C173" s="226" t="s">
        <v>299</v>
      </c>
      <c r="D173" s="227"/>
      <c r="E173" s="182">
        <v>55.878999999999998</v>
      </c>
      <c r="F173" s="183"/>
      <c r="G173" s="184"/>
      <c r="M173" s="180" t="s">
        <v>299</v>
      </c>
      <c r="O173" s="170"/>
    </row>
    <row r="174" spans="1:104" x14ac:dyDescent="0.25">
      <c r="A174" s="171">
        <v>55</v>
      </c>
      <c r="B174" s="172" t="s">
        <v>81</v>
      </c>
      <c r="C174" s="173" t="s">
        <v>300</v>
      </c>
      <c r="D174" s="174" t="s">
        <v>75</v>
      </c>
      <c r="E174" s="175">
        <v>2</v>
      </c>
      <c r="F174" s="175">
        <v>0</v>
      </c>
      <c r="G174" s="176">
        <f>E174*F174</f>
        <v>0</v>
      </c>
      <c r="O174" s="170">
        <v>2</v>
      </c>
      <c r="AA174" s="146">
        <v>12</v>
      </c>
      <c r="AB174" s="146">
        <v>0</v>
      </c>
      <c r="AC174" s="146">
        <v>509</v>
      </c>
      <c r="AZ174" s="146">
        <v>1</v>
      </c>
      <c r="BA174" s="146">
        <f>IF(AZ174=1,G174,0)</f>
        <v>0</v>
      </c>
      <c r="BB174" s="146">
        <f>IF(AZ174=2,G174,0)</f>
        <v>0</v>
      </c>
      <c r="BC174" s="146">
        <f>IF(AZ174=3,G174,0)</f>
        <v>0</v>
      </c>
      <c r="BD174" s="146">
        <f>IF(AZ174=4,G174,0)</f>
        <v>0</v>
      </c>
      <c r="BE174" s="146">
        <f>IF(AZ174=5,G174,0)</f>
        <v>0</v>
      </c>
      <c r="CA174" s="177">
        <v>12</v>
      </c>
      <c r="CB174" s="177">
        <v>0</v>
      </c>
      <c r="CZ174" s="146">
        <v>0</v>
      </c>
    </row>
    <row r="175" spans="1:104" x14ac:dyDescent="0.25">
      <c r="A175" s="171">
        <v>56</v>
      </c>
      <c r="B175" s="172" t="s">
        <v>301</v>
      </c>
      <c r="C175" s="173" t="s">
        <v>302</v>
      </c>
      <c r="D175" s="174" t="s">
        <v>303</v>
      </c>
      <c r="E175" s="175">
        <v>1</v>
      </c>
      <c r="F175" s="175">
        <v>0</v>
      </c>
      <c r="G175" s="176">
        <f>E175*F175</f>
        <v>0</v>
      </c>
      <c r="O175" s="170">
        <v>2</v>
      </c>
      <c r="AA175" s="146">
        <v>12</v>
      </c>
      <c r="AB175" s="146">
        <v>0</v>
      </c>
      <c r="AC175" s="146">
        <v>510</v>
      </c>
      <c r="AZ175" s="146">
        <v>1</v>
      </c>
      <c r="BA175" s="146">
        <f>IF(AZ175=1,G175,0)</f>
        <v>0</v>
      </c>
      <c r="BB175" s="146">
        <f>IF(AZ175=2,G175,0)</f>
        <v>0</v>
      </c>
      <c r="BC175" s="146">
        <f>IF(AZ175=3,G175,0)</f>
        <v>0</v>
      </c>
      <c r="BD175" s="146">
        <f>IF(AZ175=4,G175,0)</f>
        <v>0</v>
      </c>
      <c r="BE175" s="146">
        <f>IF(AZ175=5,G175,0)</f>
        <v>0</v>
      </c>
      <c r="CA175" s="177">
        <v>12</v>
      </c>
      <c r="CB175" s="177">
        <v>0</v>
      </c>
      <c r="CZ175" s="146">
        <v>0</v>
      </c>
    </row>
    <row r="176" spans="1:104" x14ac:dyDescent="0.25">
      <c r="A176" s="171">
        <v>57</v>
      </c>
      <c r="B176" s="172" t="s">
        <v>304</v>
      </c>
      <c r="C176" s="173" t="s">
        <v>305</v>
      </c>
      <c r="D176" s="174" t="s">
        <v>109</v>
      </c>
      <c r="E176" s="175">
        <v>4</v>
      </c>
      <c r="F176" s="175">
        <v>0</v>
      </c>
      <c r="G176" s="176">
        <f>E176*F176</f>
        <v>0</v>
      </c>
      <c r="O176" s="170">
        <v>2</v>
      </c>
      <c r="AA176" s="146">
        <v>12</v>
      </c>
      <c r="AB176" s="146">
        <v>0</v>
      </c>
      <c r="AC176" s="146">
        <v>511</v>
      </c>
      <c r="AZ176" s="146">
        <v>1</v>
      </c>
      <c r="BA176" s="146">
        <f>IF(AZ176=1,G176,0)</f>
        <v>0</v>
      </c>
      <c r="BB176" s="146">
        <f>IF(AZ176=2,G176,0)</f>
        <v>0</v>
      </c>
      <c r="BC176" s="146">
        <f>IF(AZ176=3,G176,0)</f>
        <v>0</v>
      </c>
      <c r="BD176" s="146">
        <f>IF(AZ176=4,G176,0)</f>
        <v>0</v>
      </c>
      <c r="BE176" s="146">
        <f>IF(AZ176=5,G176,0)</f>
        <v>0</v>
      </c>
      <c r="CA176" s="177">
        <v>12</v>
      </c>
      <c r="CB176" s="177">
        <v>0</v>
      </c>
      <c r="CZ176" s="146">
        <v>0</v>
      </c>
    </row>
    <row r="177" spans="1:104" x14ac:dyDescent="0.25">
      <c r="A177" s="171">
        <v>58</v>
      </c>
      <c r="B177" s="172" t="s">
        <v>306</v>
      </c>
      <c r="C177" s="173" t="s">
        <v>307</v>
      </c>
      <c r="D177" s="174" t="s">
        <v>165</v>
      </c>
      <c r="E177" s="175">
        <v>0.23549999999999999</v>
      </c>
      <c r="F177" s="175">
        <v>0</v>
      </c>
      <c r="G177" s="176">
        <f>E177*F177</f>
        <v>0</v>
      </c>
      <c r="O177" s="170">
        <v>2</v>
      </c>
      <c r="AA177" s="146">
        <v>3</v>
      </c>
      <c r="AB177" s="146">
        <v>0</v>
      </c>
      <c r="AC177" s="146">
        <v>13487115</v>
      </c>
      <c r="AZ177" s="146">
        <v>1</v>
      </c>
      <c r="BA177" s="146">
        <f>IF(AZ177=1,G177,0)</f>
        <v>0</v>
      </c>
      <c r="BB177" s="146">
        <f>IF(AZ177=2,G177,0)</f>
        <v>0</v>
      </c>
      <c r="BC177" s="146">
        <f>IF(AZ177=3,G177,0)</f>
        <v>0</v>
      </c>
      <c r="BD177" s="146">
        <f>IF(AZ177=4,G177,0)</f>
        <v>0</v>
      </c>
      <c r="BE177" s="146">
        <f>IF(AZ177=5,G177,0)</f>
        <v>0</v>
      </c>
      <c r="CA177" s="177">
        <v>3</v>
      </c>
      <c r="CB177" s="177">
        <v>0</v>
      </c>
      <c r="CZ177" s="146">
        <v>1</v>
      </c>
    </row>
    <row r="178" spans="1:104" x14ac:dyDescent="0.25">
      <c r="A178" s="178"/>
      <c r="B178" s="181"/>
      <c r="C178" s="226" t="s">
        <v>308</v>
      </c>
      <c r="D178" s="227"/>
      <c r="E178" s="182">
        <v>0.23549999999999999</v>
      </c>
      <c r="F178" s="183"/>
      <c r="G178" s="184"/>
      <c r="M178" s="180" t="s">
        <v>308</v>
      </c>
      <c r="O178" s="170"/>
    </row>
    <row r="179" spans="1:104" x14ac:dyDescent="0.25">
      <c r="A179" s="171">
        <v>59</v>
      </c>
      <c r="B179" s="172" t="s">
        <v>309</v>
      </c>
      <c r="C179" s="173" t="s">
        <v>310</v>
      </c>
      <c r="D179" s="174" t="s">
        <v>165</v>
      </c>
      <c r="E179" s="175">
        <v>7.0793999999999997</v>
      </c>
      <c r="F179" s="175">
        <v>0</v>
      </c>
      <c r="G179" s="176">
        <f>E179*F179</f>
        <v>0</v>
      </c>
      <c r="O179" s="170">
        <v>2</v>
      </c>
      <c r="AA179" s="146">
        <v>3</v>
      </c>
      <c r="AB179" s="146">
        <v>0</v>
      </c>
      <c r="AC179" s="146">
        <v>13487130</v>
      </c>
      <c r="AZ179" s="146">
        <v>1</v>
      </c>
      <c r="BA179" s="146">
        <f>IF(AZ179=1,G179,0)</f>
        <v>0</v>
      </c>
      <c r="BB179" s="146">
        <f>IF(AZ179=2,G179,0)</f>
        <v>0</v>
      </c>
      <c r="BC179" s="146">
        <f>IF(AZ179=3,G179,0)</f>
        <v>0</v>
      </c>
      <c r="BD179" s="146">
        <f>IF(AZ179=4,G179,0)</f>
        <v>0</v>
      </c>
      <c r="BE179" s="146">
        <f>IF(AZ179=5,G179,0)</f>
        <v>0</v>
      </c>
      <c r="CA179" s="177">
        <v>3</v>
      </c>
      <c r="CB179" s="177">
        <v>0</v>
      </c>
      <c r="CZ179" s="146">
        <v>1</v>
      </c>
    </row>
    <row r="180" spans="1:104" x14ac:dyDescent="0.25">
      <c r="A180" s="178"/>
      <c r="B180" s="181"/>
      <c r="C180" s="226" t="s">
        <v>311</v>
      </c>
      <c r="D180" s="227"/>
      <c r="E180" s="182">
        <v>7.0793999999999997</v>
      </c>
      <c r="F180" s="183"/>
      <c r="G180" s="184"/>
      <c r="M180" s="180" t="s">
        <v>311</v>
      </c>
      <c r="O180" s="170"/>
    </row>
    <row r="181" spans="1:104" ht="13" x14ac:dyDescent="0.3">
      <c r="A181" s="185"/>
      <c r="B181" s="186" t="s">
        <v>76</v>
      </c>
      <c r="C181" s="187" t="str">
        <f>CONCATENATE(B85," ",C85)</f>
        <v>3 Svislé a kompletní konstrukce</v>
      </c>
      <c r="D181" s="188"/>
      <c r="E181" s="189"/>
      <c r="F181" s="190"/>
      <c r="G181" s="191">
        <f>SUM(G85:G180)</f>
        <v>0</v>
      </c>
      <c r="O181" s="170">
        <v>4</v>
      </c>
      <c r="BA181" s="192">
        <f>SUM(BA85:BA180)</f>
        <v>0</v>
      </c>
      <c r="BB181" s="192">
        <f>SUM(BB85:BB180)</f>
        <v>0</v>
      </c>
      <c r="BC181" s="192">
        <f>SUM(BC85:BC180)</f>
        <v>0</v>
      </c>
      <c r="BD181" s="192">
        <f>SUM(BD85:BD180)</f>
        <v>0</v>
      </c>
      <c r="BE181" s="192">
        <f>SUM(BE85:BE180)</f>
        <v>0</v>
      </c>
    </row>
    <row r="182" spans="1:104" ht="13" x14ac:dyDescent="0.3">
      <c r="A182" s="163" t="s">
        <v>72</v>
      </c>
      <c r="B182" s="164" t="s">
        <v>312</v>
      </c>
      <c r="C182" s="165" t="s">
        <v>313</v>
      </c>
      <c r="D182" s="166"/>
      <c r="E182" s="167"/>
      <c r="F182" s="167"/>
      <c r="G182" s="168"/>
      <c r="H182" s="169"/>
      <c r="I182" s="169"/>
      <c r="O182" s="170">
        <v>1</v>
      </c>
    </row>
    <row r="183" spans="1:104" ht="20" x14ac:dyDescent="0.25">
      <c r="A183" s="171">
        <v>60</v>
      </c>
      <c r="B183" s="172" t="s">
        <v>314</v>
      </c>
      <c r="C183" s="173" t="s">
        <v>315</v>
      </c>
      <c r="D183" s="174" t="s">
        <v>109</v>
      </c>
      <c r="E183" s="175">
        <v>8.1191999999999993</v>
      </c>
      <c r="F183" s="175">
        <v>0</v>
      </c>
      <c r="G183" s="176">
        <f>E183*F183</f>
        <v>0</v>
      </c>
      <c r="O183" s="170">
        <v>2</v>
      </c>
      <c r="AA183" s="146">
        <v>1</v>
      </c>
      <c r="AB183" s="146">
        <v>1</v>
      </c>
      <c r="AC183" s="146">
        <v>1</v>
      </c>
      <c r="AZ183" s="146">
        <v>1</v>
      </c>
      <c r="BA183" s="146">
        <f>IF(AZ183=1,G183,0)</f>
        <v>0</v>
      </c>
      <c r="BB183" s="146">
        <f>IF(AZ183=2,G183,0)</f>
        <v>0</v>
      </c>
      <c r="BC183" s="146">
        <f>IF(AZ183=3,G183,0)</f>
        <v>0</v>
      </c>
      <c r="BD183" s="146">
        <f>IF(AZ183=4,G183,0)</f>
        <v>0</v>
      </c>
      <c r="BE183" s="146">
        <f>IF(AZ183=5,G183,0)</f>
        <v>0</v>
      </c>
      <c r="CA183" s="177">
        <v>1</v>
      </c>
      <c r="CB183" s="177">
        <v>1</v>
      </c>
      <c r="CZ183" s="146">
        <v>0.37409999999999999</v>
      </c>
    </row>
    <row r="184" spans="1:104" x14ac:dyDescent="0.25">
      <c r="A184" s="178"/>
      <c r="B184" s="179"/>
      <c r="C184" s="228" t="s">
        <v>316</v>
      </c>
      <c r="D184" s="229"/>
      <c r="E184" s="229"/>
      <c r="F184" s="229"/>
      <c r="G184" s="230"/>
      <c r="L184" s="180" t="s">
        <v>316</v>
      </c>
      <c r="O184" s="170">
        <v>3</v>
      </c>
    </row>
    <row r="185" spans="1:104" x14ac:dyDescent="0.25">
      <c r="A185" s="178"/>
      <c r="B185" s="181"/>
      <c r="C185" s="226" t="s">
        <v>317</v>
      </c>
      <c r="D185" s="227"/>
      <c r="E185" s="182">
        <v>8.1191999999999993</v>
      </c>
      <c r="F185" s="183"/>
      <c r="G185" s="184"/>
      <c r="M185" s="180" t="s">
        <v>317</v>
      </c>
      <c r="O185" s="170"/>
    </row>
    <row r="186" spans="1:104" ht="20" x14ac:dyDescent="0.25">
      <c r="A186" s="171">
        <v>61</v>
      </c>
      <c r="B186" s="172" t="s">
        <v>318</v>
      </c>
      <c r="C186" s="173" t="s">
        <v>319</v>
      </c>
      <c r="D186" s="174" t="s">
        <v>109</v>
      </c>
      <c r="E186" s="175">
        <v>46.719799999999999</v>
      </c>
      <c r="F186" s="175">
        <v>0</v>
      </c>
      <c r="G186" s="176">
        <f>E186*F186</f>
        <v>0</v>
      </c>
      <c r="O186" s="170">
        <v>2</v>
      </c>
      <c r="AA186" s="146">
        <v>1</v>
      </c>
      <c r="AB186" s="146">
        <v>1</v>
      </c>
      <c r="AC186" s="146">
        <v>1</v>
      </c>
      <c r="AZ186" s="146">
        <v>1</v>
      </c>
      <c r="BA186" s="146">
        <f>IF(AZ186=1,G186,0)</f>
        <v>0</v>
      </c>
      <c r="BB186" s="146">
        <f>IF(AZ186=2,G186,0)</f>
        <v>0</v>
      </c>
      <c r="BC186" s="146">
        <f>IF(AZ186=3,G186,0)</f>
        <v>0</v>
      </c>
      <c r="BD186" s="146">
        <f>IF(AZ186=4,G186,0)</f>
        <v>0</v>
      </c>
      <c r="BE186" s="146">
        <f>IF(AZ186=5,G186,0)</f>
        <v>0</v>
      </c>
      <c r="CA186" s="177">
        <v>1</v>
      </c>
      <c r="CB186" s="177">
        <v>1</v>
      </c>
      <c r="CZ186" s="146">
        <v>0.35643000000000002</v>
      </c>
    </row>
    <row r="187" spans="1:104" x14ac:dyDescent="0.25">
      <c r="A187" s="178"/>
      <c r="B187" s="179"/>
      <c r="C187" s="228" t="s">
        <v>316</v>
      </c>
      <c r="D187" s="229"/>
      <c r="E187" s="229"/>
      <c r="F187" s="229"/>
      <c r="G187" s="230"/>
      <c r="L187" s="180" t="s">
        <v>316</v>
      </c>
      <c r="O187" s="170">
        <v>3</v>
      </c>
    </row>
    <row r="188" spans="1:104" x14ac:dyDescent="0.25">
      <c r="A188" s="178"/>
      <c r="B188" s="181"/>
      <c r="C188" s="226" t="s">
        <v>320</v>
      </c>
      <c r="D188" s="227"/>
      <c r="E188" s="182">
        <v>37.111499999999999</v>
      </c>
      <c r="F188" s="183"/>
      <c r="G188" s="184"/>
      <c r="M188" s="180" t="s">
        <v>320</v>
      </c>
      <c r="O188" s="170"/>
    </row>
    <row r="189" spans="1:104" x14ac:dyDescent="0.25">
      <c r="A189" s="178"/>
      <c r="B189" s="181"/>
      <c r="C189" s="226" t="s">
        <v>321</v>
      </c>
      <c r="D189" s="227"/>
      <c r="E189" s="182">
        <v>9.6082999999999998</v>
      </c>
      <c r="F189" s="183"/>
      <c r="G189" s="184"/>
      <c r="M189" s="180" t="s">
        <v>321</v>
      </c>
      <c r="O189" s="170"/>
    </row>
    <row r="190" spans="1:104" x14ac:dyDescent="0.25">
      <c r="A190" s="171">
        <v>62</v>
      </c>
      <c r="B190" s="172" t="s">
        <v>322</v>
      </c>
      <c r="C190" s="173" t="s">
        <v>323</v>
      </c>
      <c r="D190" s="174" t="s">
        <v>109</v>
      </c>
      <c r="E190" s="175">
        <v>49.918700000000001</v>
      </c>
      <c r="F190" s="175">
        <v>0</v>
      </c>
      <c r="G190" s="176">
        <f>E190*F190</f>
        <v>0</v>
      </c>
      <c r="O190" s="170">
        <v>2</v>
      </c>
      <c r="AA190" s="146">
        <v>1</v>
      </c>
      <c r="AB190" s="146">
        <v>1</v>
      </c>
      <c r="AC190" s="146">
        <v>1</v>
      </c>
      <c r="AZ190" s="146">
        <v>1</v>
      </c>
      <c r="BA190" s="146">
        <f>IF(AZ190=1,G190,0)</f>
        <v>0</v>
      </c>
      <c r="BB190" s="146">
        <f>IF(AZ190=2,G190,0)</f>
        <v>0</v>
      </c>
      <c r="BC190" s="146">
        <f>IF(AZ190=3,G190,0)</f>
        <v>0</v>
      </c>
      <c r="BD190" s="146">
        <f>IF(AZ190=4,G190,0)</f>
        <v>0</v>
      </c>
      <c r="BE190" s="146">
        <f>IF(AZ190=5,G190,0)</f>
        <v>0</v>
      </c>
      <c r="CA190" s="177">
        <v>1</v>
      </c>
      <c r="CB190" s="177">
        <v>1</v>
      </c>
      <c r="CZ190" s="146">
        <v>3.4909999999999997E-2</v>
      </c>
    </row>
    <row r="191" spans="1:104" x14ac:dyDescent="0.25">
      <c r="A191" s="178"/>
      <c r="B191" s="181"/>
      <c r="C191" s="226" t="s">
        <v>324</v>
      </c>
      <c r="D191" s="227"/>
      <c r="E191" s="182">
        <v>8.6989999999999998</v>
      </c>
      <c r="F191" s="183"/>
      <c r="G191" s="184"/>
      <c r="M191" s="180" t="s">
        <v>324</v>
      </c>
      <c r="O191" s="170"/>
    </row>
    <row r="192" spans="1:104" x14ac:dyDescent="0.25">
      <c r="A192" s="178"/>
      <c r="B192" s="181"/>
      <c r="C192" s="226" t="s">
        <v>325</v>
      </c>
      <c r="D192" s="227"/>
      <c r="E192" s="182">
        <v>41.219700000000003</v>
      </c>
      <c r="F192" s="183"/>
      <c r="G192" s="184"/>
      <c r="M192" s="180" t="s">
        <v>325</v>
      </c>
      <c r="O192" s="170"/>
    </row>
    <row r="193" spans="1:104" x14ac:dyDescent="0.25">
      <c r="A193" s="171">
        <v>63</v>
      </c>
      <c r="B193" s="172" t="s">
        <v>326</v>
      </c>
      <c r="C193" s="173" t="s">
        <v>327</v>
      </c>
      <c r="D193" s="174" t="s">
        <v>109</v>
      </c>
      <c r="E193" s="175">
        <v>49.918700000000001</v>
      </c>
      <c r="F193" s="175">
        <v>0</v>
      </c>
      <c r="G193" s="176">
        <f>E193*F193</f>
        <v>0</v>
      </c>
      <c r="O193" s="170">
        <v>2</v>
      </c>
      <c r="AA193" s="146">
        <v>1</v>
      </c>
      <c r="AB193" s="146">
        <v>1</v>
      </c>
      <c r="AC193" s="146">
        <v>1</v>
      </c>
      <c r="AZ193" s="146">
        <v>1</v>
      </c>
      <c r="BA193" s="146">
        <f>IF(AZ193=1,G193,0)</f>
        <v>0</v>
      </c>
      <c r="BB193" s="146">
        <f>IF(AZ193=2,G193,0)</f>
        <v>0</v>
      </c>
      <c r="BC193" s="146">
        <f>IF(AZ193=3,G193,0)</f>
        <v>0</v>
      </c>
      <c r="BD193" s="146">
        <f>IF(AZ193=4,G193,0)</f>
        <v>0</v>
      </c>
      <c r="BE193" s="146">
        <f>IF(AZ193=5,G193,0)</f>
        <v>0</v>
      </c>
      <c r="CA193" s="177">
        <v>1</v>
      </c>
      <c r="CB193" s="177">
        <v>1</v>
      </c>
      <c r="CZ193" s="146">
        <v>0</v>
      </c>
    </row>
    <row r="194" spans="1:104" ht="20" x14ac:dyDescent="0.25">
      <c r="A194" s="171">
        <v>64</v>
      </c>
      <c r="B194" s="172" t="s">
        <v>328</v>
      </c>
      <c r="C194" s="173" t="s">
        <v>329</v>
      </c>
      <c r="D194" s="174" t="s">
        <v>210</v>
      </c>
      <c r="E194" s="175">
        <v>37</v>
      </c>
      <c r="F194" s="175">
        <v>0</v>
      </c>
      <c r="G194" s="176">
        <f>E194*F194</f>
        <v>0</v>
      </c>
      <c r="O194" s="170">
        <v>2</v>
      </c>
      <c r="AA194" s="146">
        <v>1</v>
      </c>
      <c r="AB194" s="146">
        <v>1</v>
      </c>
      <c r="AC194" s="146">
        <v>1</v>
      </c>
      <c r="AZ194" s="146">
        <v>1</v>
      </c>
      <c r="BA194" s="146">
        <f>IF(AZ194=1,G194,0)</f>
        <v>0</v>
      </c>
      <c r="BB194" s="146">
        <f>IF(AZ194=2,G194,0)</f>
        <v>0</v>
      </c>
      <c r="BC194" s="146">
        <f>IF(AZ194=3,G194,0)</f>
        <v>0</v>
      </c>
      <c r="BD194" s="146">
        <f>IF(AZ194=4,G194,0)</f>
        <v>0</v>
      </c>
      <c r="BE194" s="146">
        <f>IF(AZ194=5,G194,0)</f>
        <v>0</v>
      </c>
      <c r="CA194" s="177">
        <v>1</v>
      </c>
      <c r="CB194" s="177">
        <v>1</v>
      </c>
      <c r="CZ194" s="146">
        <v>2.23E-2</v>
      </c>
    </row>
    <row r="195" spans="1:104" x14ac:dyDescent="0.25">
      <c r="A195" s="178"/>
      <c r="B195" s="181"/>
      <c r="C195" s="226" t="s">
        <v>330</v>
      </c>
      <c r="D195" s="227"/>
      <c r="E195" s="182">
        <v>37</v>
      </c>
      <c r="F195" s="183"/>
      <c r="G195" s="184"/>
      <c r="M195" s="180" t="s">
        <v>330</v>
      </c>
      <c r="O195" s="170"/>
    </row>
    <row r="196" spans="1:104" ht="20" x14ac:dyDescent="0.25">
      <c r="A196" s="171">
        <v>65</v>
      </c>
      <c r="B196" s="172" t="s">
        <v>331</v>
      </c>
      <c r="C196" s="173" t="s">
        <v>332</v>
      </c>
      <c r="D196" s="174" t="s">
        <v>210</v>
      </c>
      <c r="E196" s="175">
        <v>14</v>
      </c>
      <c r="F196" s="175">
        <v>0</v>
      </c>
      <c r="G196" s="176">
        <f>E196*F196</f>
        <v>0</v>
      </c>
      <c r="O196" s="170">
        <v>2</v>
      </c>
      <c r="AA196" s="146">
        <v>1</v>
      </c>
      <c r="AB196" s="146">
        <v>1</v>
      </c>
      <c r="AC196" s="146">
        <v>1</v>
      </c>
      <c r="AZ196" s="146">
        <v>1</v>
      </c>
      <c r="BA196" s="146">
        <f>IF(AZ196=1,G196,0)</f>
        <v>0</v>
      </c>
      <c r="BB196" s="146">
        <f>IF(AZ196=2,G196,0)</f>
        <v>0</v>
      </c>
      <c r="BC196" s="146">
        <f>IF(AZ196=3,G196,0)</f>
        <v>0</v>
      </c>
      <c r="BD196" s="146">
        <f>IF(AZ196=4,G196,0)</f>
        <v>0</v>
      </c>
      <c r="BE196" s="146">
        <f>IF(AZ196=5,G196,0)</f>
        <v>0</v>
      </c>
      <c r="CA196" s="177">
        <v>1</v>
      </c>
      <c r="CB196" s="177">
        <v>1</v>
      </c>
      <c r="CZ196" s="146">
        <v>5.8000000000000003E-2</v>
      </c>
    </row>
    <row r="197" spans="1:104" x14ac:dyDescent="0.25">
      <c r="A197" s="171">
        <v>66</v>
      </c>
      <c r="B197" s="172" t="s">
        <v>333</v>
      </c>
      <c r="C197" s="173" t="s">
        <v>334</v>
      </c>
      <c r="D197" s="174" t="s">
        <v>84</v>
      </c>
      <c r="E197" s="175">
        <v>4.8532000000000002</v>
      </c>
      <c r="F197" s="175">
        <v>0</v>
      </c>
      <c r="G197" s="176">
        <f>E197*F197</f>
        <v>0</v>
      </c>
      <c r="O197" s="170">
        <v>2</v>
      </c>
      <c r="AA197" s="146">
        <v>1</v>
      </c>
      <c r="AB197" s="146">
        <v>1</v>
      </c>
      <c r="AC197" s="146">
        <v>1</v>
      </c>
      <c r="AZ197" s="146">
        <v>1</v>
      </c>
      <c r="BA197" s="146">
        <f>IF(AZ197=1,G197,0)</f>
        <v>0</v>
      </c>
      <c r="BB197" s="146">
        <f>IF(AZ197=2,G197,0)</f>
        <v>0</v>
      </c>
      <c r="BC197" s="146">
        <f>IF(AZ197=3,G197,0)</f>
        <v>0</v>
      </c>
      <c r="BD197" s="146">
        <f>IF(AZ197=4,G197,0)</f>
        <v>0</v>
      </c>
      <c r="BE197" s="146">
        <f>IF(AZ197=5,G197,0)</f>
        <v>0</v>
      </c>
      <c r="CA197" s="177">
        <v>1</v>
      </c>
      <c r="CB197" s="177">
        <v>1</v>
      </c>
      <c r="CZ197" s="146">
        <v>2.5251100000000002</v>
      </c>
    </row>
    <row r="198" spans="1:104" x14ac:dyDescent="0.25">
      <c r="A198" s="178"/>
      <c r="B198" s="181"/>
      <c r="C198" s="226" t="s">
        <v>335</v>
      </c>
      <c r="D198" s="227"/>
      <c r="E198" s="182">
        <v>1.2364999999999999</v>
      </c>
      <c r="F198" s="183"/>
      <c r="G198" s="184"/>
      <c r="M198" s="180" t="s">
        <v>335</v>
      </c>
      <c r="O198" s="170"/>
    </row>
    <row r="199" spans="1:104" x14ac:dyDescent="0.25">
      <c r="A199" s="178"/>
      <c r="B199" s="181"/>
      <c r="C199" s="226" t="s">
        <v>336</v>
      </c>
      <c r="D199" s="227"/>
      <c r="E199" s="182">
        <v>3.6166999999999998</v>
      </c>
      <c r="F199" s="183"/>
      <c r="G199" s="184"/>
      <c r="M199" s="180" t="s">
        <v>336</v>
      </c>
      <c r="O199" s="170"/>
    </row>
    <row r="200" spans="1:104" x14ac:dyDescent="0.25">
      <c r="A200" s="171">
        <v>67</v>
      </c>
      <c r="B200" s="172" t="s">
        <v>337</v>
      </c>
      <c r="C200" s="173" t="s">
        <v>338</v>
      </c>
      <c r="D200" s="174" t="s">
        <v>227</v>
      </c>
      <c r="E200" s="175">
        <v>40.186</v>
      </c>
      <c r="F200" s="175">
        <v>0</v>
      </c>
      <c r="G200" s="176">
        <f>E200*F200</f>
        <v>0</v>
      </c>
      <c r="O200" s="170">
        <v>2</v>
      </c>
      <c r="AA200" s="146">
        <v>1</v>
      </c>
      <c r="AB200" s="146">
        <v>1</v>
      </c>
      <c r="AC200" s="146">
        <v>1</v>
      </c>
      <c r="AZ200" s="146">
        <v>1</v>
      </c>
      <c r="BA200" s="146">
        <f>IF(AZ200=1,G200,0)</f>
        <v>0</v>
      </c>
      <c r="BB200" s="146">
        <f>IF(AZ200=2,G200,0)</f>
        <v>0</v>
      </c>
      <c r="BC200" s="146">
        <f>IF(AZ200=3,G200,0)</f>
        <v>0</v>
      </c>
      <c r="BD200" s="146">
        <f>IF(AZ200=4,G200,0)</f>
        <v>0</v>
      </c>
      <c r="BE200" s="146">
        <f>IF(AZ200=5,G200,0)</f>
        <v>0</v>
      </c>
      <c r="CA200" s="177">
        <v>1</v>
      </c>
      <c r="CB200" s="177">
        <v>1</v>
      </c>
      <c r="CZ200" s="146">
        <v>5.2420000000000001E-2</v>
      </c>
    </row>
    <row r="201" spans="1:104" x14ac:dyDescent="0.25">
      <c r="A201" s="178"/>
      <c r="B201" s="181"/>
      <c r="C201" s="226" t="s">
        <v>339</v>
      </c>
      <c r="D201" s="227"/>
      <c r="E201" s="182">
        <v>40.186</v>
      </c>
      <c r="F201" s="183"/>
      <c r="G201" s="184"/>
      <c r="M201" s="180" t="s">
        <v>339</v>
      </c>
      <c r="O201" s="170"/>
    </row>
    <row r="202" spans="1:104" x14ac:dyDescent="0.25">
      <c r="A202" s="171">
        <v>68</v>
      </c>
      <c r="B202" s="172" t="s">
        <v>340</v>
      </c>
      <c r="C202" s="173" t="s">
        <v>341</v>
      </c>
      <c r="D202" s="174" t="s">
        <v>227</v>
      </c>
      <c r="E202" s="175">
        <v>40.186</v>
      </c>
      <c r="F202" s="175">
        <v>0</v>
      </c>
      <c r="G202" s="176">
        <f>E202*F202</f>
        <v>0</v>
      </c>
      <c r="O202" s="170">
        <v>2</v>
      </c>
      <c r="AA202" s="146">
        <v>1</v>
      </c>
      <c r="AB202" s="146">
        <v>1</v>
      </c>
      <c r="AC202" s="146">
        <v>1</v>
      </c>
      <c r="AZ202" s="146">
        <v>1</v>
      </c>
      <c r="BA202" s="146">
        <f>IF(AZ202=1,G202,0)</f>
        <v>0</v>
      </c>
      <c r="BB202" s="146">
        <f>IF(AZ202=2,G202,0)</f>
        <v>0</v>
      </c>
      <c r="BC202" s="146">
        <f>IF(AZ202=3,G202,0)</f>
        <v>0</v>
      </c>
      <c r="BD202" s="146">
        <f>IF(AZ202=4,G202,0)</f>
        <v>0</v>
      </c>
      <c r="BE202" s="146">
        <f>IF(AZ202=5,G202,0)</f>
        <v>0</v>
      </c>
      <c r="CA202" s="177">
        <v>1</v>
      </c>
      <c r="CB202" s="177">
        <v>1</v>
      </c>
      <c r="CZ202" s="146">
        <v>0</v>
      </c>
    </row>
    <row r="203" spans="1:104" x14ac:dyDescent="0.25">
      <c r="A203" s="171">
        <v>69</v>
      </c>
      <c r="B203" s="172" t="s">
        <v>342</v>
      </c>
      <c r="C203" s="173" t="s">
        <v>343</v>
      </c>
      <c r="D203" s="174" t="s">
        <v>109</v>
      </c>
      <c r="E203" s="175">
        <v>6.9244000000000003</v>
      </c>
      <c r="F203" s="175">
        <v>0</v>
      </c>
      <c r="G203" s="176">
        <f>E203*F203</f>
        <v>0</v>
      </c>
      <c r="O203" s="170">
        <v>2</v>
      </c>
      <c r="AA203" s="146">
        <v>1</v>
      </c>
      <c r="AB203" s="146">
        <v>1</v>
      </c>
      <c r="AC203" s="146">
        <v>1</v>
      </c>
      <c r="AZ203" s="146">
        <v>1</v>
      </c>
      <c r="BA203" s="146">
        <f>IF(AZ203=1,G203,0)</f>
        <v>0</v>
      </c>
      <c r="BB203" s="146">
        <f>IF(AZ203=2,G203,0)</f>
        <v>0</v>
      </c>
      <c r="BC203" s="146">
        <f>IF(AZ203=3,G203,0)</f>
        <v>0</v>
      </c>
      <c r="BD203" s="146">
        <f>IF(AZ203=4,G203,0)</f>
        <v>0</v>
      </c>
      <c r="BE203" s="146">
        <f>IF(AZ203=5,G203,0)</f>
        <v>0</v>
      </c>
      <c r="CA203" s="177">
        <v>1</v>
      </c>
      <c r="CB203" s="177">
        <v>1</v>
      </c>
      <c r="CZ203" s="146">
        <v>7.8200000000000006E-3</v>
      </c>
    </row>
    <row r="204" spans="1:104" x14ac:dyDescent="0.25">
      <c r="A204" s="178"/>
      <c r="B204" s="181"/>
      <c r="C204" s="226" t="s">
        <v>344</v>
      </c>
      <c r="D204" s="227"/>
      <c r="E204" s="182">
        <v>6.9244000000000003</v>
      </c>
      <c r="F204" s="183"/>
      <c r="G204" s="184"/>
      <c r="M204" s="180" t="s">
        <v>344</v>
      </c>
      <c r="O204" s="170"/>
    </row>
    <row r="205" spans="1:104" x14ac:dyDescent="0.25">
      <c r="A205" s="171">
        <v>70</v>
      </c>
      <c r="B205" s="172" t="s">
        <v>345</v>
      </c>
      <c r="C205" s="173" t="s">
        <v>346</v>
      </c>
      <c r="D205" s="174" t="s">
        <v>109</v>
      </c>
      <c r="E205" s="175">
        <v>6.9244000000000003</v>
      </c>
      <c r="F205" s="175">
        <v>0</v>
      </c>
      <c r="G205" s="176">
        <f>E205*F205</f>
        <v>0</v>
      </c>
      <c r="O205" s="170">
        <v>2</v>
      </c>
      <c r="AA205" s="146">
        <v>1</v>
      </c>
      <c r="AB205" s="146">
        <v>1</v>
      </c>
      <c r="AC205" s="146">
        <v>1</v>
      </c>
      <c r="AZ205" s="146">
        <v>1</v>
      </c>
      <c r="BA205" s="146">
        <f>IF(AZ205=1,G205,0)</f>
        <v>0</v>
      </c>
      <c r="BB205" s="146">
        <f>IF(AZ205=2,G205,0)</f>
        <v>0</v>
      </c>
      <c r="BC205" s="146">
        <f>IF(AZ205=3,G205,0)</f>
        <v>0</v>
      </c>
      <c r="BD205" s="146">
        <f>IF(AZ205=4,G205,0)</f>
        <v>0</v>
      </c>
      <c r="BE205" s="146">
        <f>IF(AZ205=5,G205,0)</f>
        <v>0</v>
      </c>
      <c r="CA205" s="177">
        <v>1</v>
      </c>
      <c r="CB205" s="177">
        <v>1</v>
      </c>
      <c r="CZ205" s="146">
        <v>0</v>
      </c>
    </row>
    <row r="206" spans="1:104" x14ac:dyDescent="0.25">
      <c r="A206" s="171">
        <v>71</v>
      </c>
      <c r="B206" s="172" t="s">
        <v>347</v>
      </c>
      <c r="C206" s="173" t="s">
        <v>348</v>
      </c>
      <c r="D206" s="174" t="s">
        <v>165</v>
      </c>
      <c r="E206" s="175">
        <v>0.17680000000000001</v>
      </c>
      <c r="F206" s="175">
        <v>0</v>
      </c>
      <c r="G206" s="176">
        <f>E206*F206</f>
        <v>0</v>
      </c>
      <c r="O206" s="170">
        <v>2</v>
      </c>
      <c r="AA206" s="146">
        <v>1</v>
      </c>
      <c r="AB206" s="146">
        <v>1</v>
      </c>
      <c r="AC206" s="146">
        <v>1</v>
      </c>
      <c r="AZ206" s="146">
        <v>1</v>
      </c>
      <c r="BA206" s="146">
        <f>IF(AZ206=1,G206,0)</f>
        <v>0</v>
      </c>
      <c r="BB206" s="146">
        <f>IF(AZ206=2,G206,0)</f>
        <v>0</v>
      </c>
      <c r="BC206" s="146">
        <f>IF(AZ206=3,G206,0)</f>
        <v>0</v>
      </c>
      <c r="BD206" s="146">
        <f>IF(AZ206=4,G206,0)</f>
        <v>0</v>
      </c>
      <c r="BE206" s="146">
        <f>IF(AZ206=5,G206,0)</f>
        <v>0</v>
      </c>
      <c r="CA206" s="177">
        <v>1</v>
      </c>
      <c r="CB206" s="177">
        <v>1</v>
      </c>
      <c r="CZ206" s="146">
        <v>1.0166500000000001</v>
      </c>
    </row>
    <row r="207" spans="1:104" x14ac:dyDescent="0.25">
      <c r="A207" s="178"/>
      <c r="B207" s="181"/>
      <c r="C207" s="226" t="s">
        <v>349</v>
      </c>
      <c r="D207" s="227"/>
      <c r="E207" s="182">
        <v>0.17680000000000001</v>
      </c>
      <c r="F207" s="183"/>
      <c r="G207" s="184"/>
      <c r="M207" s="180" t="s">
        <v>349</v>
      </c>
      <c r="O207" s="170"/>
    </row>
    <row r="208" spans="1:104" x14ac:dyDescent="0.25">
      <c r="A208" s="171">
        <v>72</v>
      </c>
      <c r="B208" s="172" t="s">
        <v>350</v>
      </c>
      <c r="C208" s="173" t="s">
        <v>351</v>
      </c>
      <c r="D208" s="174" t="s">
        <v>84</v>
      </c>
      <c r="E208" s="175">
        <v>8.2372999999999994</v>
      </c>
      <c r="F208" s="175">
        <v>0</v>
      </c>
      <c r="G208" s="176">
        <f>E208*F208</f>
        <v>0</v>
      </c>
      <c r="O208" s="170">
        <v>2</v>
      </c>
      <c r="AA208" s="146">
        <v>1</v>
      </c>
      <c r="AB208" s="146">
        <v>1</v>
      </c>
      <c r="AC208" s="146">
        <v>1</v>
      </c>
      <c r="AZ208" s="146">
        <v>1</v>
      </c>
      <c r="BA208" s="146">
        <f>IF(AZ208=1,G208,0)</f>
        <v>0</v>
      </c>
      <c r="BB208" s="146">
        <f>IF(AZ208=2,G208,0)</f>
        <v>0</v>
      </c>
      <c r="BC208" s="146">
        <f>IF(AZ208=3,G208,0)</f>
        <v>0</v>
      </c>
      <c r="BD208" s="146">
        <f>IF(AZ208=4,G208,0)</f>
        <v>0</v>
      </c>
      <c r="BE208" s="146">
        <f>IF(AZ208=5,G208,0)</f>
        <v>0</v>
      </c>
      <c r="CA208" s="177">
        <v>1</v>
      </c>
      <c r="CB208" s="177">
        <v>1</v>
      </c>
      <c r="CZ208" s="146">
        <v>1.1322000000000001</v>
      </c>
    </row>
    <row r="209" spans="1:104" x14ac:dyDescent="0.25">
      <c r="A209" s="178"/>
      <c r="B209" s="181"/>
      <c r="C209" s="226" t="s">
        <v>352</v>
      </c>
      <c r="D209" s="227"/>
      <c r="E209" s="182">
        <v>0.4073</v>
      </c>
      <c r="F209" s="183"/>
      <c r="G209" s="184"/>
      <c r="M209" s="180" t="s">
        <v>352</v>
      </c>
      <c r="O209" s="170"/>
    </row>
    <row r="210" spans="1:104" x14ac:dyDescent="0.25">
      <c r="A210" s="178"/>
      <c r="B210" s="181"/>
      <c r="C210" s="226" t="s">
        <v>353</v>
      </c>
      <c r="D210" s="227"/>
      <c r="E210" s="182">
        <v>7.83</v>
      </c>
      <c r="F210" s="183"/>
      <c r="G210" s="184"/>
      <c r="M210" s="180" t="s">
        <v>353</v>
      </c>
      <c r="O210" s="170"/>
    </row>
    <row r="211" spans="1:104" x14ac:dyDescent="0.25">
      <c r="A211" s="171">
        <v>73</v>
      </c>
      <c r="B211" s="172" t="s">
        <v>354</v>
      </c>
      <c r="C211" s="173" t="s">
        <v>355</v>
      </c>
      <c r="D211" s="174" t="s">
        <v>84</v>
      </c>
      <c r="E211" s="175">
        <v>0.33750000000000002</v>
      </c>
      <c r="F211" s="175">
        <v>0</v>
      </c>
      <c r="G211" s="176">
        <f>E211*F211</f>
        <v>0</v>
      </c>
      <c r="O211" s="170">
        <v>2</v>
      </c>
      <c r="AA211" s="146">
        <v>1</v>
      </c>
      <c r="AB211" s="146">
        <v>1</v>
      </c>
      <c r="AC211" s="146">
        <v>1</v>
      </c>
      <c r="AZ211" s="146">
        <v>1</v>
      </c>
      <c r="BA211" s="146">
        <f>IF(AZ211=1,G211,0)</f>
        <v>0</v>
      </c>
      <c r="BB211" s="146">
        <f>IF(AZ211=2,G211,0)</f>
        <v>0</v>
      </c>
      <c r="BC211" s="146">
        <f>IF(AZ211=3,G211,0)</f>
        <v>0</v>
      </c>
      <c r="BD211" s="146">
        <f>IF(AZ211=4,G211,0)</f>
        <v>0</v>
      </c>
      <c r="BE211" s="146">
        <f>IF(AZ211=5,G211,0)</f>
        <v>0</v>
      </c>
      <c r="CA211" s="177">
        <v>1</v>
      </c>
      <c r="CB211" s="177">
        <v>1</v>
      </c>
      <c r="CZ211" s="146">
        <v>0</v>
      </c>
    </row>
    <row r="212" spans="1:104" x14ac:dyDescent="0.25">
      <c r="A212" s="178"/>
      <c r="B212" s="181"/>
      <c r="C212" s="226" t="s">
        <v>356</v>
      </c>
      <c r="D212" s="227"/>
      <c r="E212" s="182">
        <v>0.33750000000000002</v>
      </c>
      <c r="F212" s="183"/>
      <c r="G212" s="184"/>
      <c r="M212" s="180" t="s">
        <v>356</v>
      </c>
      <c r="O212" s="170"/>
    </row>
    <row r="213" spans="1:104" ht="13" x14ac:dyDescent="0.3">
      <c r="A213" s="185"/>
      <c r="B213" s="186" t="s">
        <v>76</v>
      </c>
      <c r="C213" s="187" t="str">
        <f>CONCATENATE(B182," ",C182)</f>
        <v>4 Vodorovné konstrukce</v>
      </c>
      <c r="D213" s="188"/>
      <c r="E213" s="189"/>
      <c r="F213" s="190"/>
      <c r="G213" s="191">
        <f>SUM(G182:G212)</f>
        <v>0</v>
      </c>
      <c r="O213" s="170">
        <v>4</v>
      </c>
      <c r="BA213" s="192">
        <f>SUM(BA182:BA212)</f>
        <v>0</v>
      </c>
      <c r="BB213" s="192">
        <f>SUM(BB182:BB212)</f>
        <v>0</v>
      </c>
      <c r="BC213" s="192">
        <f>SUM(BC182:BC212)</f>
        <v>0</v>
      </c>
      <c r="BD213" s="192">
        <f>SUM(BD182:BD212)</f>
        <v>0</v>
      </c>
      <c r="BE213" s="192">
        <f>SUM(BE182:BE212)</f>
        <v>0</v>
      </c>
    </row>
    <row r="214" spans="1:104" ht="13" x14ac:dyDescent="0.3">
      <c r="A214" s="163" t="s">
        <v>72</v>
      </c>
      <c r="B214" s="164" t="s">
        <v>357</v>
      </c>
      <c r="C214" s="165" t="s">
        <v>358</v>
      </c>
      <c r="D214" s="166"/>
      <c r="E214" s="167"/>
      <c r="F214" s="167"/>
      <c r="G214" s="168"/>
      <c r="H214" s="169"/>
      <c r="I214" s="169"/>
      <c r="O214" s="170">
        <v>1</v>
      </c>
    </row>
    <row r="215" spans="1:104" x14ac:dyDescent="0.25">
      <c r="A215" s="171">
        <v>74</v>
      </c>
      <c r="B215" s="172" t="s">
        <v>359</v>
      </c>
      <c r="C215" s="173" t="s">
        <v>360</v>
      </c>
      <c r="D215" s="174" t="s">
        <v>109</v>
      </c>
      <c r="E215" s="175">
        <v>3.6551</v>
      </c>
      <c r="F215" s="175">
        <v>0</v>
      </c>
      <c r="G215" s="176">
        <f>E215*F215</f>
        <v>0</v>
      </c>
      <c r="O215" s="170">
        <v>2</v>
      </c>
      <c r="AA215" s="146">
        <v>1</v>
      </c>
      <c r="AB215" s="146">
        <v>1</v>
      </c>
      <c r="AC215" s="146">
        <v>1</v>
      </c>
      <c r="AZ215" s="146">
        <v>1</v>
      </c>
      <c r="BA215" s="146">
        <f>IF(AZ215=1,G215,0)</f>
        <v>0</v>
      </c>
      <c r="BB215" s="146">
        <f>IF(AZ215=2,G215,0)</f>
        <v>0</v>
      </c>
      <c r="BC215" s="146">
        <f>IF(AZ215=3,G215,0)</f>
        <v>0</v>
      </c>
      <c r="BD215" s="146">
        <f>IF(AZ215=4,G215,0)</f>
        <v>0</v>
      </c>
      <c r="BE215" s="146">
        <f>IF(AZ215=5,G215,0)</f>
        <v>0</v>
      </c>
      <c r="CA215" s="177">
        <v>1</v>
      </c>
      <c r="CB215" s="177">
        <v>1</v>
      </c>
      <c r="CZ215" s="146">
        <v>0.2024</v>
      </c>
    </row>
    <row r="216" spans="1:104" x14ac:dyDescent="0.25">
      <c r="A216" s="178"/>
      <c r="B216" s="181"/>
      <c r="C216" s="226" t="s">
        <v>361</v>
      </c>
      <c r="D216" s="227"/>
      <c r="E216" s="182">
        <v>0.96989999999999998</v>
      </c>
      <c r="F216" s="183"/>
      <c r="G216" s="184"/>
      <c r="M216" s="180" t="s">
        <v>361</v>
      </c>
      <c r="O216" s="170"/>
    </row>
    <row r="217" spans="1:104" x14ac:dyDescent="0.25">
      <c r="A217" s="178"/>
      <c r="B217" s="181"/>
      <c r="C217" s="226" t="s">
        <v>362</v>
      </c>
      <c r="D217" s="227"/>
      <c r="E217" s="182">
        <v>2.6852</v>
      </c>
      <c r="F217" s="183"/>
      <c r="G217" s="184"/>
      <c r="M217" s="180" t="s">
        <v>362</v>
      </c>
      <c r="O217" s="170"/>
    </row>
    <row r="218" spans="1:104" ht="20" x14ac:dyDescent="0.25">
      <c r="A218" s="171">
        <v>75</v>
      </c>
      <c r="B218" s="172" t="s">
        <v>363</v>
      </c>
      <c r="C218" s="173" t="s">
        <v>364</v>
      </c>
      <c r="D218" s="174" t="s">
        <v>109</v>
      </c>
      <c r="E218" s="175">
        <v>17.751000000000001</v>
      </c>
      <c r="F218" s="175">
        <v>0</v>
      </c>
      <c r="G218" s="176">
        <f>E218*F218</f>
        <v>0</v>
      </c>
      <c r="O218" s="170">
        <v>2</v>
      </c>
      <c r="AA218" s="146">
        <v>1</v>
      </c>
      <c r="AB218" s="146">
        <v>1</v>
      </c>
      <c r="AC218" s="146">
        <v>1</v>
      </c>
      <c r="AZ218" s="146">
        <v>1</v>
      </c>
      <c r="BA218" s="146">
        <f>IF(AZ218=1,G218,0)</f>
        <v>0</v>
      </c>
      <c r="BB218" s="146">
        <f>IF(AZ218=2,G218,0)</f>
        <v>0</v>
      </c>
      <c r="BC218" s="146">
        <f>IF(AZ218=3,G218,0)</f>
        <v>0</v>
      </c>
      <c r="BD218" s="146">
        <f>IF(AZ218=4,G218,0)</f>
        <v>0</v>
      </c>
      <c r="BE218" s="146">
        <f>IF(AZ218=5,G218,0)</f>
        <v>0</v>
      </c>
      <c r="CA218" s="177">
        <v>1</v>
      </c>
      <c r="CB218" s="177">
        <v>1</v>
      </c>
      <c r="CZ218" s="146">
        <v>0.33074999999999999</v>
      </c>
    </row>
    <row r="219" spans="1:104" x14ac:dyDescent="0.25">
      <c r="A219" s="178"/>
      <c r="B219" s="179"/>
      <c r="C219" s="228" t="s">
        <v>365</v>
      </c>
      <c r="D219" s="229"/>
      <c r="E219" s="229"/>
      <c r="F219" s="229"/>
      <c r="G219" s="230"/>
      <c r="L219" s="180" t="s">
        <v>365</v>
      </c>
      <c r="O219" s="170">
        <v>3</v>
      </c>
    </row>
    <row r="220" spans="1:104" x14ac:dyDescent="0.25">
      <c r="A220" s="178"/>
      <c r="B220" s="179"/>
      <c r="C220" s="228" t="s">
        <v>366</v>
      </c>
      <c r="D220" s="229"/>
      <c r="E220" s="229"/>
      <c r="F220" s="229"/>
      <c r="G220" s="230"/>
      <c r="L220" s="180" t="s">
        <v>366</v>
      </c>
      <c r="O220" s="170">
        <v>3</v>
      </c>
    </row>
    <row r="221" spans="1:104" x14ac:dyDescent="0.25">
      <c r="A221" s="178"/>
      <c r="B221" s="181"/>
      <c r="C221" s="226" t="s">
        <v>367</v>
      </c>
      <c r="D221" s="227"/>
      <c r="E221" s="182">
        <v>18.600999999999999</v>
      </c>
      <c r="F221" s="183"/>
      <c r="G221" s="184"/>
      <c r="M221" s="180" t="s">
        <v>367</v>
      </c>
      <c r="O221" s="170"/>
    </row>
    <row r="222" spans="1:104" x14ac:dyDescent="0.25">
      <c r="A222" s="178"/>
      <c r="B222" s="181"/>
      <c r="C222" s="226" t="s">
        <v>368</v>
      </c>
      <c r="D222" s="227"/>
      <c r="E222" s="182">
        <v>-0.85</v>
      </c>
      <c r="F222" s="183"/>
      <c r="G222" s="184"/>
      <c r="M222" s="180" t="s">
        <v>368</v>
      </c>
      <c r="O222" s="170"/>
    </row>
    <row r="223" spans="1:104" x14ac:dyDescent="0.25">
      <c r="A223" s="171">
        <v>76</v>
      </c>
      <c r="B223" s="172" t="s">
        <v>369</v>
      </c>
      <c r="C223" s="173" t="s">
        <v>370</v>
      </c>
      <c r="D223" s="174" t="s">
        <v>109</v>
      </c>
      <c r="E223" s="175">
        <v>17.751000000000001</v>
      </c>
      <c r="F223" s="175">
        <v>0</v>
      </c>
      <c r="G223" s="176">
        <f>E223*F223</f>
        <v>0</v>
      </c>
      <c r="O223" s="170">
        <v>2</v>
      </c>
      <c r="AA223" s="146">
        <v>1</v>
      </c>
      <c r="AB223" s="146">
        <v>1</v>
      </c>
      <c r="AC223" s="146">
        <v>1</v>
      </c>
      <c r="AZ223" s="146">
        <v>1</v>
      </c>
      <c r="BA223" s="146">
        <f>IF(AZ223=1,G223,0)</f>
        <v>0</v>
      </c>
      <c r="BB223" s="146">
        <f>IF(AZ223=2,G223,0)</f>
        <v>0</v>
      </c>
      <c r="BC223" s="146">
        <f>IF(AZ223=3,G223,0)</f>
        <v>0</v>
      </c>
      <c r="BD223" s="146">
        <f>IF(AZ223=4,G223,0)</f>
        <v>0</v>
      </c>
      <c r="BE223" s="146">
        <f>IF(AZ223=5,G223,0)</f>
        <v>0</v>
      </c>
      <c r="CA223" s="177">
        <v>1</v>
      </c>
      <c r="CB223" s="177">
        <v>1</v>
      </c>
      <c r="CZ223" s="146">
        <v>7.3899999999999993E-2</v>
      </c>
    </row>
    <row r="224" spans="1:104" x14ac:dyDescent="0.25">
      <c r="A224" s="178"/>
      <c r="B224" s="179"/>
      <c r="C224" s="228"/>
      <c r="D224" s="229"/>
      <c r="E224" s="229"/>
      <c r="F224" s="229"/>
      <c r="G224" s="230"/>
      <c r="L224" s="180"/>
      <c r="O224" s="170">
        <v>3</v>
      </c>
    </row>
    <row r="225" spans="1:104" x14ac:dyDescent="0.25">
      <c r="A225" s="171">
        <v>77</v>
      </c>
      <c r="B225" s="172" t="s">
        <v>81</v>
      </c>
      <c r="C225" s="173" t="s">
        <v>371</v>
      </c>
      <c r="D225" s="174" t="s">
        <v>227</v>
      </c>
      <c r="E225" s="175">
        <v>39.97</v>
      </c>
      <c r="F225" s="175">
        <v>0</v>
      </c>
      <c r="G225" s="176">
        <f>E225*F225</f>
        <v>0</v>
      </c>
      <c r="O225" s="170">
        <v>2</v>
      </c>
      <c r="AA225" s="146">
        <v>12</v>
      </c>
      <c r="AB225" s="146">
        <v>0</v>
      </c>
      <c r="AC225" s="146">
        <v>183</v>
      </c>
      <c r="AZ225" s="146">
        <v>1</v>
      </c>
      <c r="BA225" s="146">
        <f>IF(AZ225=1,G225,0)</f>
        <v>0</v>
      </c>
      <c r="BB225" s="146">
        <f>IF(AZ225=2,G225,0)</f>
        <v>0</v>
      </c>
      <c r="BC225" s="146">
        <f>IF(AZ225=3,G225,0)</f>
        <v>0</v>
      </c>
      <c r="BD225" s="146">
        <f>IF(AZ225=4,G225,0)</f>
        <v>0</v>
      </c>
      <c r="BE225" s="146">
        <f>IF(AZ225=5,G225,0)</f>
        <v>0</v>
      </c>
      <c r="CA225" s="177">
        <v>12</v>
      </c>
      <c r="CB225" s="177">
        <v>0</v>
      </c>
      <c r="CZ225" s="146">
        <v>0</v>
      </c>
    </row>
    <row r="226" spans="1:104" ht="20" x14ac:dyDescent="0.25">
      <c r="A226" s="171">
        <v>78</v>
      </c>
      <c r="B226" s="172" t="s">
        <v>301</v>
      </c>
      <c r="C226" s="173" t="s">
        <v>372</v>
      </c>
      <c r="D226" s="174" t="s">
        <v>109</v>
      </c>
      <c r="E226" s="175">
        <v>8.64</v>
      </c>
      <c r="F226" s="175">
        <v>0</v>
      </c>
      <c r="G226" s="176">
        <f>E226*F226</f>
        <v>0</v>
      </c>
      <c r="O226" s="170">
        <v>2</v>
      </c>
      <c r="AA226" s="146">
        <v>12</v>
      </c>
      <c r="AB226" s="146">
        <v>0</v>
      </c>
      <c r="AC226" s="146">
        <v>214</v>
      </c>
      <c r="AZ226" s="146">
        <v>1</v>
      </c>
      <c r="BA226" s="146">
        <f>IF(AZ226=1,G226,0)</f>
        <v>0</v>
      </c>
      <c r="BB226" s="146">
        <f>IF(AZ226=2,G226,0)</f>
        <v>0</v>
      </c>
      <c r="BC226" s="146">
        <f>IF(AZ226=3,G226,0)</f>
        <v>0</v>
      </c>
      <c r="BD226" s="146">
        <f>IF(AZ226=4,G226,0)</f>
        <v>0</v>
      </c>
      <c r="BE226" s="146">
        <f>IF(AZ226=5,G226,0)</f>
        <v>0</v>
      </c>
      <c r="CA226" s="177">
        <v>12</v>
      </c>
      <c r="CB226" s="177">
        <v>0</v>
      </c>
      <c r="CZ226" s="146">
        <v>0</v>
      </c>
    </row>
    <row r="227" spans="1:104" x14ac:dyDescent="0.25">
      <c r="A227" s="178"/>
      <c r="B227" s="179"/>
      <c r="C227" s="228" t="s">
        <v>373</v>
      </c>
      <c r="D227" s="229"/>
      <c r="E227" s="229"/>
      <c r="F227" s="229"/>
      <c r="G227" s="230"/>
      <c r="L227" s="180" t="s">
        <v>373</v>
      </c>
      <c r="O227" s="170">
        <v>3</v>
      </c>
    </row>
    <row r="228" spans="1:104" x14ac:dyDescent="0.25">
      <c r="A228" s="178"/>
      <c r="B228" s="181"/>
      <c r="C228" s="226" t="s">
        <v>374</v>
      </c>
      <c r="D228" s="227"/>
      <c r="E228" s="182">
        <v>8.64</v>
      </c>
      <c r="F228" s="183"/>
      <c r="G228" s="184"/>
      <c r="M228" s="180" t="s">
        <v>374</v>
      </c>
      <c r="O228" s="170"/>
    </row>
    <row r="229" spans="1:104" x14ac:dyDescent="0.25">
      <c r="A229" s="171">
        <v>79</v>
      </c>
      <c r="B229" s="172" t="s">
        <v>304</v>
      </c>
      <c r="C229" s="173" t="s">
        <v>375</v>
      </c>
      <c r="D229" s="174" t="s">
        <v>109</v>
      </c>
      <c r="E229" s="175">
        <v>8.64</v>
      </c>
      <c r="F229" s="175">
        <v>0</v>
      </c>
      <c r="G229" s="176">
        <f>E229*F229</f>
        <v>0</v>
      </c>
      <c r="O229" s="170">
        <v>2</v>
      </c>
      <c r="AA229" s="146">
        <v>12</v>
      </c>
      <c r="AB229" s="146">
        <v>0</v>
      </c>
      <c r="AC229" s="146">
        <v>215</v>
      </c>
      <c r="AZ229" s="146">
        <v>1</v>
      </c>
      <c r="BA229" s="146">
        <f>IF(AZ229=1,G229,0)</f>
        <v>0</v>
      </c>
      <c r="BB229" s="146">
        <f>IF(AZ229=2,G229,0)</f>
        <v>0</v>
      </c>
      <c r="BC229" s="146">
        <f>IF(AZ229=3,G229,0)</f>
        <v>0</v>
      </c>
      <c r="BD229" s="146">
        <f>IF(AZ229=4,G229,0)</f>
        <v>0</v>
      </c>
      <c r="BE229" s="146">
        <f>IF(AZ229=5,G229,0)</f>
        <v>0</v>
      </c>
      <c r="CA229" s="177">
        <v>12</v>
      </c>
      <c r="CB229" s="177">
        <v>0</v>
      </c>
      <c r="CZ229" s="146">
        <v>0</v>
      </c>
    </row>
    <row r="230" spans="1:104" x14ac:dyDescent="0.25">
      <c r="A230" s="171">
        <v>80</v>
      </c>
      <c r="B230" s="172" t="s">
        <v>376</v>
      </c>
      <c r="C230" s="173" t="s">
        <v>377</v>
      </c>
      <c r="D230" s="174" t="s">
        <v>109</v>
      </c>
      <c r="E230" s="175">
        <v>19.5261</v>
      </c>
      <c r="F230" s="175">
        <v>0</v>
      </c>
      <c r="G230" s="176">
        <f>E230*F230</f>
        <v>0</v>
      </c>
      <c r="O230" s="170">
        <v>2</v>
      </c>
      <c r="AA230" s="146">
        <v>3</v>
      </c>
      <c r="AB230" s="146">
        <v>1</v>
      </c>
      <c r="AC230" s="146">
        <v>592451150</v>
      </c>
      <c r="AZ230" s="146">
        <v>1</v>
      </c>
      <c r="BA230" s="146">
        <f>IF(AZ230=1,G230,0)</f>
        <v>0</v>
      </c>
      <c r="BB230" s="146">
        <f>IF(AZ230=2,G230,0)</f>
        <v>0</v>
      </c>
      <c r="BC230" s="146">
        <f>IF(AZ230=3,G230,0)</f>
        <v>0</v>
      </c>
      <c r="BD230" s="146">
        <f>IF(AZ230=4,G230,0)</f>
        <v>0</v>
      </c>
      <c r="BE230" s="146">
        <f>IF(AZ230=5,G230,0)</f>
        <v>0</v>
      </c>
      <c r="CA230" s="177">
        <v>3</v>
      </c>
      <c r="CB230" s="177">
        <v>1</v>
      </c>
      <c r="CZ230" s="146">
        <v>0.13150000000000001</v>
      </c>
    </row>
    <row r="231" spans="1:104" x14ac:dyDescent="0.25">
      <c r="A231" s="178"/>
      <c r="B231" s="181"/>
      <c r="C231" s="226" t="s">
        <v>378</v>
      </c>
      <c r="D231" s="227"/>
      <c r="E231" s="182">
        <v>19.5261</v>
      </c>
      <c r="F231" s="183"/>
      <c r="G231" s="184"/>
      <c r="M231" s="180" t="s">
        <v>378</v>
      </c>
      <c r="O231" s="170"/>
    </row>
    <row r="232" spans="1:104" ht="13" x14ac:dyDescent="0.3">
      <c r="A232" s="185"/>
      <c r="B232" s="186" t="s">
        <v>76</v>
      </c>
      <c r="C232" s="187" t="str">
        <f>CONCATENATE(B214," ",C214)</f>
        <v>5 Komunikace</v>
      </c>
      <c r="D232" s="188"/>
      <c r="E232" s="189"/>
      <c r="F232" s="190"/>
      <c r="G232" s="191">
        <f>SUM(G214:G231)</f>
        <v>0</v>
      </c>
      <c r="O232" s="170">
        <v>4</v>
      </c>
      <c r="BA232" s="192">
        <f>SUM(BA214:BA231)</f>
        <v>0</v>
      </c>
      <c r="BB232" s="192">
        <f>SUM(BB214:BB231)</f>
        <v>0</v>
      </c>
      <c r="BC232" s="192">
        <f>SUM(BC214:BC231)</f>
        <v>0</v>
      </c>
      <c r="BD232" s="192">
        <f>SUM(BD214:BD231)</f>
        <v>0</v>
      </c>
      <c r="BE232" s="192">
        <f>SUM(BE214:BE231)</f>
        <v>0</v>
      </c>
    </row>
    <row r="233" spans="1:104" ht="13" x14ac:dyDescent="0.3">
      <c r="A233" s="163" t="s">
        <v>72</v>
      </c>
      <c r="B233" s="164" t="s">
        <v>379</v>
      </c>
      <c r="C233" s="165" t="s">
        <v>380</v>
      </c>
      <c r="D233" s="166"/>
      <c r="E233" s="167"/>
      <c r="F233" s="167"/>
      <c r="G233" s="168"/>
      <c r="H233" s="169"/>
      <c r="I233" s="169"/>
      <c r="O233" s="170">
        <v>1</v>
      </c>
    </row>
    <row r="234" spans="1:104" x14ac:dyDescent="0.25">
      <c r="A234" s="171">
        <v>81</v>
      </c>
      <c r="B234" s="172" t="s">
        <v>381</v>
      </c>
      <c r="C234" s="173" t="s">
        <v>382</v>
      </c>
      <c r="D234" s="174" t="s">
        <v>109</v>
      </c>
      <c r="E234" s="175">
        <v>103.9854</v>
      </c>
      <c r="F234" s="175">
        <v>0</v>
      </c>
      <c r="G234" s="176">
        <f>E234*F234</f>
        <v>0</v>
      </c>
      <c r="O234" s="170">
        <v>2</v>
      </c>
      <c r="AA234" s="146">
        <v>1</v>
      </c>
      <c r="AB234" s="146">
        <v>1</v>
      </c>
      <c r="AC234" s="146">
        <v>1</v>
      </c>
      <c r="AZ234" s="146">
        <v>1</v>
      </c>
      <c r="BA234" s="146">
        <f>IF(AZ234=1,G234,0)</f>
        <v>0</v>
      </c>
      <c r="BB234" s="146">
        <f>IF(AZ234=2,G234,0)</f>
        <v>0</v>
      </c>
      <c r="BC234" s="146">
        <f>IF(AZ234=3,G234,0)</f>
        <v>0</v>
      </c>
      <c r="BD234" s="146">
        <f>IF(AZ234=4,G234,0)</f>
        <v>0</v>
      </c>
      <c r="BE234" s="146">
        <f>IF(AZ234=5,G234,0)</f>
        <v>0</v>
      </c>
      <c r="CA234" s="177">
        <v>1</v>
      </c>
      <c r="CB234" s="177">
        <v>1</v>
      </c>
      <c r="CZ234" s="146">
        <v>2.5000000000000001E-3</v>
      </c>
    </row>
    <row r="235" spans="1:104" x14ac:dyDescent="0.25">
      <c r="A235" s="171">
        <v>82</v>
      </c>
      <c r="B235" s="172" t="s">
        <v>383</v>
      </c>
      <c r="C235" s="173" t="s">
        <v>384</v>
      </c>
      <c r="D235" s="174" t="s">
        <v>109</v>
      </c>
      <c r="E235" s="175">
        <v>79.036500000000004</v>
      </c>
      <c r="F235" s="175">
        <v>0</v>
      </c>
      <c r="G235" s="176">
        <f>E235*F235</f>
        <v>0</v>
      </c>
      <c r="O235" s="170">
        <v>2</v>
      </c>
      <c r="AA235" s="146">
        <v>1</v>
      </c>
      <c r="AB235" s="146">
        <v>1</v>
      </c>
      <c r="AC235" s="146">
        <v>1</v>
      </c>
      <c r="AZ235" s="146">
        <v>1</v>
      </c>
      <c r="BA235" s="146">
        <f>IF(AZ235=1,G235,0)</f>
        <v>0</v>
      </c>
      <c r="BB235" s="146">
        <f>IF(AZ235=2,G235,0)</f>
        <v>0</v>
      </c>
      <c r="BC235" s="146">
        <f>IF(AZ235=3,G235,0)</f>
        <v>0</v>
      </c>
      <c r="BD235" s="146">
        <f>IF(AZ235=4,G235,0)</f>
        <v>0</v>
      </c>
      <c r="BE235" s="146">
        <f>IF(AZ235=5,G235,0)</f>
        <v>0</v>
      </c>
      <c r="CA235" s="177">
        <v>1</v>
      </c>
      <c r="CB235" s="177">
        <v>1</v>
      </c>
      <c r="CZ235" s="146">
        <v>4.0000000000000003E-5</v>
      </c>
    </row>
    <row r="236" spans="1:104" x14ac:dyDescent="0.25">
      <c r="A236" s="178"/>
      <c r="B236" s="181"/>
      <c r="C236" s="226" t="s">
        <v>385</v>
      </c>
      <c r="D236" s="227"/>
      <c r="E236" s="182">
        <v>2.42</v>
      </c>
      <c r="F236" s="183"/>
      <c r="G236" s="184"/>
      <c r="M236" s="180" t="s">
        <v>385</v>
      </c>
      <c r="O236" s="170"/>
    </row>
    <row r="237" spans="1:104" x14ac:dyDescent="0.25">
      <c r="A237" s="178"/>
      <c r="B237" s="181"/>
      <c r="C237" s="226" t="s">
        <v>386</v>
      </c>
      <c r="D237" s="227"/>
      <c r="E237" s="182">
        <v>4.05</v>
      </c>
      <c r="F237" s="183"/>
      <c r="G237" s="184"/>
      <c r="M237" s="180" t="s">
        <v>386</v>
      </c>
      <c r="O237" s="170"/>
    </row>
    <row r="238" spans="1:104" x14ac:dyDescent="0.25">
      <c r="A238" s="178"/>
      <c r="B238" s="181"/>
      <c r="C238" s="226" t="s">
        <v>387</v>
      </c>
      <c r="D238" s="227"/>
      <c r="E238" s="182">
        <v>12.285</v>
      </c>
      <c r="F238" s="183"/>
      <c r="G238" s="184"/>
      <c r="M238" s="180" t="s">
        <v>387</v>
      </c>
      <c r="O238" s="170"/>
    </row>
    <row r="239" spans="1:104" x14ac:dyDescent="0.25">
      <c r="A239" s="178"/>
      <c r="B239" s="181"/>
      <c r="C239" s="226" t="s">
        <v>388</v>
      </c>
      <c r="D239" s="227"/>
      <c r="E239" s="182">
        <v>4.9000000000000004</v>
      </c>
      <c r="F239" s="183"/>
      <c r="G239" s="184"/>
      <c r="M239" s="180" t="s">
        <v>388</v>
      </c>
      <c r="O239" s="170"/>
    </row>
    <row r="240" spans="1:104" x14ac:dyDescent="0.25">
      <c r="A240" s="178"/>
      <c r="B240" s="181"/>
      <c r="C240" s="226" t="s">
        <v>389</v>
      </c>
      <c r="D240" s="227"/>
      <c r="E240" s="182">
        <v>1.4</v>
      </c>
      <c r="F240" s="183"/>
      <c r="G240" s="184"/>
      <c r="M240" s="180" t="s">
        <v>389</v>
      </c>
      <c r="O240" s="170"/>
    </row>
    <row r="241" spans="1:104" x14ac:dyDescent="0.25">
      <c r="A241" s="178"/>
      <c r="B241" s="181"/>
      <c r="C241" s="226" t="s">
        <v>390</v>
      </c>
      <c r="D241" s="227"/>
      <c r="E241" s="182">
        <v>4.0949999999999998</v>
      </c>
      <c r="F241" s="183"/>
      <c r="G241" s="184"/>
      <c r="M241" s="180" t="s">
        <v>390</v>
      </c>
      <c r="O241" s="170"/>
    </row>
    <row r="242" spans="1:104" x14ac:dyDescent="0.25">
      <c r="A242" s="178"/>
      <c r="B242" s="181"/>
      <c r="C242" s="226" t="s">
        <v>391</v>
      </c>
      <c r="D242" s="227"/>
      <c r="E242" s="182">
        <v>2.1175000000000002</v>
      </c>
      <c r="F242" s="183"/>
      <c r="G242" s="184"/>
      <c r="M242" s="180" t="s">
        <v>391</v>
      </c>
      <c r="O242" s="170"/>
    </row>
    <row r="243" spans="1:104" x14ac:dyDescent="0.25">
      <c r="A243" s="178"/>
      <c r="B243" s="181"/>
      <c r="C243" s="226" t="s">
        <v>392</v>
      </c>
      <c r="D243" s="227"/>
      <c r="E243" s="182">
        <v>2.8279999999999998</v>
      </c>
      <c r="F243" s="183"/>
      <c r="G243" s="184"/>
      <c r="M243" s="180" t="s">
        <v>392</v>
      </c>
      <c r="O243" s="170"/>
    </row>
    <row r="244" spans="1:104" x14ac:dyDescent="0.25">
      <c r="A244" s="178"/>
      <c r="B244" s="181"/>
      <c r="C244" s="226" t="s">
        <v>393</v>
      </c>
      <c r="D244" s="227"/>
      <c r="E244" s="182">
        <v>2.0474999999999999</v>
      </c>
      <c r="F244" s="183"/>
      <c r="G244" s="184"/>
      <c r="M244" s="180" t="s">
        <v>393</v>
      </c>
      <c r="O244" s="170"/>
    </row>
    <row r="245" spans="1:104" x14ac:dyDescent="0.25">
      <c r="A245" s="178"/>
      <c r="B245" s="181"/>
      <c r="C245" s="226" t="s">
        <v>394</v>
      </c>
      <c r="D245" s="227"/>
      <c r="E245" s="182">
        <v>22.522500000000001</v>
      </c>
      <c r="F245" s="183"/>
      <c r="G245" s="184"/>
      <c r="M245" s="180" t="s">
        <v>394</v>
      </c>
      <c r="O245" s="170"/>
    </row>
    <row r="246" spans="1:104" x14ac:dyDescent="0.25">
      <c r="A246" s="178"/>
      <c r="B246" s="181"/>
      <c r="C246" s="226" t="s">
        <v>395</v>
      </c>
      <c r="D246" s="227"/>
      <c r="E246" s="182">
        <v>3.2174999999999998</v>
      </c>
      <c r="F246" s="183"/>
      <c r="G246" s="184"/>
      <c r="M246" s="180" t="s">
        <v>395</v>
      </c>
      <c r="O246" s="170"/>
    </row>
    <row r="247" spans="1:104" x14ac:dyDescent="0.25">
      <c r="A247" s="178"/>
      <c r="B247" s="181"/>
      <c r="C247" s="226" t="s">
        <v>396</v>
      </c>
      <c r="D247" s="227"/>
      <c r="E247" s="182">
        <v>7.25</v>
      </c>
      <c r="F247" s="183"/>
      <c r="G247" s="184"/>
      <c r="M247" s="180" t="s">
        <v>396</v>
      </c>
      <c r="O247" s="170"/>
    </row>
    <row r="248" spans="1:104" x14ac:dyDescent="0.25">
      <c r="A248" s="178"/>
      <c r="B248" s="181"/>
      <c r="C248" s="226" t="s">
        <v>397</v>
      </c>
      <c r="D248" s="227"/>
      <c r="E248" s="182">
        <v>6.7859999999999996</v>
      </c>
      <c r="F248" s="183"/>
      <c r="G248" s="184"/>
      <c r="M248" s="180" t="s">
        <v>397</v>
      </c>
      <c r="O248" s="170"/>
    </row>
    <row r="249" spans="1:104" x14ac:dyDescent="0.25">
      <c r="A249" s="178"/>
      <c r="B249" s="181"/>
      <c r="C249" s="226" t="s">
        <v>398</v>
      </c>
      <c r="D249" s="227"/>
      <c r="E249" s="182">
        <v>3.1175000000000002</v>
      </c>
      <c r="F249" s="183"/>
      <c r="G249" s="184"/>
      <c r="M249" s="180" t="s">
        <v>398</v>
      </c>
      <c r="O249" s="170"/>
    </row>
    <row r="250" spans="1:104" ht="20" x14ac:dyDescent="0.25">
      <c r="A250" s="171">
        <v>83</v>
      </c>
      <c r="B250" s="172" t="s">
        <v>399</v>
      </c>
      <c r="C250" s="173" t="s">
        <v>400</v>
      </c>
      <c r="D250" s="174" t="s">
        <v>109</v>
      </c>
      <c r="E250" s="175">
        <v>592.24</v>
      </c>
      <c r="F250" s="175">
        <v>0</v>
      </c>
      <c r="G250" s="176">
        <f>E250*F250</f>
        <v>0</v>
      </c>
      <c r="O250" s="170">
        <v>2</v>
      </c>
      <c r="AA250" s="146">
        <v>1</v>
      </c>
      <c r="AB250" s="146">
        <v>1</v>
      </c>
      <c r="AC250" s="146">
        <v>1</v>
      </c>
      <c r="AZ250" s="146">
        <v>1</v>
      </c>
      <c r="BA250" s="146">
        <f>IF(AZ250=1,G250,0)</f>
        <v>0</v>
      </c>
      <c r="BB250" s="146">
        <f>IF(AZ250=2,G250,0)</f>
        <v>0</v>
      </c>
      <c r="BC250" s="146">
        <f>IF(AZ250=3,G250,0)</f>
        <v>0</v>
      </c>
      <c r="BD250" s="146">
        <f>IF(AZ250=4,G250,0)</f>
        <v>0</v>
      </c>
      <c r="BE250" s="146">
        <f>IF(AZ250=5,G250,0)</f>
        <v>0</v>
      </c>
      <c r="CA250" s="177">
        <v>1</v>
      </c>
      <c r="CB250" s="177">
        <v>1</v>
      </c>
      <c r="CZ250" s="146">
        <v>4.1200000000000004E-3</v>
      </c>
    </row>
    <row r="251" spans="1:104" x14ac:dyDescent="0.25">
      <c r="A251" s="178"/>
      <c r="B251" s="181"/>
      <c r="C251" s="226" t="s">
        <v>401</v>
      </c>
      <c r="D251" s="227"/>
      <c r="E251" s="182">
        <v>269.83</v>
      </c>
      <c r="F251" s="183"/>
      <c r="G251" s="184"/>
      <c r="M251" s="180" t="s">
        <v>401</v>
      </c>
      <c r="O251" s="170"/>
    </row>
    <row r="252" spans="1:104" x14ac:dyDescent="0.25">
      <c r="A252" s="178"/>
      <c r="B252" s="181"/>
      <c r="C252" s="226" t="s">
        <v>402</v>
      </c>
      <c r="D252" s="227"/>
      <c r="E252" s="182">
        <v>322.41000000000003</v>
      </c>
      <c r="F252" s="183"/>
      <c r="G252" s="184"/>
      <c r="M252" s="180" t="s">
        <v>402</v>
      </c>
      <c r="O252" s="170"/>
    </row>
    <row r="253" spans="1:104" ht="20" x14ac:dyDescent="0.25">
      <c r="A253" s="171">
        <v>84</v>
      </c>
      <c r="B253" s="172" t="s">
        <v>403</v>
      </c>
      <c r="C253" s="173" t="s">
        <v>404</v>
      </c>
      <c r="D253" s="174" t="s">
        <v>109</v>
      </c>
      <c r="E253" s="175">
        <v>103.9854</v>
      </c>
      <c r="F253" s="175">
        <v>0</v>
      </c>
      <c r="G253" s="176">
        <f>E253*F253</f>
        <v>0</v>
      </c>
      <c r="O253" s="170">
        <v>2</v>
      </c>
      <c r="AA253" s="146">
        <v>1</v>
      </c>
      <c r="AB253" s="146">
        <v>1</v>
      </c>
      <c r="AC253" s="146">
        <v>1</v>
      </c>
      <c r="AZ253" s="146">
        <v>1</v>
      </c>
      <c r="BA253" s="146">
        <f>IF(AZ253=1,G253,0)</f>
        <v>0</v>
      </c>
      <c r="BB253" s="146">
        <f>IF(AZ253=2,G253,0)</f>
        <v>0</v>
      </c>
      <c r="BC253" s="146">
        <f>IF(AZ253=3,G253,0)</f>
        <v>0</v>
      </c>
      <c r="BD253" s="146">
        <f>IF(AZ253=4,G253,0)</f>
        <v>0</v>
      </c>
      <c r="BE253" s="146">
        <f>IF(AZ253=5,G253,0)</f>
        <v>0</v>
      </c>
      <c r="CA253" s="177">
        <v>1</v>
      </c>
      <c r="CB253" s="177">
        <v>1</v>
      </c>
      <c r="CZ253" s="146">
        <v>4.1099999999999999E-3</v>
      </c>
    </row>
    <row r="254" spans="1:104" x14ac:dyDescent="0.25">
      <c r="A254" s="178"/>
      <c r="B254" s="181"/>
      <c r="C254" s="226" t="s">
        <v>405</v>
      </c>
      <c r="D254" s="227"/>
      <c r="E254" s="182">
        <v>22.944400000000002</v>
      </c>
      <c r="F254" s="183"/>
      <c r="G254" s="184"/>
      <c r="M254" s="180" t="s">
        <v>405</v>
      </c>
      <c r="O254" s="170"/>
    </row>
    <row r="255" spans="1:104" x14ac:dyDescent="0.25">
      <c r="A255" s="178"/>
      <c r="B255" s="181"/>
      <c r="C255" s="226" t="s">
        <v>406</v>
      </c>
      <c r="D255" s="227"/>
      <c r="E255" s="182">
        <v>-3.1520000000000001</v>
      </c>
      <c r="F255" s="183"/>
      <c r="G255" s="184"/>
      <c r="M255" s="180" t="s">
        <v>406</v>
      </c>
      <c r="O255" s="170"/>
    </row>
    <row r="256" spans="1:104" x14ac:dyDescent="0.25">
      <c r="A256" s="178"/>
      <c r="B256" s="181"/>
      <c r="C256" s="226" t="s">
        <v>407</v>
      </c>
      <c r="D256" s="227"/>
      <c r="E256" s="182">
        <v>10.564</v>
      </c>
      <c r="F256" s="183"/>
      <c r="G256" s="184"/>
      <c r="M256" s="180" t="s">
        <v>407</v>
      </c>
      <c r="O256" s="170"/>
    </row>
    <row r="257" spans="1:104" x14ac:dyDescent="0.25">
      <c r="A257" s="178"/>
      <c r="B257" s="181"/>
      <c r="C257" s="226" t="s">
        <v>408</v>
      </c>
      <c r="D257" s="227"/>
      <c r="E257" s="182">
        <v>-2.78</v>
      </c>
      <c r="F257" s="183"/>
      <c r="G257" s="184"/>
      <c r="M257" s="180" t="s">
        <v>408</v>
      </c>
      <c r="O257" s="170"/>
    </row>
    <row r="258" spans="1:104" x14ac:dyDescent="0.25">
      <c r="A258" s="178"/>
      <c r="B258" s="181"/>
      <c r="C258" s="226" t="s">
        <v>409</v>
      </c>
      <c r="D258" s="227"/>
      <c r="E258" s="182">
        <v>46.762799999999999</v>
      </c>
      <c r="F258" s="183"/>
      <c r="G258" s="184"/>
      <c r="M258" s="180" t="s">
        <v>409</v>
      </c>
      <c r="O258" s="170"/>
    </row>
    <row r="259" spans="1:104" x14ac:dyDescent="0.25">
      <c r="A259" s="178"/>
      <c r="B259" s="181"/>
      <c r="C259" s="226" t="s">
        <v>263</v>
      </c>
      <c r="D259" s="227"/>
      <c r="E259" s="182">
        <v>-1.6</v>
      </c>
      <c r="F259" s="183"/>
      <c r="G259" s="184"/>
      <c r="M259" s="180" t="s">
        <v>263</v>
      </c>
      <c r="O259" s="170"/>
    </row>
    <row r="260" spans="1:104" x14ac:dyDescent="0.25">
      <c r="A260" s="178"/>
      <c r="B260" s="181"/>
      <c r="C260" s="226" t="s">
        <v>410</v>
      </c>
      <c r="D260" s="227"/>
      <c r="E260" s="182">
        <v>-19</v>
      </c>
      <c r="F260" s="183"/>
      <c r="G260" s="184"/>
      <c r="M260" s="180" t="s">
        <v>410</v>
      </c>
      <c r="O260" s="170"/>
    </row>
    <row r="261" spans="1:104" x14ac:dyDescent="0.25">
      <c r="A261" s="178"/>
      <c r="B261" s="181"/>
      <c r="C261" s="226" t="s">
        <v>411</v>
      </c>
      <c r="D261" s="227"/>
      <c r="E261" s="182">
        <v>20.102</v>
      </c>
      <c r="F261" s="183"/>
      <c r="G261" s="184"/>
      <c r="M261" s="180" t="s">
        <v>411</v>
      </c>
      <c r="O261" s="170"/>
    </row>
    <row r="262" spans="1:104" x14ac:dyDescent="0.25">
      <c r="A262" s="178"/>
      <c r="B262" s="181"/>
      <c r="C262" s="226" t="s">
        <v>412</v>
      </c>
      <c r="D262" s="227"/>
      <c r="E262" s="182">
        <v>-2.758</v>
      </c>
      <c r="F262" s="183"/>
      <c r="G262" s="184"/>
      <c r="M262" s="180" t="s">
        <v>412</v>
      </c>
      <c r="O262" s="170"/>
    </row>
    <row r="263" spans="1:104" x14ac:dyDescent="0.25">
      <c r="A263" s="178"/>
      <c r="B263" s="181"/>
      <c r="C263" s="226" t="s">
        <v>413</v>
      </c>
      <c r="D263" s="227"/>
      <c r="E263" s="182">
        <v>23.228999999999999</v>
      </c>
      <c r="F263" s="183"/>
      <c r="G263" s="184"/>
      <c r="M263" s="180" t="s">
        <v>413</v>
      </c>
      <c r="O263" s="170"/>
    </row>
    <row r="264" spans="1:104" x14ac:dyDescent="0.25">
      <c r="A264" s="178"/>
      <c r="B264" s="181"/>
      <c r="C264" s="226" t="s">
        <v>414</v>
      </c>
      <c r="D264" s="227"/>
      <c r="E264" s="182">
        <v>9.6731999999999996</v>
      </c>
      <c r="F264" s="183"/>
      <c r="G264" s="184"/>
      <c r="M264" s="180" t="s">
        <v>414</v>
      </c>
      <c r="O264" s="170"/>
    </row>
    <row r="265" spans="1:104" ht="20" x14ac:dyDescent="0.25">
      <c r="A265" s="171">
        <v>85</v>
      </c>
      <c r="B265" s="172" t="s">
        <v>415</v>
      </c>
      <c r="C265" s="173" t="s">
        <v>416</v>
      </c>
      <c r="D265" s="174" t="s">
        <v>109</v>
      </c>
      <c r="E265" s="175">
        <v>537.5</v>
      </c>
      <c r="F265" s="175">
        <v>0</v>
      </c>
      <c r="G265" s="176">
        <f>E265*F265</f>
        <v>0</v>
      </c>
      <c r="O265" s="170">
        <v>2</v>
      </c>
      <c r="AA265" s="146">
        <v>1</v>
      </c>
      <c r="AB265" s="146">
        <v>1</v>
      </c>
      <c r="AC265" s="146">
        <v>1</v>
      </c>
      <c r="AZ265" s="146">
        <v>1</v>
      </c>
      <c r="BA265" s="146">
        <f>IF(AZ265=1,G265,0)</f>
        <v>0</v>
      </c>
      <c r="BB265" s="146">
        <f>IF(AZ265=2,G265,0)</f>
        <v>0</v>
      </c>
      <c r="BC265" s="146">
        <f>IF(AZ265=3,G265,0)</f>
        <v>0</v>
      </c>
      <c r="BD265" s="146">
        <f>IF(AZ265=4,G265,0)</f>
        <v>0</v>
      </c>
      <c r="BE265" s="146">
        <f>IF(AZ265=5,G265,0)</f>
        <v>0</v>
      </c>
      <c r="CA265" s="177">
        <v>1</v>
      </c>
      <c r="CB265" s="177">
        <v>1</v>
      </c>
      <c r="CZ265" s="146">
        <v>3.5500000000000002E-3</v>
      </c>
    </row>
    <row r="266" spans="1:104" x14ac:dyDescent="0.25">
      <c r="A266" s="171">
        <v>86</v>
      </c>
      <c r="B266" s="172" t="s">
        <v>417</v>
      </c>
      <c r="C266" s="173" t="s">
        <v>418</v>
      </c>
      <c r="D266" s="174" t="s">
        <v>109</v>
      </c>
      <c r="E266" s="175">
        <v>100.68040000000001</v>
      </c>
      <c r="F266" s="175">
        <v>0</v>
      </c>
      <c r="G266" s="176">
        <f>E266*F266</f>
        <v>0</v>
      </c>
      <c r="O266" s="170">
        <v>2</v>
      </c>
      <c r="AA266" s="146">
        <v>1</v>
      </c>
      <c r="AB266" s="146">
        <v>1</v>
      </c>
      <c r="AC266" s="146">
        <v>1</v>
      </c>
      <c r="AZ266" s="146">
        <v>1</v>
      </c>
      <c r="BA266" s="146">
        <f>IF(AZ266=1,G266,0)</f>
        <v>0</v>
      </c>
      <c r="BB266" s="146">
        <f>IF(AZ266=2,G266,0)</f>
        <v>0</v>
      </c>
      <c r="BC266" s="146">
        <f>IF(AZ266=3,G266,0)</f>
        <v>0</v>
      </c>
      <c r="BD266" s="146">
        <f>IF(AZ266=4,G266,0)</f>
        <v>0</v>
      </c>
      <c r="BE266" s="146">
        <f>IF(AZ266=5,G266,0)</f>
        <v>0</v>
      </c>
      <c r="CA266" s="177">
        <v>1</v>
      </c>
      <c r="CB266" s="177">
        <v>1</v>
      </c>
      <c r="CZ266" s="146">
        <v>4.7660000000000001E-2</v>
      </c>
    </row>
    <row r="267" spans="1:104" ht="20.5" x14ac:dyDescent="0.25">
      <c r="A267" s="178"/>
      <c r="B267" s="181"/>
      <c r="C267" s="226" t="s">
        <v>419</v>
      </c>
      <c r="D267" s="227"/>
      <c r="E267" s="182">
        <v>58.489600000000003</v>
      </c>
      <c r="F267" s="183"/>
      <c r="G267" s="184"/>
      <c r="M267" s="180" t="s">
        <v>419</v>
      </c>
      <c r="O267" s="170"/>
    </row>
    <row r="268" spans="1:104" x14ac:dyDescent="0.25">
      <c r="A268" s="178"/>
      <c r="B268" s="181"/>
      <c r="C268" s="226" t="s">
        <v>420</v>
      </c>
      <c r="D268" s="227"/>
      <c r="E268" s="182">
        <v>5.18</v>
      </c>
      <c r="F268" s="183"/>
      <c r="G268" s="184"/>
      <c r="M268" s="180" t="s">
        <v>420</v>
      </c>
      <c r="O268" s="170"/>
    </row>
    <row r="269" spans="1:104" x14ac:dyDescent="0.25">
      <c r="A269" s="178"/>
      <c r="B269" s="181"/>
      <c r="C269" s="226" t="s">
        <v>421</v>
      </c>
      <c r="D269" s="227"/>
      <c r="E269" s="182">
        <v>11.564</v>
      </c>
      <c r="F269" s="183"/>
      <c r="G269" s="184"/>
      <c r="M269" s="180" t="s">
        <v>421</v>
      </c>
      <c r="O269" s="170"/>
    </row>
    <row r="270" spans="1:104" x14ac:dyDescent="0.25">
      <c r="A270" s="178"/>
      <c r="B270" s="181"/>
      <c r="C270" s="226" t="s">
        <v>422</v>
      </c>
      <c r="D270" s="227"/>
      <c r="E270" s="182">
        <v>3.04</v>
      </c>
      <c r="F270" s="183"/>
      <c r="G270" s="184"/>
      <c r="M270" s="180" t="s">
        <v>422</v>
      </c>
      <c r="O270" s="170"/>
    </row>
    <row r="271" spans="1:104" x14ac:dyDescent="0.25">
      <c r="A271" s="178"/>
      <c r="B271" s="181"/>
      <c r="C271" s="226" t="s">
        <v>423</v>
      </c>
      <c r="D271" s="227"/>
      <c r="E271" s="182">
        <v>22.1568</v>
      </c>
      <c r="F271" s="183"/>
      <c r="G271" s="184"/>
      <c r="M271" s="180" t="s">
        <v>423</v>
      </c>
      <c r="O271" s="170"/>
    </row>
    <row r="272" spans="1:104" x14ac:dyDescent="0.25">
      <c r="A272" s="178"/>
      <c r="B272" s="181"/>
      <c r="C272" s="226" t="s">
        <v>424</v>
      </c>
      <c r="D272" s="227"/>
      <c r="E272" s="182">
        <v>0.25</v>
      </c>
      <c r="F272" s="183"/>
      <c r="G272" s="184"/>
      <c r="M272" s="180" t="s">
        <v>424</v>
      </c>
      <c r="O272" s="170"/>
    </row>
    <row r="273" spans="1:104" ht="20" x14ac:dyDescent="0.25">
      <c r="A273" s="171">
        <v>87</v>
      </c>
      <c r="B273" s="172" t="s">
        <v>425</v>
      </c>
      <c r="C273" s="173" t="s">
        <v>426</v>
      </c>
      <c r="D273" s="174" t="s">
        <v>109</v>
      </c>
      <c r="E273" s="175">
        <v>53.206499999999998</v>
      </c>
      <c r="F273" s="175">
        <v>0</v>
      </c>
      <c r="G273" s="176">
        <f>E273*F273</f>
        <v>0</v>
      </c>
      <c r="O273" s="170">
        <v>2</v>
      </c>
      <c r="AA273" s="146">
        <v>1</v>
      </c>
      <c r="AB273" s="146">
        <v>1</v>
      </c>
      <c r="AC273" s="146">
        <v>1</v>
      </c>
      <c r="AZ273" s="146">
        <v>1</v>
      </c>
      <c r="BA273" s="146">
        <f>IF(AZ273=1,G273,0)</f>
        <v>0</v>
      </c>
      <c r="BB273" s="146">
        <f>IF(AZ273=2,G273,0)</f>
        <v>0</v>
      </c>
      <c r="BC273" s="146">
        <f>IF(AZ273=3,G273,0)</f>
        <v>0</v>
      </c>
      <c r="BD273" s="146">
        <f>IF(AZ273=4,G273,0)</f>
        <v>0</v>
      </c>
      <c r="BE273" s="146">
        <f>IF(AZ273=5,G273,0)</f>
        <v>0</v>
      </c>
      <c r="CA273" s="177">
        <v>1</v>
      </c>
      <c r="CB273" s="177">
        <v>1</v>
      </c>
      <c r="CZ273" s="146">
        <v>3.4909999999999997E-2</v>
      </c>
    </row>
    <row r="274" spans="1:104" x14ac:dyDescent="0.25">
      <c r="A274" s="178"/>
      <c r="B274" s="181"/>
      <c r="C274" s="226" t="s">
        <v>427</v>
      </c>
      <c r="D274" s="227"/>
      <c r="E274" s="182">
        <v>3.4649999999999999</v>
      </c>
      <c r="F274" s="183"/>
      <c r="G274" s="184"/>
      <c r="M274" s="180" t="s">
        <v>427</v>
      </c>
      <c r="O274" s="170"/>
    </row>
    <row r="275" spans="1:104" x14ac:dyDescent="0.25">
      <c r="A275" s="178"/>
      <c r="B275" s="181"/>
      <c r="C275" s="226" t="s">
        <v>428</v>
      </c>
      <c r="D275" s="227"/>
      <c r="E275" s="182">
        <v>1.446</v>
      </c>
      <c r="F275" s="183"/>
      <c r="G275" s="184"/>
      <c r="M275" s="180" t="s">
        <v>428</v>
      </c>
      <c r="O275" s="170"/>
    </row>
    <row r="276" spans="1:104" x14ac:dyDescent="0.25">
      <c r="A276" s="178"/>
      <c r="B276" s="181"/>
      <c r="C276" s="226" t="s">
        <v>429</v>
      </c>
      <c r="D276" s="227"/>
      <c r="E276" s="182">
        <v>4.2119999999999997</v>
      </c>
      <c r="F276" s="183"/>
      <c r="G276" s="184"/>
      <c r="M276" s="180" t="s">
        <v>429</v>
      </c>
      <c r="O276" s="170"/>
    </row>
    <row r="277" spans="1:104" x14ac:dyDescent="0.25">
      <c r="A277" s="178"/>
      <c r="B277" s="181"/>
      <c r="C277" s="226" t="s">
        <v>430</v>
      </c>
      <c r="D277" s="227"/>
      <c r="E277" s="182">
        <v>12.6</v>
      </c>
      <c r="F277" s="183"/>
      <c r="G277" s="184"/>
      <c r="M277" s="180" t="s">
        <v>430</v>
      </c>
      <c r="O277" s="170"/>
    </row>
    <row r="278" spans="1:104" x14ac:dyDescent="0.25">
      <c r="A278" s="178"/>
      <c r="B278" s="181"/>
      <c r="C278" s="226" t="s">
        <v>431</v>
      </c>
      <c r="D278" s="227"/>
      <c r="E278" s="182">
        <v>0.35099999999999998</v>
      </c>
      <c r="F278" s="183"/>
      <c r="G278" s="184"/>
      <c r="M278" s="180" t="s">
        <v>431</v>
      </c>
      <c r="O278" s="170"/>
    </row>
    <row r="279" spans="1:104" x14ac:dyDescent="0.25">
      <c r="A279" s="178"/>
      <c r="B279" s="181"/>
      <c r="C279" s="226" t="s">
        <v>432</v>
      </c>
      <c r="D279" s="227"/>
      <c r="E279" s="182">
        <v>1.65</v>
      </c>
      <c r="F279" s="183"/>
      <c r="G279" s="184"/>
      <c r="M279" s="180" t="s">
        <v>432</v>
      </c>
      <c r="O279" s="170"/>
    </row>
    <row r="280" spans="1:104" x14ac:dyDescent="0.25">
      <c r="A280" s="178"/>
      <c r="B280" s="181"/>
      <c r="C280" s="226" t="s">
        <v>433</v>
      </c>
      <c r="D280" s="227"/>
      <c r="E280" s="182">
        <v>0.70199999999999996</v>
      </c>
      <c r="F280" s="183"/>
      <c r="G280" s="184"/>
      <c r="M280" s="180" t="s">
        <v>433</v>
      </c>
      <c r="O280" s="170"/>
    </row>
    <row r="281" spans="1:104" x14ac:dyDescent="0.25">
      <c r="A281" s="178"/>
      <c r="B281" s="181"/>
      <c r="C281" s="226" t="s">
        <v>434</v>
      </c>
      <c r="D281" s="227"/>
      <c r="E281" s="182">
        <v>2.1</v>
      </c>
      <c r="F281" s="183"/>
      <c r="G281" s="184"/>
      <c r="M281" s="180" t="s">
        <v>434</v>
      </c>
      <c r="O281" s="170"/>
    </row>
    <row r="282" spans="1:104" x14ac:dyDescent="0.25">
      <c r="A282" s="178"/>
      <c r="B282" s="181"/>
      <c r="C282" s="226" t="s">
        <v>435</v>
      </c>
      <c r="D282" s="227"/>
      <c r="E282" s="182">
        <v>3.96</v>
      </c>
      <c r="F282" s="183"/>
      <c r="G282" s="184"/>
      <c r="M282" s="180" t="s">
        <v>435</v>
      </c>
      <c r="O282" s="170"/>
    </row>
    <row r="283" spans="1:104" x14ac:dyDescent="0.25">
      <c r="A283" s="178"/>
      <c r="B283" s="181"/>
      <c r="C283" s="226" t="s">
        <v>436</v>
      </c>
      <c r="D283" s="227"/>
      <c r="E283" s="182">
        <v>0.81</v>
      </c>
      <c r="F283" s="183"/>
      <c r="G283" s="184"/>
      <c r="M283" s="180" t="s">
        <v>436</v>
      </c>
      <c r="O283" s="170"/>
    </row>
    <row r="284" spans="1:104" x14ac:dyDescent="0.25">
      <c r="A284" s="178"/>
      <c r="B284" s="181"/>
      <c r="C284" s="226" t="s">
        <v>437</v>
      </c>
      <c r="D284" s="227"/>
      <c r="E284" s="182">
        <v>2.7</v>
      </c>
      <c r="F284" s="183"/>
      <c r="G284" s="184"/>
      <c r="M284" s="180" t="s">
        <v>437</v>
      </c>
      <c r="O284" s="170"/>
    </row>
    <row r="285" spans="1:104" x14ac:dyDescent="0.25">
      <c r="A285" s="178"/>
      <c r="B285" s="181"/>
      <c r="C285" s="226" t="s">
        <v>438</v>
      </c>
      <c r="D285" s="227"/>
      <c r="E285" s="182">
        <v>2.8079999999999998</v>
      </c>
      <c r="F285" s="183"/>
      <c r="G285" s="184"/>
      <c r="M285" s="180" t="s">
        <v>438</v>
      </c>
      <c r="O285" s="170"/>
    </row>
    <row r="286" spans="1:104" x14ac:dyDescent="0.25">
      <c r="A286" s="178"/>
      <c r="B286" s="181"/>
      <c r="C286" s="226" t="s">
        <v>439</v>
      </c>
      <c r="D286" s="227"/>
      <c r="E286" s="182">
        <v>3.48</v>
      </c>
      <c r="F286" s="183"/>
      <c r="G286" s="184"/>
      <c r="M286" s="180" t="s">
        <v>439</v>
      </c>
      <c r="O286" s="170"/>
    </row>
    <row r="287" spans="1:104" x14ac:dyDescent="0.25">
      <c r="A287" s="178"/>
      <c r="B287" s="181"/>
      <c r="C287" s="226" t="s">
        <v>440</v>
      </c>
      <c r="D287" s="227"/>
      <c r="E287" s="182">
        <v>6.3</v>
      </c>
      <c r="F287" s="183"/>
      <c r="G287" s="184"/>
      <c r="M287" s="180" t="s">
        <v>440</v>
      </c>
      <c r="O287" s="170"/>
    </row>
    <row r="288" spans="1:104" x14ac:dyDescent="0.25">
      <c r="A288" s="178"/>
      <c r="B288" s="181"/>
      <c r="C288" s="226" t="s">
        <v>441</v>
      </c>
      <c r="D288" s="227"/>
      <c r="E288" s="182">
        <v>0.87</v>
      </c>
      <c r="F288" s="183"/>
      <c r="G288" s="184"/>
      <c r="M288" s="180" t="s">
        <v>441</v>
      </c>
      <c r="O288" s="170"/>
    </row>
    <row r="289" spans="1:104" x14ac:dyDescent="0.25">
      <c r="A289" s="178"/>
      <c r="B289" s="181"/>
      <c r="C289" s="226" t="s">
        <v>442</v>
      </c>
      <c r="D289" s="227"/>
      <c r="E289" s="182">
        <v>0.32250000000000001</v>
      </c>
      <c r="F289" s="183"/>
      <c r="G289" s="184"/>
      <c r="M289" s="180" t="s">
        <v>442</v>
      </c>
      <c r="O289" s="170"/>
    </row>
    <row r="290" spans="1:104" x14ac:dyDescent="0.25">
      <c r="A290" s="178"/>
      <c r="B290" s="181"/>
      <c r="C290" s="226" t="s">
        <v>443</v>
      </c>
      <c r="D290" s="227"/>
      <c r="E290" s="182">
        <v>0.84</v>
      </c>
      <c r="F290" s="183"/>
      <c r="G290" s="184"/>
      <c r="M290" s="180" t="s">
        <v>443</v>
      </c>
      <c r="O290" s="170"/>
    </row>
    <row r="291" spans="1:104" x14ac:dyDescent="0.25">
      <c r="A291" s="178"/>
      <c r="B291" s="181"/>
      <c r="C291" s="226" t="s">
        <v>434</v>
      </c>
      <c r="D291" s="227"/>
      <c r="E291" s="182">
        <v>2.1</v>
      </c>
      <c r="F291" s="183"/>
      <c r="G291" s="184"/>
      <c r="M291" s="180" t="s">
        <v>434</v>
      </c>
      <c r="O291" s="170"/>
    </row>
    <row r="292" spans="1:104" x14ac:dyDescent="0.25">
      <c r="A292" s="178"/>
      <c r="B292" s="181"/>
      <c r="C292" s="226" t="s">
        <v>444</v>
      </c>
      <c r="D292" s="227"/>
      <c r="E292" s="182">
        <v>1.74</v>
      </c>
      <c r="F292" s="183"/>
      <c r="G292" s="184"/>
      <c r="M292" s="180" t="s">
        <v>444</v>
      </c>
      <c r="O292" s="170"/>
    </row>
    <row r="293" spans="1:104" x14ac:dyDescent="0.25">
      <c r="A293" s="178"/>
      <c r="B293" s="181"/>
      <c r="C293" s="226" t="s">
        <v>445</v>
      </c>
      <c r="D293" s="227"/>
      <c r="E293" s="182">
        <v>0.75</v>
      </c>
      <c r="F293" s="183"/>
      <c r="G293" s="184"/>
      <c r="M293" s="180" t="s">
        <v>445</v>
      </c>
      <c r="O293" s="170"/>
    </row>
    <row r="294" spans="1:104" ht="13" x14ac:dyDescent="0.3">
      <c r="A294" s="185"/>
      <c r="B294" s="186" t="s">
        <v>76</v>
      </c>
      <c r="C294" s="187" t="str">
        <f>CONCATENATE(B233," ",C233)</f>
        <v>61 Upravy povrchů vnitřní</v>
      </c>
      <c r="D294" s="188"/>
      <c r="E294" s="189"/>
      <c r="F294" s="190"/>
      <c r="G294" s="191">
        <f>SUM(G233:G293)</f>
        <v>0</v>
      </c>
      <c r="O294" s="170">
        <v>4</v>
      </c>
      <c r="BA294" s="192">
        <f>SUM(BA233:BA293)</f>
        <v>0</v>
      </c>
      <c r="BB294" s="192">
        <f>SUM(BB233:BB293)</f>
        <v>0</v>
      </c>
      <c r="BC294" s="192">
        <f>SUM(BC233:BC293)</f>
        <v>0</v>
      </c>
      <c r="BD294" s="192">
        <f>SUM(BD233:BD293)</f>
        <v>0</v>
      </c>
      <c r="BE294" s="192">
        <f>SUM(BE233:BE293)</f>
        <v>0</v>
      </c>
    </row>
    <row r="295" spans="1:104" ht="13" x14ac:dyDescent="0.3">
      <c r="A295" s="163" t="s">
        <v>72</v>
      </c>
      <c r="B295" s="164" t="s">
        <v>446</v>
      </c>
      <c r="C295" s="165" t="s">
        <v>447</v>
      </c>
      <c r="D295" s="166"/>
      <c r="E295" s="167"/>
      <c r="F295" s="167"/>
      <c r="G295" s="168"/>
      <c r="H295" s="169"/>
      <c r="I295" s="169"/>
      <c r="O295" s="170">
        <v>1</v>
      </c>
    </row>
    <row r="296" spans="1:104" x14ac:dyDescent="0.25">
      <c r="A296" s="171">
        <v>88</v>
      </c>
      <c r="B296" s="172" t="s">
        <v>448</v>
      </c>
      <c r="C296" s="173" t="s">
        <v>449</v>
      </c>
      <c r="D296" s="174" t="s">
        <v>227</v>
      </c>
      <c r="E296" s="175">
        <v>24.35</v>
      </c>
      <c r="F296" s="175">
        <v>0</v>
      </c>
      <c r="G296" s="176">
        <f>E296*F296</f>
        <v>0</v>
      </c>
      <c r="O296" s="170">
        <v>2</v>
      </c>
      <c r="AA296" s="146">
        <v>1</v>
      </c>
      <c r="AB296" s="146">
        <v>0</v>
      </c>
      <c r="AC296" s="146">
        <v>0</v>
      </c>
      <c r="AZ296" s="146">
        <v>1</v>
      </c>
      <c r="BA296" s="146">
        <f>IF(AZ296=1,G296,0)</f>
        <v>0</v>
      </c>
      <c r="BB296" s="146">
        <f>IF(AZ296=2,G296,0)</f>
        <v>0</v>
      </c>
      <c r="BC296" s="146">
        <f>IF(AZ296=3,G296,0)</f>
        <v>0</v>
      </c>
      <c r="BD296" s="146">
        <f>IF(AZ296=4,G296,0)</f>
        <v>0</v>
      </c>
      <c r="BE296" s="146">
        <f>IF(AZ296=5,G296,0)</f>
        <v>0</v>
      </c>
      <c r="CA296" s="177">
        <v>1</v>
      </c>
      <c r="CB296" s="177">
        <v>0</v>
      </c>
      <c r="CZ296" s="146">
        <v>0</v>
      </c>
    </row>
    <row r="297" spans="1:104" x14ac:dyDescent="0.25">
      <c r="A297" s="178"/>
      <c r="B297" s="179"/>
      <c r="C297" s="228"/>
      <c r="D297" s="229"/>
      <c r="E297" s="229"/>
      <c r="F297" s="229"/>
      <c r="G297" s="230"/>
      <c r="L297" s="180"/>
      <c r="O297" s="170">
        <v>3</v>
      </c>
    </row>
    <row r="298" spans="1:104" x14ac:dyDescent="0.25">
      <c r="A298" s="178"/>
      <c r="B298" s="181"/>
      <c r="C298" s="226" t="s">
        <v>450</v>
      </c>
      <c r="D298" s="227"/>
      <c r="E298" s="182">
        <v>24.35</v>
      </c>
      <c r="F298" s="183"/>
      <c r="G298" s="184"/>
      <c r="M298" s="180" t="s">
        <v>450</v>
      </c>
      <c r="O298" s="170"/>
    </row>
    <row r="299" spans="1:104" ht="20" x14ac:dyDescent="0.25">
      <c r="A299" s="171">
        <v>89</v>
      </c>
      <c r="B299" s="172" t="s">
        <v>451</v>
      </c>
      <c r="C299" s="173" t="s">
        <v>452</v>
      </c>
      <c r="D299" s="174" t="s">
        <v>109</v>
      </c>
      <c r="E299" s="175">
        <v>18.59</v>
      </c>
      <c r="F299" s="175">
        <v>0</v>
      </c>
      <c r="G299" s="176">
        <f>E299*F299</f>
        <v>0</v>
      </c>
      <c r="O299" s="170">
        <v>2</v>
      </c>
      <c r="AA299" s="146">
        <v>1</v>
      </c>
      <c r="AB299" s="146">
        <v>1</v>
      </c>
      <c r="AC299" s="146">
        <v>1</v>
      </c>
      <c r="AZ299" s="146">
        <v>1</v>
      </c>
      <c r="BA299" s="146">
        <f>IF(AZ299=1,G299,0)</f>
        <v>0</v>
      </c>
      <c r="BB299" s="146">
        <f>IF(AZ299=2,G299,0)</f>
        <v>0</v>
      </c>
      <c r="BC299" s="146">
        <f>IF(AZ299=3,G299,0)</f>
        <v>0</v>
      </c>
      <c r="BD299" s="146">
        <f>IF(AZ299=4,G299,0)</f>
        <v>0</v>
      </c>
      <c r="BE299" s="146">
        <f>IF(AZ299=5,G299,0)</f>
        <v>0</v>
      </c>
      <c r="CA299" s="177">
        <v>1</v>
      </c>
      <c r="CB299" s="177">
        <v>1</v>
      </c>
      <c r="CZ299" s="146">
        <v>1.2880000000000001E-2</v>
      </c>
    </row>
    <row r="300" spans="1:104" x14ac:dyDescent="0.25">
      <c r="A300" s="178"/>
      <c r="B300" s="181"/>
      <c r="C300" s="226" t="s">
        <v>453</v>
      </c>
      <c r="D300" s="227"/>
      <c r="E300" s="182">
        <v>18.59</v>
      </c>
      <c r="F300" s="183"/>
      <c r="G300" s="184"/>
      <c r="M300" s="180" t="s">
        <v>453</v>
      </c>
      <c r="O300" s="170"/>
    </row>
    <row r="301" spans="1:104" ht="20" x14ac:dyDescent="0.25">
      <c r="A301" s="171">
        <v>90</v>
      </c>
      <c r="B301" s="172" t="s">
        <v>454</v>
      </c>
      <c r="C301" s="173" t="s">
        <v>455</v>
      </c>
      <c r="D301" s="174" t="s">
        <v>109</v>
      </c>
      <c r="E301" s="175">
        <v>150.65700000000001</v>
      </c>
      <c r="F301" s="175">
        <v>0</v>
      </c>
      <c r="G301" s="176">
        <f>E301*F301</f>
        <v>0</v>
      </c>
      <c r="O301" s="170">
        <v>2</v>
      </c>
      <c r="AA301" s="146">
        <v>1</v>
      </c>
      <c r="AB301" s="146">
        <v>1</v>
      </c>
      <c r="AC301" s="146">
        <v>1</v>
      </c>
      <c r="AZ301" s="146">
        <v>1</v>
      </c>
      <c r="BA301" s="146">
        <f>IF(AZ301=1,G301,0)</f>
        <v>0</v>
      </c>
      <c r="BB301" s="146">
        <f>IF(AZ301=2,G301,0)</f>
        <v>0</v>
      </c>
      <c r="BC301" s="146">
        <f>IF(AZ301=3,G301,0)</f>
        <v>0</v>
      </c>
      <c r="BD301" s="146">
        <f>IF(AZ301=4,G301,0)</f>
        <v>0</v>
      </c>
      <c r="BE301" s="146">
        <f>IF(AZ301=5,G301,0)</f>
        <v>0</v>
      </c>
      <c r="CA301" s="177">
        <v>1</v>
      </c>
      <c r="CB301" s="177">
        <v>1</v>
      </c>
      <c r="CZ301" s="146">
        <v>1.472E-2</v>
      </c>
    </row>
    <row r="302" spans="1:104" x14ac:dyDescent="0.25">
      <c r="A302" s="178"/>
      <c r="B302" s="181"/>
      <c r="C302" s="226" t="s">
        <v>456</v>
      </c>
      <c r="D302" s="227"/>
      <c r="E302" s="182">
        <v>97.072000000000003</v>
      </c>
      <c r="F302" s="183"/>
      <c r="G302" s="184"/>
      <c r="M302" s="180" t="s">
        <v>456</v>
      </c>
      <c r="O302" s="170"/>
    </row>
    <row r="303" spans="1:104" x14ac:dyDescent="0.25">
      <c r="A303" s="178"/>
      <c r="B303" s="181"/>
      <c r="C303" s="226" t="s">
        <v>457</v>
      </c>
      <c r="D303" s="227"/>
      <c r="E303" s="182">
        <v>-7.04</v>
      </c>
      <c r="F303" s="183"/>
      <c r="G303" s="184"/>
      <c r="M303" s="180" t="s">
        <v>457</v>
      </c>
      <c r="O303" s="170"/>
    </row>
    <row r="304" spans="1:104" x14ac:dyDescent="0.25">
      <c r="A304" s="178"/>
      <c r="B304" s="181"/>
      <c r="C304" s="226" t="s">
        <v>458</v>
      </c>
      <c r="D304" s="227"/>
      <c r="E304" s="182">
        <v>-1.4</v>
      </c>
      <c r="F304" s="183"/>
      <c r="G304" s="184"/>
      <c r="M304" s="180" t="s">
        <v>458</v>
      </c>
      <c r="O304" s="170"/>
    </row>
    <row r="305" spans="1:104" x14ac:dyDescent="0.25">
      <c r="A305" s="178"/>
      <c r="B305" s="181"/>
      <c r="C305" s="226" t="s">
        <v>459</v>
      </c>
      <c r="D305" s="227"/>
      <c r="E305" s="182">
        <v>-4.9000000000000004</v>
      </c>
      <c r="F305" s="183"/>
      <c r="G305" s="184"/>
      <c r="M305" s="180" t="s">
        <v>459</v>
      </c>
      <c r="O305" s="170"/>
    </row>
    <row r="306" spans="1:104" x14ac:dyDescent="0.25">
      <c r="A306" s="178"/>
      <c r="B306" s="181"/>
      <c r="C306" s="226" t="s">
        <v>460</v>
      </c>
      <c r="D306" s="227"/>
      <c r="E306" s="182">
        <v>-7.25</v>
      </c>
      <c r="F306" s="183"/>
      <c r="G306" s="184"/>
      <c r="M306" s="180" t="s">
        <v>460</v>
      </c>
      <c r="O306" s="170"/>
    </row>
    <row r="307" spans="1:104" x14ac:dyDescent="0.25">
      <c r="A307" s="178"/>
      <c r="B307" s="181"/>
      <c r="C307" s="226" t="s">
        <v>461</v>
      </c>
      <c r="D307" s="227"/>
      <c r="E307" s="182">
        <v>78.34</v>
      </c>
      <c r="F307" s="183"/>
      <c r="G307" s="184"/>
      <c r="M307" s="180" t="s">
        <v>461</v>
      </c>
      <c r="O307" s="170"/>
    </row>
    <row r="308" spans="1:104" x14ac:dyDescent="0.25">
      <c r="A308" s="178"/>
      <c r="B308" s="181"/>
      <c r="C308" s="226" t="s">
        <v>462</v>
      </c>
      <c r="D308" s="227"/>
      <c r="E308" s="182">
        <v>-4.165</v>
      </c>
      <c r="F308" s="183"/>
      <c r="G308" s="184"/>
      <c r="M308" s="180" t="s">
        <v>462</v>
      </c>
      <c r="O308" s="170"/>
    </row>
    <row r="309" spans="1:104" ht="20" x14ac:dyDescent="0.25">
      <c r="A309" s="171">
        <v>91</v>
      </c>
      <c r="B309" s="172" t="s">
        <v>463</v>
      </c>
      <c r="C309" s="173" t="s">
        <v>464</v>
      </c>
      <c r="D309" s="174" t="s">
        <v>109</v>
      </c>
      <c r="E309" s="175">
        <v>70.941999999999993</v>
      </c>
      <c r="F309" s="175">
        <v>0</v>
      </c>
      <c r="G309" s="176">
        <f>E309*F309</f>
        <v>0</v>
      </c>
      <c r="O309" s="170">
        <v>2</v>
      </c>
      <c r="AA309" s="146">
        <v>1</v>
      </c>
      <c r="AB309" s="146">
        <v>1</v>
      </c>
      <c r="AC309" s="146">
        <v>1</v>
      </c>
      <c r="AZ309" s="146">
        <v>1</v>
      </c>
      <c r="BA309" s="146">
        <f>IF(AZ309=1,G309,0)</f>
        <v>0</v>
      </c>
      <c r="BB309" s="146">
        <f>IF(AZ309=2,G309,0)</f>
        <v>0</v>
      </c>
      <c r="BC309" s="146">
        <f>IF(AZ309=3,G309,0)</f>
        <v>0</v>
      </c>
      <c r="BD309" s="146">
        <f>IF(AZ309=4,G309,0)</f>
        <v>0</v>
      </c>
      <c r="BE309" s="146">
        <f>IF(AZ309=5,G309,0)</f>
        <v>0</v>
      </c>
      <c r="CA309" s="177">
        <v>1</v>
      </c>
      <c r="CB309" s="177">
        <v>1</v>
      </c>
      <c r="CZ309" s="146">
        <v>1.3440000000000001E-2</v>
      </c>
    </row>
    <row r="310" spans="1:104" x14ac:dyDescent="0.25">
      <c r="A310" s="178"/>
      <c r="B310" s="181"/>
      <c r="C310" s="226" t="s">
        <v>465</v>
      </c>
      <c r="D310" s="227"/>
      <c r="E310" s="182">
        <v>4.62</v>
      </c>
      <c r="F310" s="183"/>
      <c r="G310" s="184"/>
      <c r="M310" s="180" t="s">
        <v>465</v>
      </c>
      <c r="O310" s="170"/>
    </row>
    <row r="311" spans="1:104" x14ac:dyDescent="0.25">
      <c r="A311" s="178"/>
      <c r="B311" s="181"/>
      <c r="C311" s="226" t="s">
        <v>466</v>
      </c>
      <c r="D311" s="227"/>
      <c r="E311" s="182">
        <v>1.9279999999999999</v>
      </c>
      <c r="F311" s="183"/>
      <c r="G311" s="184"/>
      <c r="M311" s="180" t="s">
        <v>466</v>
      </c>
      <c r="O311" s="170"/>
    </row>
    <row r="312" spans="1:104" x14ac:dyDescent="0.25">
      <c r="A312" s="178"/>
      <c r="B312" s="181"/>
      <c r="C312" s="226" t="s">
        <v>467</v>
      </c>
      <c r="D312" s="227"/>
      <c r="E312" s="182">
        <v>5.6159999999999997</v>
      </c>
      <c r="F312" s="183"/>
      <c r="G312" s="184"/>
      <c r="M312" s="180" t="s">
        <v>467</v>
      </c>
      <c r="O312" s="170"/>
    </row>
    <row r="313" spans="1:104" x14ac:dyDescent="0.25">
      <c r="A313" s="178"/>
      <c r="B313" s="181"/>
      <c r="C313" s="226" t="s">
        <v>468</v>
      </c>
      <c r="D313" s="227"/>
      <c r="E313" s="182">
        <v>16.8</v>
      </c>
      <c r="F313" s="183"/>
      <c r="G313" s="184"/>
      <c r="M313" s="180" t="s">
        <v>468</v>
      </c>
      <c r="O313" s="170"/>
    </row>
    <row r="314" spans="1:104" x14ac:dyDescent="0.25">
      <c r="A314" s="178"/>
      <c r="B314" s="181"/>
      <c r="C314" s="226" t="s">
        <v>469</v>
      </c>
      <c r="D314" s="227"/>
      <c r="E314" s="182">
        <v>0.46800000000000003</v>
      </c>
      <c r="F314" s="183"/>
      <c r="G314" s="184"/>
      <c r="M314" s="180" t="s">
        <v>469</v>
      </c>
      <c r="O314" s="170"/>
    </row>
    <row r="315" spans="1:104" x14ac:dyDescent="0.25">
      <c r="A315" s="178"/>
      <c r="B315" s="181"/>
      <c r="C315" s="226" t="s">
        <v>470</v>
      </c>
      <c r="D315" s="227"/>
      <c r="E315" s="182">
        <v>2.2000000000000002</v>
      </c>
      <c r="F315" s="183"/>
      <c r="G315" s="184"/>
      <c r="M315" s="180" t="s">
        <v>470</v>
      </c>
      <c r="O315" s="170"/>
    </row>
    <row r="316" spans="1:104" x14ac:dyDescent="0.25">
      <c r="A316" s="178"/>
      <c r="B316" s="181"/>
      <c r="C316" s="226" t="s">
        <v>471</v>
      </c>
      <c r="D316" s="227"/>
      <c r="E316" s="182">
        <v>0.93600000000000005</v>
      </c>
      <c r="F316" s="183"/>
      <c r="G316" s="184"/>
      <c r="M316" s="180" t="s">
        <v>471</v>
      </c>
      <c r="O316" s="170"/>
    </row>
    <row r="317" spans="1:104" x14ac:dyDescent="0.25">
      <c r="A317" s="178"/>
      <c r="B317" s="181"/>
      <c r="C317" s="226" t="s">
        <v>472</v>
      </c>
      <c r="D317" s="227"/>
      <c r="E317" s="182">
        <v>2.8</v>
      </c>
      <c r="F317" s="183"/>
      <c r="G317" s="184"/>
      <c r="M317" s="180" t="s">
        <v>472</v>
      </c>
      <c r="O317" s="170"/>
    </row>
    <row r="318" spans="1:104" x14ac:dyDescent="0.25">
      <c r="A318" s="178"/>
      <c r="B318" s="181"/>
      <c r="C318" s="226" t="s">
        <v>473</v>
      </c>
      <c r="D318" s="227"/>
      <c r="E318" s="182">
        <v>5.28</v>
      </c>
      <c r="F318" s="183"/>
      <c r="G318" s="184"/>
      <c r="M318" s="180" t="s">
        <v>473</v>
      </c>
      <c r="O318" s="170"/>
    </row>
    <row r="319" spans="1:104" x14ac:dyDescent="0.25">
      <c r="A319" s="178"/>
      <c r="B319" s="181"/>
      <c r="C319" s="226" t="s">
        <v>474</v>
      </c>
      <c r="D319" s="227"/>
      <c r="E319" s="182">
        <v>1.08</v>
      </c>
      <c r="F319" s="183"/>
      <c r="G319" s="184"/>
      <c r="M319" s="180" t="s">
        <v>474</v>
      </c>
      <c r="O319" s="170"/>
    </row>
    <row r="320" spans="1:104" x14ac:dyDescent="0.25">
      <c r="A320" s="178"/>
      <c r="B320" s="181"/>
      <c r="C320" s="226" t="s">
        <v>475</v>
      </c>
      <c r="D320" s="227"/>
      <c r="E320" s="182">
        <v>3.6</v>
      </c>
      <c r="F320" s="183"/>
      <c r="G320" s="184"/>
      <c r="M320" s="180" t="s">
        <v>475</v>
      </c>
      <c r="O320" s="170"/>
    </row>
    <row r="321" spans="1:104" x14ac:dyDescent="0.25">
      <c r="A321" s="178"/>
      <c r="B321" s="181"/>
      <c r="C321" s="226" t="s">
        <v>476</v>
      </c>
      <c r="D321" s="227"/>
      <c r="E321" s="182">
        <v>3.7440000000000002</v>
      </c>
      <c r="F321" s="183"/>
      <c r="G321" s="184"/>
      <c r="M321" s="180" t="s">
        <v>476</v>
      </c>
      <c r="O321" s="170"/>
    </row>
    <row r="322" spans="1:104" x14ac:dyDescent="0.25">
      <c r="A322" s="178"/>
      <c r="B322" s="181"/>
      <c r="C322" s="226" t="s">
        <v>477</v>
      </c>
      <c r="D322" s="227"/>
      <c r="E322" s="182">
        <v>4.6399999999999997</v>
      </c>
      <c r="F322" s="183"/>
      <c r="G322" s="184"/>
      <c r="M322" s="180" t="s">
        <v>477</v>
      </c>
      <c r="O322" s="170"/>
    </row>
    <row r="323" spans="1:104" x14ac:dyDescent="0.25">
      <c r="A323" s="178"/>
      <c r="B323" s="181"/>
      <c r="C323" s="226" t="s">
        <v>478</v>
      </c>
      <c r="D323" s="227"/>
      <c r="E323" s="182">
        <v>8.4</v>
      </c>
      <c r="F323" s="183"/>
      <c r="G323" s="184"/>
      <c r="M323" s="180" t="s">
        <v>478</v>
      </c>
      <c r="O323" s="170"/>
    </row>
    <row r="324" spans="1:104" x14ac:dyDescent="0.25">
      <c r="A324" s="178"/>
      <c r="B324" s="181"/>
      <c r="C324" s="226" t="s">
        <v>479</v>
      </c>
      <c r="D324" s="227"/>
      <c r="E324" s="182">
        <v>1.1599999999999999</v>
      </c>
      <c r="F324" s="183"/>
      <c r="G324" s="184"/>
      <c r="M324" s="180" t="s">
        <v>479</v>
      </c>
      <c r="O324" s="170"/>
    </row>
    <row r="325" spans="1:104" x14ac:dyDescent="0.25">
      <c r="A325" s="178"/>
      <c r="B325" s="181"/>
      <c r="C325" s="226" t="s">
        <v>480</v>
      </c>
      <c r="D325" s="227"/>
      <c r="E325" s="182">
        <v>0.43</v>
      </c>
      <c r="F325" s="183"/>
      <c r="G325" s="184"/>
      <c r="M325" s="180" t="s">
        <v>480</v>
      </c>
      <c r="O325" s="170"/>
    </row>
    <row r="326" spans="1:104" x14ac:dyDescent="0.25">
      <c r="A326" s="178"/>
      <c r="B326" s="181"/>
      <c r="C326" s="226" t="s">
        <v>481</v>
      </c>
      <c r="D326" s="227"/>
      <c r="E326" s="182">
        <v>1.1200000000000001</v>
      </c>
      <c r="F326" s="183"/>
      <c r="G326" s="184"/>
      <c r="M326" s="180" t="s">
        <v>481</v>
      </c>
      <c r="O326" s="170"/>
    </row>
    <row r="327" spans="1:104" x14ac:dyDescent="0.25">
      <c r="A327" s="178"/>
      <c r="B327" s="181"/>
      <c r="C327" s="226" t="s">
        <v>472</v>
      </c>
      <c r="D327" s="227"/>
      <c r="E327" s="182">
        <v>2.8</v>
      </c>
      <c r="F327" s="183"/>
      <c r="G327" s="184"/>
      <c r="M327" s="180" t="s">
        <v>472</v>
      </c>
      <c r="O327" s="170"/>
    </row>
    <row r="328" spans="1:104" x14ac:dyDescent="0.25">
      <c r="A328" s="178"/>
      <c r="B328" s="181"/>
      <c r="C328" s="226" t="s">
        <v>482</v>
      </c>
      <c r="D328" s="227"/>
      <c r="E328" s="182">
        <v>2.3199999999999998</v>
      </c>
      <c r="F328" s="183"/>
      <c r="G328" s="184"/>
      <c r="M328" s="180" t="s">
        <v>482</v>
      </c>
      <c r="O328" s="170"/>
    </row>
    <row r="329" spans="1:104" x14ac:dyDescent="0.25">
      <c r="A329" s="178"/>
      <c r="B329" s="181"/>
      <c r="C329" s="226" t="s">
        <v>483</v>
      </c>
      <c r="D329" s="227"/>
      <c r="E329" s="182">
        <v>1</v>
      </c>
      <c r="F329" s="183"/>
      <c r="G329" s="184"/>
      <c r="M329" s="180" t="s">
        <v>483</v>
      </c>
      <c r="O329" s="170"/>
    </row>
    <row r="330" spans="1:104" x14ac:dyDescent="0.25">
      <c r="A330" s="171">
        <v>92</v>
      </c>
      <c r="B330" s="172" t="s">
        <v>484</v>
      </c>
      <c r="C330" s="173" t="s">
        <v>485</v>
      </c>
      <c r="D330" s="174" t="s">
        <v>109</v>
      </c>
      <c r="E330" s="175">
        <v>385.78</v>
      </c>
      <c r="F330" s="175">
        <v>0</v>
      </c>
      <c r="G330" s="176">
        <f>E330*F330</f>
        <v>0</v>
      </c>
      <c r="O330" s="170">
        <v>2</v>
      </c>
      <c r="AA330" s="146">
        <v>1</v>
      </c>
      <c r="AB330" s="146">
        <v>1</v>
      </c>
      <c r="AC330" s="146">
        <v>1</v>
      </c>
      <c r="AZ330" s="146">
        <v>1</v>
      </c>
      <c r="BA330" s="146">
        <f>IF(AZ330=1,G330,0)</f>
        <v>0</v>
      </c>
      <c r="BB330" s="146">
        <f>IF(AZ330=2,G330,0)</f>
        <v>0</v>
      </c>
      <c r="BC330" s="146">
        <f>IF(AZ330=3,G330,0)</f>
        <v>0</v>
      </c>
      <c r="BD330" s="146">
        <f>IF(AZ330=4,G330,0)</f>
        <v>0</v>
      </c>
      <c r="BE330" s="146">
        <f>IF(AZ330=5,G330,0)</f>
        <v>0</v>
      </c>
      <c r="CA330" s="177">
        <v>1</v>
      </c>
      <c r="CB330" s="177">
        <v>1</v>
      </c>
      <c r="CZ330" s="146">
        <v>2.945E-2</v>
      </c>
    </row>
    <row r="331" spans="1:104" x14ac:dyDescent="0.25">
      <c r="A331" s="171">
        <v>93</v>
      </c>
      <c r="B331" s="172" t="s">
        <v>486</v>
      </c>
      <c r="C331" s="173" t="s">
        <v>487</v>
      </c>
      <c r="D331" s="174" t="s">
        <v>109</v>
      </c>
      <c r="E331" s="175">
        <v>79.036500000000004</v>
      </c>
      <c r="F331" s="175">
        <v>0</v>
      </c>
      <c r="G331" s="176">
        <f>E331*F331</f>
        <v>0</v>
      </c>
      <c r="O331" s="170">
        <v>2</v>
      </c>
      <c r="AA331" s="146">
        <v>1</v>
      </c>
      <c r="AB331" s="146">
        <v>1</v>
      </c>
      <c r="AC331" s="146">
        <v>1</v>
      </c>
      <c r="AZ331" s="146">
        <v>1</v>
      </c>
      <c r="BA331" s="146">
        <f>IF(AZ331=1,G331,0)</f>
        <v>0</v>
      </c>
      <c r="BB331" s="146">
        <f>IF(AZ331=2,G331,0)</f>
        <v>0</v>
      </c>
      <c r="BC331" s="146">
        <f>IF(AZ331=3,G331,0)</f>
        <v>0</v>
      </c>
      <c r="BD331" s="146">
        <f>IF(AZ331=4,G331,0)</f>
        <v>0</v>
      </c>
      <c r="BE331" s="146">
        <f>IF(AZ331=5,G331,0)</f>
        <v>0</v>
      </c>
      <c r="CA331" s="177">
        <v>1</v>
      </c>
      <c r="CB331" s="177">
        <v>1</v>
      </c>
      <c r="CZ331" s="146">
        <v>1.2E-4</v>
      </c>
    </row>
    <row r="332" spans="1:104" x14ac:dyDescent="0.25">
      <c r="A332" s="178"/>
      <c r="B332" s="179"/>
      <c r="C332" s="228"/>
      <c r="D332" s="229"/>
      <c r="E332" s="229"/>
      <c r="F332" s="229"/>
      <c r="G332" s="230"/>
      <c r="L332" s="180"/>
      <c r="O332" s="170">
        <v>3</v>
      </c>
    </row>
    <row r="333" spans="1:104" x14ac:dyDescent="0.25">
      <c r="A333" s="178"/>
      <c r="B333" s="181"/>
      <c r="C333" s="226" t="s">
        <v>385</v>
      </c>
      <c r="D333" s="227"/>
      <c r="E333" s="182">
        <v>2.42</v>
      </c>
      <c r="F333" s="183"/>
      <c r="G333" s="184"/>
      <c r="M333" s="180" t="s">
        <v>385</v>
      </c>
      <c r="O333" s="170"/>
    </row>
    <row r="334" spans="1:104" x14ac:dyDescent="0.25">
      <c r="A334" s="178"/>
      <c r="B334" s="181"/>
      <c r="C334" s="226" t="s">
        <v>386</v>
      </c>
      <c r="D334" s="227"/>
      <c r="E334" s="182">
        <v>4.05</v>
      </c>
      <c r="F334" s="183"/>
      <c r="G334" s="184"/>
      <c r="M334" s="180" t="s">
        <v>386</v>
      </c>
      <c r="O334" s="170"/>
    </row>
    <row r="335" spans="1:104" x14ac:dyDescent="0.25">
      <c r="A335" s="178"/>
      <c r="B335" s="181"/>
      <c r="C335" s="226" t="s">
        <v>387</v>
      </c>
      <c r="D335" s="227"/>
      <c r="E335" s="182">
        <v>12.285</v>
      </c>
      <c r="F335" s="183"/>
      <c r="G335" s="184"/>
      <c r="M335" s="180" t="s">
        <v>387</v>
      </c>
      <c r="O335" s="170"/>
    </row>
    <row r="336" spans="1:104" x14ac:dyDescent="0.25">
      <c r="A336" s="178"/>
      <c r="B336" s="181"/>
      <c r="C336" s="226" t="s">
        <v>388</v>
      </c>
      <c r="D336" s="227"/>
      <c r="E336" s="182">
        <v>4.9000000000000004</v>
      </c>
      <c r="F336" s="183"/>
      <c r="G336" s="184"/>
      <c r="M336" s="180" t="s">
        <v>388</v>
      </c>
      <c r="O336" s="170"/>
    </row>
    <row r="337" spans="1:104" x14ac:dyDescent="0.25">
      <c r="A337" s="178"/>
      <c r="B337" s="181"/>
      <c r="C337" s="226" t="s">
        <v>389</v>
      </c>
      <c r="D337" s="227"/>
      <c r="E337" s="182">
        <v>1.4</v>
      </c>
      <c r="F337" s="183"/>
      <c r="G337" s="184"/>
      <c r="M337" s="180" t="s">
        <v>389</v>
      </c>
      <c r="O337" s="170"/>
    </row>
    <row r="338" spans="1:104" x14ac:dyDescent="0.25">
      <c r="A338" s="178"/>
      <c r="B338" s="181"/>
      <c r="C338" s="226" t="s">
        <v>390</v>
      </c>
      <c r="D338" s="227"/>
      <c r="E338" s="182">
        <v>4.0949999999999998</v>
      </c>
      <c r="F338" s="183"/>
      <c r="G338" s="184"/>
      <c r="M338" s="180" t="s">
        <v>390</v>
      </c>
      <c r="O338" s="170"/>
    </row>
    <row r="339" spans="1:104" x14ac:dyDescent="0.25">
      <c r="A339" s="178"/>
      <c r="B339" s="181"/>
      <c r="C339" s="226" t="s">
        <v>391</v>
      </c>
      <c r="D339" s="227"/>
      <c r="E339" s="182">
        <v>2.1175000000000002</v>
      </c>
      <c r="F339" s="183"/>
      <c r="G339" s="184"/>
      <c r="M339" s="180" t="s">
        <v>391</v>
      </c>
      <c r="O339" s="170"/>
    </row>
    <row r="340" spans="1:104" x14ac:dyDescent="0.25">
      <c r="A340" s="178"/>
      <c r="B340" s="181"/>
      <c r="C340" s="226" t="s">
        <v>392</v>
      </c>
      <c r="D340" s="227"/>
      <c r="E340" s="182">
        <v>2.8279999999999998</v>
      </c>
      <c r="F340" s="183"/>
      <c r="G340" s="184"/>
      <c r="M340" s="180" t="s">
        <v>392</v>
      </c>
      <c r="O340" s="170"/>
    </row>
    <row r="341" spans="1:104" x14ac:dyDescent="0.25">
      <c r="A341" s="178"/>
      <c r="B341" s="181"/>
      <c r="C341" s="226" t="s">
        <v>393</v>
      </c>
      <c r="D341" s="227"/>
      <c r="E341" s="182">
        <v>2.0474999999999999</v>
      </c>
      <c r="F341" s="183"/>
      <c r="G341" s="184"/>
      <c r="M341" s="180" t="s">
        <v>393</v>
      </c>
      <c r="O341" s="170"/>
    </row>
    <row r="342" spans="1:104" x14ac:dyDescent="0.25">
      <c r="A342" s="178"/>
      <c r="B342" s="181"/>
      <c r="C342" s="226" t="s">
        <v>394</v>
      </c>
      <c r="D342" s="227"/>
      <c r="E342" s="182">
        <v>22.522500000000001</v>
      </c>
      <c r="F342" s="183"/>
      <c r="G342" s="184"/>
      <c r="M342" s="180" t="s">
        <v>394</v>
      </c>
      <c r="O342" s="170"/>
    </row>
    <row r="343" spans="1:104" x14ac:dyDescent="0.25">
      <c r="A343" s="178"/>
      <c r="B343" s="181"/>
      <c r="C343" s="226" t="s">
        <v>395</v>
      </c>
      <c r="D343" s="227"/>
      <c r="E343" s="182">
        <v>3.2174999999999998</v>
      </c>
      <c r="F343" s="183"/>
      <c r="G343" s="184"/>
      <c r="M343" s="180" t="s">
        <v>395</v>
      </c>
      <c r="O343" s="170"/>
    </row>
    <row r="344" spans="1:104" x14ac:dyDescent="0.25">
      <c r="A344" s="178"/>
      <c r="B344" s="181"/>
      <c r="C344" s="226" t="s">
        <v>396</v>
      </c>
      <c r="D344" s="227"/>
      <c r="E344" s="182">
        <v>7.25</v>
      </c>
      <c r="F344" s="183"/>
      <c r="G344" s="184"/>
      <c r="M344" s="180" t="s">
        <v>396</v>
      </c>
      <c r="O344" s="170"/>
    </row>
    <row r="345" spans="1:104" x14ac:dyDescent="0.25">
      <c r="A345" s="178"/>
      <c r="B345" s="181"/>
      <c r="C345" s="226" t="s">
        <v>397</v>
      </c>
      <c r="D345" s="227"/>
      <c r="E345" s="182">
        <v>6.7859999999999996</v>
      </c>
      <c r="F345" s="183"/>
      <c r="G345" s="184"/>
      <c r="M345" s="180" t="s">
        <v>397</v>
      </c>
      <c r="O345" s="170"/>
    </row>
    <row r="346" spans="1:104" x14ac:dyDescent="0.25">
      <c r="A346" s="178"/>
      <c r="B346" s="181"/>
      <c r="C346" s="226" t="s">
        <v>398</v>
      </c>
      <c r="D346" s="227"/>
      <c r="E346" s="182">
        <v>3.1175000000000002</v>
      </c>
      <c r="F346" s="183"/>
      <c r="G346" s="184"/>
      <c r="M346" s="180" t="s">
        <v>398</v>
      </c>
      <c r="O346" s="170"/>
    </row>
    <row r="347" spans="1:104" x14ac:dyDescent="0.25">
      <c r="A347" s="171">
        <v>94</v>
      </c>
      <c r="B347" s="172" t="s">
        <v>488</v>
      </c>
      <c r="C347" s="173" t="s">
        <v>489</v>
      </c>
      <c r="D347" s="174" t="s">
        <v>109</v>
      </c>
      <c r="E347" s="175">
        <v>536.44479999999999</v>
      </c>
      <c r="F347" s="175">
        <v>0</v>
      </c>
      <c r="G347" s="176">
        <f>E347*F347</f>
        <v>0</v>
      </c>
      <c r="O347" s="170">
        <v>2</v>
      </c>
      <c r="AA347" s="146">
        <v>1</v>
      </c>
      <c r="AB347" s="146">
        <v>1</v>
      </c>
      <c r="AC347" s="146">
        <v>1</v>
      </c>
      <c r="AZ347" s="146">
        <v>1</v>
      </c>
      <c r="BA347" s="146">
        <f>IF(AZ347=1,G347,0)</f>
        <v>0</v>
      </c>
      <c r="BB347" s="146">
        <f>IF(AZ347=2,G347,0)</f>
        <v>0</v>
      </c>
      <c r="BC347" s="146">
        <f>IF(AZ347=3,G347,0)</f>
        <v>0</v>
      </c>
      <c r="BD347" s="146">
        <f>IF(AZ347=4,G347,0)</f>
        <v>0</v>
      </c>
      <c r="BE347" s="146">
        <f>IF(AZ347=5,G347,0)</f>
        <v>0</v>
      </c>
      <c r="CA347" s="177">
        <v>1</v>
      </c>
      <c r="CB347" s="177">
        <v>1</v>
      </c>
      <c r="CZ347" s="146">
        <v>0</v>
      </c>
    </row>
    <row r="348" spans="1:104" x14ac:dyDescent="0.25">
      <c r="A348" s="178"/>
      <c r="B348" s="179"/>
      <c r="C348" s="228"/>
      <c r="D348" s="229"/>
      <c r="E348" s="229"/>
      <c r="F348" s="229"/>
      <c r="G348" s="230"/>
      <c r="L348" s="180"/>
      <c r="O348" s="170">
        <v>3</v>
      </c>
    </row>
    <row r="349" spans="1:104" x14ac:dyDescent="0.25">
      <c r="A349" s="171">
        <v>95</v>
      </c>
      <c r="B349" s="172" t="s">
        <v>490</v>
      </c>
      <c r="C349" s="173" t="s">
        <v>491</v>
      </c>
      <c r="D349" s="174" t="s">
        <v>227</v>
      </c>
      <c r="E349" s="175">
        <v>28.002500000000001</v>
      </c>
      <c r="F349" s="175">
        <v>0</v>
      </c>
      <c r="G349" s="176">
        <f>E349*F349</f>
        <v>0</v>
      </c>
      <c r="O349" s="170">
        <v>2</v>
      </c>
      <c r="AA349" s="146">
        <v>3</v>
      </c>
      <c r="AB349" s="146">
        <v>1</v>
      </c>
      <c r="AC349" s="146">
        <v>553420166</v>
      </c>
      <c r="AZ349" s="146">
        <v>1</v>
      </c>
      <c r="BA349" s="146">
        <f>IF(AZ349=1,G349,0)</f>
        <v>0</v>
      </c>
      <c r="BB349" s="146">
        <f>IF(AZ349=2,G349,0)</f>
        <v>0</v>
      </c>
      <c r="BC349" s="146">
        <f>IF(AZ349=3,G349,0)</f>
        <v>0</v>
      </c>
      <c r="BD349" s="146">
        <f>IF(AZ349=4,G349,0)</f>
        <v>0</v>
      </c>
      <c r="BE349" s="146">
        <f>IF(AZ349=5,G349,0)</f>
        <v>0</v>
      </c>
      <c r="CA349" s="177">
        <v>3</v>
      </c>
      <c r="CB349" s="177">
        <v>1</v>
      </c>
      <c r="CZ349" s="146">
        <v>5.9999999999999995E-4</v>
      </c>
    </row>
    <row r="350" spans="1:104" x14ac:dyDescent="0.25">
      <c r="A350" s="178"/>
      <c r="B350" s="179"/>
      <c r="C350" s="228"/>
      <c r="D350" s="229"/>
      <c r="E350" s="229"/>
      <c r="F350" s="229"/>
      <c r="G350" s="230"/>
      <c r="L350" s="180"/>
      <c r="O350" s="170">
        <v>3</v>
      </c>
    </row>
    <row r="351" spans="1:104" x14ac:dyDescent="0.25">
      <c r="A351" s="178"/>
      <c r="B351" s="181"/>
      <c r="C351" s="226" t="s">
        <v>492</v>
      </c>
      <c r="D351" s="227"/>
      <c r="E351" s="182">
        <v>28.002500000000001</v>
      </c>
      <c r="F351" s="183"/>
      <c r="G351" s="184"/>
      <c r="M351" s="180" t="s">
        <v>492</v>
      </c>
      <c r="O351" s="170"/>
    </row>
    <row r="352" spans="1:104" ht="13" x14ac:dyDescent="0.3">
      <c r="A352" s="185"/>
      <c r="B352" s="186" t="s">
        <v>76</v>
      </c>
      <c r="C352" s="187" t="str">
        <f>CONCATENATE(B295," ",C295)</f>
        <v>62 Úpravy povrchů vnější</v>
      </c>
      <c r="D352" s="188"/>
      <c r="E352" s="189"/>
      <c r="F352" s="190"/>
      <c r="G352" s="191">
        <f>SUM(G295:G351)</f>
        <v>0</v>
      </c>
      <c r="O352" s="170">
        <v>4</v>
      </c>
      <c r="BA352" s="192">
        <f>SUM(BA295:BA351)</f>
        <v>0</v>
      </c>
      <c r="BB352" s="192">
        <f>SUM(BB295:BB351)</f>
        <v>0</v>
      </c>
      <c r="BC352" s="192">
        <f>SUM(BC295:BC351)</f>
        <v>0</v>
      </c>
      <c r="BD352" s="192">
        <f>SUM(BD295:BD351)</f>
        <v>0</v>
      </c>
      <c r="BE352" s="192">
        <f>SUM(BE295:BE351)</f>
        <v>0</v>
      </c>
    </row>
    <row r="353" spans="1:104" ht="13" x14ac:dyDescent="0.3">
      <c r="A353" s="163" t="s">
        <v>72</v>
      </c>
      <c r="B353" s="164" t="s">
        <v>493</v>
      </c>
      <c r="C353" s="165" t="s">
        <v>494</v>
      </c>
      <c r="D353" s="166"/>
      <c r="E353" s="167"/>
      <c r="F353" s="167"/>
      <c r="G353" s="168"/>
      <c r="H353" s="169"/>
      <c r="I353" s="169"/>
      <c r="O353" s="170">
        <v>1</v>
      </c>
    </row>
    <row r="354" spans="1:104" x14ac:dyDescent="0.25">
      <c r="A354" s="171">
        <v>96</v>
      </c>
      <c r="B354" s="172" t="s">
        <v>495</v>
      </c>
      <c r="C354" s="173" t="s">
        <v>496</v>
      </c>
      <c r="D354" s="174" t="s">
        <v>84</v>
      </c>
      <c r="E354" s="175">
        <v>7.0637999999999996</v>
      </c>
      <c r="F354" s="175">
        <v>0</v>
      </c>
      <c r="G354" s="176">
        <f>E354*F354</f>
        <v>0</v>
      </c>
      <c r="O354" s="170">
        <v>2</v>
      </c>
      <c r="AA354" s="146">
        <v>1</v>
      </c>
      <c r="AB354" s="146">
        <v>0</v>
      </c>
      <c r="AC354" s="146">
        <v>0</v>
      </c>
      <c r="AZ354" s="146">
        <v>1</v>
      </c>
      <c r="BA354" s="146">
        <f>IF(AZ354=1,G354,0)</f>
        <v>0</v>
      </c>
      <c r="BB354" s="146">
        <f>IF(AZ354=2,G354,0)</f>
        <v>0</v>
      </c>
      <c r="BC354" s="146">
        <f>IF(AZ354=3,G354,0)</f>
        <v>0</v>
      </c>
      <c r="BD354" s="146">
        <f>IF(AZ354=4,G354,0)</f>
        <v>0</v>
      </c>
      <c r="BE354" s="146">
        <f>IF(AZ354=5,G354,0)</f>
        <v>0</v>
      </c>
      <c r="CA354" s="177">
        <v>1</v>
      </c>
      <c r="CB354" s="177">
        <v>0</v>
      </c>
      <c r="CZ354" s="146">
        <v>2.5249999999999999</v>
      </c>
    </row>
    <row r="355" spans="1:104" x14ac:dyDescent="0.25">
      <c r="A355" s="178"/>
      <c r="B355" s="181"/>
      <c r="C355" s="226" t="s">
        <v>497</v>
      </c>
      <c r="D355" s="227"/>
      <c r="E355" s="182">
        <v>0.48499999999999999</v>
      </c>
      <c r="F355" s="183"/>
      <c r="G355" s="184"/>
      <c r="M355" s="180" t="s">
        <v>497</v>
      </c>
      <c r="O355" s="170"/>
    </row>
    <row r="356" spans="1:104" x14ac:dyDescent="0.25">
      <c r="A356" s="178"/>
      <c r="B356" s="181"/>
      <c r="C356" s="226" t="s">
        <v>498</v>
      </c>
      <c r="D356" s="227"/>
      <c r="E356" s="182">
        <v>1.3426</v>
      </c>
      <c r="F356" s="183"/>
      <c r="G356" s="184"/>
      <c r="M356" s="180" t="s">
        <v>498</v>
      </c>
      <c r="O356" s="170"/>
    </row>
    <row r="357" spans="1:104" x14ac:dyDescent="0.25">
      <c r="A357" s="178"/>
      <c r="B357" s="181"/>
      <c r="C357" s="226" t="s">
        <v>499</v>
      </c>
      <c r="D357" s="227"/>
      <c r="E357" s="182">
        <v>2.028</v>
      </c>
      <c r="F357" s="183"/>
      <c r="G357" s="184"/>
      <c r="M357" s="180" t="s">
        <v>499</v>
      </c>
      <c r="O357" s="170"/>
    </row>
    <row r="358" spans="1:104" x14ac:dyDescent="0.25">
      <c r="A358" s="178"/>
      <c r="B358" s="181"/>
      <c r="C358" s="226" t="s">
        <v>500</v>
      </c>
      <c r="D358" s="227"/>
      <c r="E358" s="182">
        <v>1.0638000000000001</v>
      </c>
      <c r="F358" s="183"/>
      <c r="G358" s="184"/>
      <c r="M358" s="180" t="s">
        <v>500</v>
      </c>
      <c r="O358" s="170"/>
    </row>
    <row r="359" spans="1:104" x14ac:dyDescent="0.25">
      <c r="A359" s="178"/>
      <c r="B359" s="181"/>
      <c r="C359" s="226" t="s">
        <v>501</v>
      </c>
      <c r="D359" s="227"/>
      <c r="E359" s="182">
        <v>2.1444000000000001</v>
      </c>
      <c r="F359" s="183"/>
      <c r="G359" s="184"/>
      <c r="M359" s="180" t="s">
        <v>501</v>
      </c>
      <c r="O359" s="170"/>
    </row>
    <row r="360" spans="1:104" x14ac:dyDescent="0.25">
      <c r="A360" s="171">
        <v>97</v>
      </c>
      <c r="B360" s="172" t="s">
        <v>502</v>
      </c>
      <c r="C360" s="173" t="s">
        <v>503</v>
      </c>
      <c r="D360" s="174" t="s">
        <v>84</v>
      </c>
      <c r="E360" s="175">
        <v>7.0637999999999996</v>
      </c>
      <c r="F360" s="175">
        <v>0</v>
      </c>
      <c r="G360" s="176">
        <f>E360*F360</f>
        <v>0</v>
      </c>
      <c r="O360" s="170">
        <v>2</v>
      </c>
      <c r="AA360" s="146">
        <v>1</v>
      </c>
      <c r="AB360" s="146">
        <v>0</v>
      </c>
      <c r="AC360" s="146">
        <v>0</v>
      </c>
      <c r="AZ360" s="146">
        <v>1</v>
      </c>
      <c r="BA360" s="146">
        <f>IF(AZ360=1,G360,0)</f>
        <v>0</v>
      </c>
      <c r="BB360" s="146">
        <f>IF(AZ360=2,G360,0)</f>
        <v>0</v>
      </c>
      <c r="BC360" s="146">
        <f>IF(AZ360=3,G360,0)</f>
        <v>0</v>
      </c>
      <c r="BD360" s="146">
        <f>IF(AZ360=4,G360,0)</f>
        <v>0</v>
      </c>
      <c r="BE360" s="146">
        <f>IF(AZ360=5,G360,0)</f>
        <v>0</v>
      </c>
      <c r="CA360" s="177">
        <v>1</v>
      </c>
      <c r="CB360" s="177">
        <v>0</v>
      </c>
      <c r="CZ360" s="146">
        <v>0</v>
      </c>
    </row>
    <row r="361" spans="1:104" x14ac:dyDescent="0.25">
      <c r="A361" s="171">
        <v>98</v>
      </c>
      <c r="B361" s="172" t="s">
        <v>504</v>
      </c>
      <c r="C361" s="173" t="s">
        <v>505</v>
      </c>
      <c r="D361" s="174" t="s">
        <v>84</v>
      </c>
      <c r="E361" s="175">
        <v>7.0637999999999996</v>
      </c>
      <c r="F361" s="175">
        <v>0</v>
      </c>
      <c r="G361" s="176">
        <f>E361*F361</f>
        <v>0</v>
      </c>
      <c r="O361" s="170">
        <v>2</v>
      </c>
      <c r="AA361" s="146">
        <v>1</v>
      </c>
      <c r="AB361" s="146">
        <v>1</v>
      </c>
      <c r="AC361" s="146">
        <v>1</v>
      </c>
      <c r="AZ361" s="146">
        <v>1</v>
      </c>
      <c r="BA361" s="146">
        <f>IF(AZ361=1,G361,0)</f>
        <v>0</v>
      </c>
      <c r="BB361" s="146">
        <f>IF(AZ361=2,G361,0)</f>
        <v>0</v>
      </c>
      <c r="BC361" s="146">
        <f>IF(AZ361=3,G361,0)</f>
        <v>0</v>
      </c>
      <c r="BD361" s="146">
        <f>IF(AZ361=4,G361,0)</f>
        <v>0</v>
      </c>
      <c r="BE361" s="146">
        <f>IF(AZ361=5,G361,0)</f>
        <v>0</v>
      </c>
      <c r="CA361" s="177">
        <v>1</v>
      </c>
      <c r="CB361" s="177">
        <v>1</v>
      </c>
      <c r="CZ361" s="146">
        <v>0</v>
      </c>
    </row>
    <row r="362" spans="1:104" ht="20" x14ac:dyDescent="0.25">
      <c r="A362" s="171">
        <v>99</v>
      </c>
      <c r="B362" s="172" t="s">
        <v>506</v>
      </c>
      <c r="C362" s="173" t="s">
        <v>507</v>
      </c>
      <c r="D362" s="174" t="s">
        <v>165</v>
      </c>
      <c r="E362" s="175">
        <v>0.18759999999999999</v>
      </c>
      <c r="F362" s="175">
        <v>0</v>
      </c>
      <c r="G362" s="176">
        <f>E362*F362</f>
        <v>0</v>
      </c>
      <c r="O362" s="170">
        <v>2</v>
      </c>
      <c r="AA362" s="146">
        <v>1</v>
      </c>
      <c r="AB362" s="146">
        <v>1</v>
      </c>
      <c r="AC362" s="146">
        <v>1</v>
      </c>
      <c r="AZ362" s="146">
        <v>1</v>
      </c>
      <c r="BA362" s="146">
        <f>IF(AZ362=1,G362,0)</f>
        <v>0</v>
      </c>
      <c r="BB362" s="146">
        <f>IF(AZ362=2,G362,0)</f>
        <v>0</v>
      </c>
      <c r="BC362" s="146">
        <f>IF(AZ362=3,G362,0)</f>
        <v>0</v>
      </c>
      <c r="BD362" s="146">
        <f>IF(AZ362=4,G362,0)</f>
        <v>0</v>
      </c>
      <c r="BE362" s="146">
        <f>IF(AZ362=5,G362,0)</f>
        <v>0</v>
      </c>
      <c r="CA362" s="177">
        <v>1</v>
      </c>
      <c r="CB362" s="177">
        <v>1</v>
      </c>
      <c r="CZ362" s="146">
        <v>1.0662499999999999</v>
      </c>
    </row>
    <row r="363" spans="1:104" x14ac:dyDescent="0.25">
      <c r="A363" s="178"/>
      <c r="B363" s="181"/>
      <c r="C363" s="226" t="s">
        <v>508</v>
      </c>
      <c r="D363" s="227"/>
      <c r="E363" s="182">
        <v>2.2499999999999999E-2</v>
      </c>
      <c r="F363" s="183"/>
      <c r="G363" s="184"/>
      <c r="M363" s="180" t="s">
        <v>508</v>
      </c>
      <c r="O363" s="170"/>
    </row>
    <row r="364" spans="1:104" x14ac:dyDescent="0.25">
      <c r="A364" s="178"/>
      <c r="B364" s="181"/>
      <c r="C364" s="226" t="s">
        <v>509</v>
      </c>
      <c r="D364" s="227"/>
      <c r="E364" s="182">
        <v>9.4000000000000004E-3</v>
      </c>
      <c r="F364" s="183"/>
      <c r="G364" s="184"/>
      <c r="M364" s="180" t="s">
        <v>509</v>
      </c>
      <c r="O364" s="170"/>
    </row>
    <row r="365" spans="1:104" x14ac:dyDescent="0.25">
      <c r="A365" s="178"/>
      <c r="B365" s="181"/>
      <c r="C365" s="226" t="s">
        <v>510</v>
      </c>
      <c r="D365" s="227"/>
      <c r="E365" s="182">
        <v>0.15570000000000001</v>
      </c>
      <c r="F365" s="183"/>
      <c r="G365" s="184"/>
      <c r="M365" s="180" t="s">
        <v>510</v>
      </c>
      <c r="O365" s="170"/>
    </row>
    <row r="366" spans="1:104" ht="13" x14ac:dyDescent="0.3">
      <c r="A366" s="185"/>
      <c r="B366" s="186" t="s">
        <v>76</v>
      </c>
      <c r="C366" s="187" t="str">
        <f>CONCATENATE(B353," ",C353)</f>
        <v>63 Podlahy a podlahové konstrukce</v>
      </c>
      <c r="D366" s="188"/>
      <c r="E366" s="189"/>
      <c r="F366" s="190"/>
      <c r="G366" s="191">
        <f>SUM(G353:G365)</f>
        <v>0</v>
      </c>
      <c r="O366" s="170">
        <v>4</v>
      </c>
      <c r="BA366" s="192">
        <f>SUM(BA353:BA365)</f>
        <v>0</v>
      </c>
      <c r="BB366" s="192">
        <f>SUM(BB353:BB365)</f>
        <v>0</v>
      </c>
      <c r="BC366" s="192">
        <f>SUM(BC353:BC365)</f>
        <v>0</v>
      </c>
      <c r="BD366" s="192">
        <f>SUM(BD353:BD365)</f>
        <v>0</v>
      </c>
      <c r="BE366" s="192">
        <f>SUM(BE353:BE365)</f>
        <v>0</v>
      </c>
    </row>
    <row r="367" spans="1:104" ht="13" x14ac:dyDescent="0.3">
      <c r="A367" s="163" t="s">
        <v>72</v>
      </c>
      <c r="B367" s="164" t="s">
        <v>511</v>
      </c>
      <c r="C367" s="165" t="s">
        <v>512</v>
      </c>
      <c r="D367" s="166"/>
      <c r="E367" s="167"/>
      <c r="F367" s="167"/>
      <c r="G367" s="168"/>
      <c r="H367" s="169"/>
      <c r="I367" s="169"/>
      <c r="O367" s="170">
        <v>1</v>
      </c>
    </row>
    <row r="368" spans="1:104" ht="20" x14ac:dyDescent="0.25">
      <c r="A368" s="171">
        <v>100</v>
      </c>
      <c r="B368" s="172" t="s">
        <v>513</v>
      </c>
      <c r="C368" s="173" t="s">
        <v>514</v>
      </c>
      <c r="D368" s="174" t="s">
        <v>210</v>
      </c>
      <c r="E368" s="175">
        <v>5</v>
      </c>
      <c r="F368" s="175">
        <v>0</v>
      </c>
      <c r="G368" s="176">
        <f>E368*F368</f>
        <v>0</v>
      </c>
      <c r="O368" s="170">
        <v>2</v>
      </c>
      <c r="AA368" s="146">
        <v>1</v>
      </c>
      <c r="AB368" s="146">
        <v>1</v>
      </c>
      <c r="AC368" s="146">
        <v>1</v>
      </c>
      <c r="AZ368" s="146">
        <v>1</v>
      </c>
      <c r="BA368" s="146">
        <f>IF(AZ368=1,G368,0)</f>
        <v>0</v>
      </c>
      <c r="BB368" s="146">
        <f>IF(AZ368=2,G368,0)</f>
        <v>0</v>
      </c>
      <c r="BC368" s="146">
        <f>IF(AZ368=3,G368,0)</f>
        <v>0</v>
      </c>
      <c r="BD368" s="146">
        <f>IF(AZ368=4,G368,0)</f>
        <v>0</v>
      </c>
      <c r="BE368" s="146">
        <f>IF(AZ368=5,G368,0)</f>
        <v>0</v>
      </c>
      <c r="CA368" s="177">
        <v>1</v>
      </c>
      <c r="CB368" s="177">
        <v>1</v>
      </c>
      <c r="CZ368" s="146">
        <v>3.0550000000000001E-2</v>
      </c>
    </row>
    <row r="369" spans="1:104" ht="20" x14ac:dyDescent="0.25">
      <c r="A369" s="171">
        <v>101</v>
      </c>
      <c r="B369" s="172" t="s">
        <v>515</v>
      </c>
      <c r="C369" s="173" t="s">
        <v>516</v>
      </c>
      <c r="D369" s="174" t="s">
        <v>210</v>
      </c>
      <c r="E369" s="175">
        <v>1</v>
      </c>
      <c r="F369" s="175">
        <v>0</v>
      </c>
      <c r="G369" s="176">
        <f>E369*F369</f>
        <v>0</v>
      </c>
      <c r="O369" s="170">
        <v>2</v>
      </c>
      <c r="AA369" s="146">
        <v>1</v>
      </c>
      <c r="AB369" s="146">
        <v>1</v>
      </c>
      <c r="AC369" s="146">
        <v>1</v>
      </c>
      <c r="AZ369" s="146">
        <v>1</v>
      </c>
      <c r="BA369" s="146">
        <f>IF(AZ369=1,G369,0)</f>
        <v>0</v>
      </c>
      <c r="BB369" s="146">
        <f>IF(AZ369=2,G369,0)</f>
        <v>0</v>
      </c>
      <c r="BC369" s="146">
        <f>IF(AZ369=3,G369,0)</f>
        <v>0</v>
      </c>
      <c r="BD369" s="146">
        <f>IF(AZ369=4,G369,0)</f>
        <v>0</v>
      </c>
      <c r="BE369" s="146">
        <f>IF(AZ369=5,G369,0)</f>
        <v>0</v>
      </c>
      <c r="CA369" s="177">
        <v>1</v>
      </c>
      <c r="CB369" s="177">
        <v>1</v>
      </c>
      <c r="CZ369" s="146">
        <v>3.083E-2</v>
      </c>
    </row>
    <row r="370" spans="1:104" x14ac:dyDescent="0.25">
      <c r="A370" s="171">
        <v>102</v>
      </c>
      <c r="B370" s="172" t="s">
        <v>517</v>
      </c>
      <c r="C370" s="173" t="s">
        <v>518</v>
      </c>
      <c r="D370" s="174" t="s">
        <v>210</v>
      </c>
      <c r="E370" s="175">
        <v>15</v>
      </c>
      <c r="F370" s="175">
        <v>0</v>
      </c>
      <c r="G370" s="176">
        <f>E370*F370</f>
        <v>0</v>
      </c>
      <c r="O370" s="170">
        <v>2</v>
      </c>
      <c r="AA370" s="146">
        <v>1</v>
      </c>
      <c r="AB370" s="146">
        <v>1</v>
      </c>
      <c r="AC370" s="146">
        <v>1</v>
      </c>
      <c r="AZ370" s="146">
        <v>1</v>
      </c>
      <c r="BA370" s="146">
        <f>IF(AZ370=1,G370,0)</f>
        <v>0</v>
      </c>
      <c r="BB370" s="146">
        <f>IF(AZ370=2,G370,0)</f>
        <v>0</v>
      </c>
      <c r="BC370" s="146">
        <f>IF(AZ370=3,G370,0)</f>
        <v>0</v>
      </c>
      <c r="BD370" s="146">
        <f>IF(AZ370=4,G370,0)</f>
        <v>0</v>
      </c>
      <c r="BE370" s="146">
        <f>IF(AZ370=5,G370,0)</f>
        <v>0</v>
      </c>
      <c r="CA370" s="177">
        <v>1</v>
      </c>
      <c r="CB370" s="177">
        <v>1</v>
      </c>
      <c r="CZ370" s="146">
        <v>9.8200000000000006E-3</v>
      </c>
    </row>
    <row r="371" spans="1:104" ht="20" x14ac:dyDescent="0.25">
      <c r="A371" s="171">
        <v>103</v>
      </c>
      <c r="B371" s="172" t="s">
        <v>519</v>
      </c>
      <c r="C371" s="173" t="s">
        <v>520</v>
      </c>
      <c r="D371" s="174" t="s">
        <v>227</v>
      </c>
      <c r="E371" s="175">
        <v>39.97</v>
      </c>
      <c r="F371" s="175">
        <v>0</v>
      </c>
      <c r="G371" s="176">
        <f>E371*F371</f>
        <v>0</v>
      </c>
      <c r="O371" s="170">
        <v>2</v>
      </c>
      <c r="AA371" s="146">
        <v>1</v>
      </c>
      <c r="AB371" s="146">
        <v>1</v>
      </c>
      <c r="AC371" s="146">
        <v>1</v>
      </c>
      <c r="AZ371" s="146">
        <v>1</v>
      </c>
      <c r="BA371" s="146">
        <f>IF(AZ371=1,G371,0)</f>
        <v>0</v>
      </c>
      <c r="BB371" s="146">
        <f>IF(AZ371=2,G371,0)</f>
        <v>0</v>
      </c>
      <c r="BC371" s="146">
        <f>IF(AZ371=3,G371,0)</f>
        <v>0</v>
      </c>
      <c r="BD371" s="146">
        <f>IF(AZ371=4,G371,0)</f>
        <v>0</v>
      </c>
      <c r="BE371" s="146">
        <f>IF(AZ371=5,G371,0)</f>
        <v>0</v>
      </c>
      <c r="CA371" s="177">
        <v>1</v>
      </c>
      <c r="CB371" s="177">
        <v>1</v>
      </c>
      <c r="CZ371" s="146">
        <v>1.099E-2</v>
      </c>
    </row>
    <row r="372" spans="1:104" x14ac:dyDescent="0.25">
      <c r="A372" s="178"/>
      <c r="B372" s="181"/>
      <c r="C372" s="226" t="s">
        <v>521</v>
      </c>
      <c r="D372" s="227"/>
      <c r="E372" s="182">
        <v>3.85</v>
      </c>
      <c r="F372" s="183"/>
      <c r="G372" s="184"/>
      <c r="M372" s="180" t="s">
        <v>521</v>
      </c>
      <c r="O372" s="170"/>
    </row>
    <row r="373" spans="1:104" x14ac:dyDescent="0.25">
      <c r="A373" s="178"/>
      <c r="B373" s="181"/>
      <c r="C373" s="226" t="s">
        <v>522</v>
      </c>
      <c r="D373" s="227"/>
      <c r="E373" s="182">
        <v>2.02</v>
      </c>
      <c r="F373" s="183"/>
      <c r="G373" s="184"/>
      <c r="M373" s="180" t="s">
        <v>522</v>
      </c>
      <c r="O373" s="170"/>
    </row>
    <row r="374" spans="1:104" x14ac:dyDescent="0.25">
      <c r="A374" s="178"/>
      <c r="B374" s="181"/>
      <c r="C374" s="226" t="s">
        <v>523</v>
      </c>
      <c r="D374" s="227"/>
      <c r="E374" s="182">
        <v>14.04</v>
      </c>
      <c r="F374" s="183"/>
      <c r="G374" s="184"/>
      <c r="M374" s="180" t="s">
        <v>523</v>
      </c>
      <c r="O374" s="170"/>
    </row>
    <row r="375" spans="1:104" x14ac:dyDescent="0.25">
      <c r="A375" s="178"/>
      <c r="B375" s="181"/>
      <c r="C375" s="226" t="s">
        <v>524</v>
      </c>
      <c r="D375" s="227"/>
      <c r="E375" s="182">
        <v>4.4000000000000004</v>
      </c>
      <c r="F375" s="183"/>
      <c r="G375" s="184"/>
      <c r="M375" s="180" t="s">
        <v>524</v>
      </c>
      <c r="O375" s="170"/>
    </row>
    <row r="376" spans="1:104" x14ac:dyDescent="0.25">
      <c r="A376" s="178"/>
      <c r="B376" s="181"/>
      <c r="C376" s="226" t="s">
        <v>525</v>
      </c>
      <c r="D376" s="227"/>
      <c r="E376" s="182">
        <v>2.7</v>
      </c>
      <c r="F376" s="183"/>
      <c r="G376" s="184"/>
      <c r="M376" s="180" t="s">
        <v>525</v>
      </c>
      <c r="O376" s="170"/>
    </row>
    <row r="377" spans="1:104" x14ac:dyDescent="0.25">
      <c r="A377" s="178"/>
      <c r="B377" s="181"/>
      <c r="C377" s="226" t="s">
        <v>526</v>
      </c>
      <c r="D377" s="227"/>
      <c r="E377" s="182">
        <v>7.02</v>
      </c>
      <c r="F377" s="183"/>
      <c r="G377" s="184"/>
      <c r="M377" s="180" t="s">
        <v>526</v>
      </c>
      <c r="O377" s="170"/>
    </row>
    <row r="378" spans="1:104" x14ac:dyDescent="0.25">
      <c r="A378" s="178"/>
      <c r="B378" s="181"/>
      <c r="C378" s="226" t="s">
        <v>527</v>
      </c>
      <c r="D378" s="227"/>
      <c r="E378" s="182">
        <v>5.94</v>
      </c>
      <c r="F378" s="183"/>
      <c r="G378" s="184"/>
      <c r="M378" s="180" t="s">
        <v>527</v>
      </c>
      <c r="O378" s="170"/>
    </row>
    <row r="379" spans="1:104" x14ac:dyDescent="0.25">
      <c r="A379" s="171">
        <v>104</v>
      </c>
      <c r="B379" s="172" t="s">
        <v>528</v>
      </c>
      <c r="C379" s="173" t="s">
        <v>529</v>
      </c>
      <c r="D379" s="174" t="s">
        <v>210</v>
      </c>
      <c r="E379" s="175">
        <v>3</v>
      </c>
      <c r="F379" s="175">
        <v>0</v>
      </c>
      <c r="G379" s="176">
        <f>E379*F379</f>
        <v>0</v>
      </c>
      <c r="O379" s="170">
        <v>2</v>
      </c>
      <c r="AA379" s="146">
        <v>3</v>
      </c>
      <c r="AB379" s="146">
        <v>1</v>
      </c>
      <c r="AC379" s="146">
        <v>61181500</v>
      </c>
      <c r="AZ379" s="146">
        <v>1</v>
      </c>
      <c r="BA379" s="146">
        <f>IF(AZ379=1,G379,0)</f>
        <v>0</v>
      </c>
      <c r="BB379" s="146">
        <f>IF(AZ379=2,G379,0)</f>
        <v>0</v>
      </c>
      <c r="BC379" s="146">
        <f>IF(AZ379=3,G379,0)</f>
        <v>0</v>
      </c>
      <c r="BD379" s="146">
        <f>IF(AZ379=4,G379,0)</f>
        <v>0</v>
      </c>
      <c r="BE379" s="146">
        <f>IF(AZ379=5,G379,0)</f>
        <v>0</v>
      </c>
      <c r="CA379" s="177">
        <v>3</v>
      </c>
      <c r="CB379" s="177">
        <v>1</v>
      </c>
      <c r="CZ379" s="146">
        <v>1.6E-2</v>
      </c>
    </row>
    <row r="380" spans="1:104" x14ac:dyDescent="0.25">
      <c r="A380" s="171">
        <v>105</v>
      </c>
      <c r="B380" s="172" t="s">
        <v>530</v>
      </c>
      <c r="C380" s="173" t="s">
        <v>531</v>
      </c>
      <c r="D380" s="174" t="s">
        <v>210</v>
      </c>
      <c r="E380" s="175">
        <v>1</v>
      </c>
      <c r="F380" s="175">
        <v>0</v>
      </c>
      <c r="G380" s="176">
        <f>E380*F380</f>
        <v>0</v>
      </c>
      <c r="O380" s="170">
        <v>2</v>
      </c>
      <c r="AA380" s="146">
        <v>3</v>
      </c>
      <c r="AB380" s="146">
        <v>1</v>
      </c>
      <c r="AC380" s="146" t="s">
        <v>530</v>
      </c>
      <c r="AZ380" s="146">
        <v>1</v>
      </c>
      <c r="BA380" s="146">
        <f>IF(AZ380=1,G380,0)</f>
        <v>0</v>
      </c>
      <c r="BB380" s="146">
        <f>IF(AZ380=2,G380,0)</f>
        <v>0</v>
      </c>
      <c r="BC380" s="146">
        <f>IF(AZ380=3,G380,0)</f>
        <v>0</v>
      </c>
      <c r="BD380" s="146">
        <f>IF(AZ380=4,G380,0)</f>
        <v>0</v>
      </c>
      <c r="BE380" s="146">
        <f>IF(AZ380=5,G380,0)</f>
        <v>0</v>
      </c>
      <c r="CA380" s="177">
        <v>3</v>
      </c>
      <c r="CB380" s="177">
        <v>1</v>
      </c>
      <c r="CZ380" s="146">
        <v>1.6E-2</v>
      </c>
    </row>
    <row r="381" spans="1:104" x14ac:dyDescent="0.25">
      <c r="A381" s="171">
        <v>106</v>
      </c>
      <c r="B381" s="172" t="s">
        <v>532</v>
      </c>
      <c r="C381" s="173" t="s">
        <v>533</v>
      </c>
      <c r="D381" s="174" t="s">
        <v>210</v>
      </c>
      <c r="E381" s="175">
        <v>10</v>
      </c>
      <c r="F381" s="175">
        <v>0</v>
      </c>
      <c r="G381" s="176">
        <f>E381*F381</f>
        <v>0</v>
      </c>
      <c r="O381" s="170">
        <v>2</v>
      </c>
      <c r="AA381" s="146">
        <v>3</v>
      </c>
      <c r="AB381" s="146">
        <v>1</v>
      </c>
      <c r="AC381" s="146" t="s">
        <v>532</v>
      </c>
      <c r="AZ381" s="146">
        <v>1</v>
      </c>
      <c r="BA381" s="146">
        <f>IF(AZ381=1,G381,0)</f>
        <v>0</v>
      </c>
      <c r="BB381" s="146">
        <f>IF(AZ381=2,G381,0)</f>
        <v>0</v>
      </c>
      <c r="BC381" s="146">
        <f>IF(AZ381=3,G381,0)</f>
        <v>0</v>
      </c>
      <c r="BD381" s="146">
        <f>IF(AZ381=4,G381,0)</f>
        <v>0</v>
      </c>
      <c r="BE381" s="146">
        <f>IF(AZ381=5,G381,0)</f>
        <v>0</v>
      </c>
      <c r="CA381" s="177">
        <v>3</v>
      </c>
      <c r="CB381" s="177">
        <v>1</v>
      </c>
      <c r="CZ381" s="146">
        <v>1.6E-2</v>
      </c>
    </row>
    <row r="382" spans="1:104" x14ac:dyDescent="0.25">
      <c r="A382" s="171">
        <v>107</v>
      </c>
      <c r="B382" s="172" t="s">
        <v>534</v>
      </c>
      <c r="C382" s="173" t="s">
        <v>535</v>
      </c>
      <c r="D382" s="174" t="s">
        <v>210</v>
      </c>
      <c r="E382" s="175">
        <v>1</v>
      </c>
      <c r="F382" s="175">
        <v>0</v>
      </c>
      <c r="G382" s="176">
        <f>E382*F382</f>
        <v>0</v>
      </c>
      <c r="O382" s="170">
        <v>2</v>
      </c>
      <c r="AA382" s="146">
        <v>3</v>
      </c>
      <c r="AB382" s="146">
        <v>1</v>
      </c>
      <c r="AC382" s="146" t="s">
        <v>534</v>
      </c>
      <c r="AZ382" s="146">
        <v>1</v>
      </c>
      <c r="BA382" s="146">
        <f>IF(AZ382=1,G382,0)</f>
        <v>0</v>
      </c>
      <c r="BB382" s="146">
        <f>IF(AZ382=2,G382,0)</f>
        <v>0</v>
      </c>
      <c r="BC382" s="146">
        <f>IF(AZ382=3,G382,0)</f>
        <v>0</v>
      </c>
      <c r="BD382" s="146">
        <f>IF(AZ382=4,G382,0)</f>
        <v>0</v>
      </c>
      <c r="BE382" s="146">
        <f>IF(AZ382=5,G382,0)</f>
        <v>0</v>
      </c>
      <c r="CA382" s="177">
        <v>3</v>
      </c>
      <c r="CB382" s="177">
        <v>1</v>
      </c>
      <c r="CZ382" s="146">
        <v>1.6E-2</v>
      </c>
    </row>
    <row r="383" spans="1:104" x14ac:dyDescent="0.25">
      <c r="A383" s="178"/>
      <c r="B383" s="179"/>
      <c r="C383" s="228"/>
      <c r="D383" s="229"/>
      <c r="E383" s="229"/>
      <c r="F383" s="229"/>
      <c r="G383" s="230"/>
      <c r="L383" s="180"/>
      <c r="O383" s="170">
        <v>3</v>
      </c>
    </row>
    <row r="384" spans="1:104" x14ac:dyDescent="0.25">
      <c r="A384" s="178"/>
      <c r="B384" s="179"/>
      <c r="C384" s="228" t="s">
        <v>5</v>
      </c>
      <c r="D384" s="229"/>
      <c r="E384" s="229"/>
      <c r="F384" s="229"/>
      <c r="G384" s="230"/>
      <c r="L384" s="180" t="s">
        <v>5</v>
      </c>
      <c r="O384" s="170">
        <v>3</v>
      </c>
    </row>
    <row r="385" spans="1:104" ht="13" x14ac:dyDescent="0.3">
      <c r="A385" s="185"/>
      <c r="B385" s="186" t="s">
        <v>76</v>
      </c>
      <c r="C385" s="187" t="str">
        <f>CONCATENATE(B367," ",C367)</f>
        <v>64 Výplně otvorů</v>
      </c>
      <c r="D385" s="188"/>
      <c r="E385" s="189"/>
      <c r="F385" s="190"/>
      <c r="G385" s="191">
        <f>SUM(G367:G384)</f>
        <v>0</v>
      </c>
      <c r="O385" s="170">
        <v>4</v>
      </c>
      <c r="BA385" s="192">
        <f>SUM(BA367:BA384)</f>
        <v>0</v>
      </c>
      <c r="BB385" s="192">
        <f>SUM(BB367:BB384)</f>
        <v>0</v>
      </c>
      <c r="BC385" s="192">
        <f>SUM(BC367:BC384)</f>
        <v>0</v>
      </c>
      <c r="BD385" s="192">
        <f>SUM(BD367:BD384)</f>
        <v>0</v>
      </c>
      <c r="BE385" s="192">
        <f>SUM(BE367:BE384)</f>
        <v>0</v>
      </c>
    </row>
    <row r="386" spans="1:104" ht="13" x14ac:dyDescent="0.3">
      <c r="A386" s="163" t="s">
        <v>72</v>
      </c>
      <c r="B386" s="164" t="s">
        <v>536</v>
      </c>
      <c r="C386" s="165" t="s">
        <v>537</v>
      </c>
      <c r="D386" s="166"/>
      <c r="E386" s="167"/>
      <c r="F386" s="167"/>
      <c r="G386" s="168"/>
      <c r="H386" s="169"/>
      <c r="I386" s="169"/>
      <c r="O386" s="170">
        <v>1</v>
      </c>
    </row>
    <row r="387" spans="1:104" x14ac:dyDescent="0.25">
      <c r="A387" s="171">
        <v>108</v>
      </c>
      <c r="B387" s="172" t="s">
        <v>538</v>
      </c>
      <c r="C387" s="173" t="s">
        <v>539</v>
      </c>
      <c r="D387" s="174" t="s">
        <v>210</v>
      </c>
      <c r="E387" s="175">
        <v>1</v>
      </c>
      <c r="F387" s="175">
        <v>0</v>
      </c>
      <c r="G387" s="176">
        <f>E387*F387</f>
        <v>0</v>
      </c>
      <c r="O387" s="170">
        <v>2</v>
      </c>
      <c r="AA387" s="146">
        <v>1</v>
      </c>
      <c r="AB387" s="146">
        <v>7</v>
      </c>
      <c r="AC387" s="146">
        <v>7</v>
      </c>
      <c r="AZ387" s="146">
        <v>1</v>
      </c>
      <c r="BA387" s="146">
        <f>IF(AZ387=1,G387,0)</f>
        <v>0</v>
      </c>
      <c r="BB387" s="146">
        <f>IF(AZ387=2,G387,0)</f>
        <v>0</v>
      </c>
      <c r="BC387" s="146">
        <f>IF(AZ387=3,G387,0)</f>
        <v>0</v>
      </c>
      <c r="BD387" s="146">
        <f>IF(AZ387=4,G387,0)</f>
        <v>0</v>
      </c>
      <c r="BE387" s="146">
        <f>IF(AZ387=5,G387,0)</f>
        <v>0</v>
      </c>
      <c r="CA387" s="177">
        <v>1</v>
      </c>
      <c r="CB387" s="177">
        <v>7</v>
      </c>
      <c r="CZ387" s="146">
        <v>0</v>
      </c>
    </row>
    <row r="388" spans="1:104" x14ac:dyDescent="0.25">
      <c r="A388" s="171">
        <v>109</v>
      </c>
      <c r="B388" s="172" t="s">
        <v>540</v>
      </c>
      <c r="C388" s="173" t="s">
        <v>541</v>
      </c>
      <c r="D388" s="174" t="s">
        <v>227</v>
      </c>
      <c r="E388" s="175">
        <v>6.5910000000000002</v>
      </c>
      <c r="F388" s="175">
        <v>0</v>
      </c>
      <c r="G388" s="176">
        <f>E388*F388</f>
        <v>0</v>
      </c>
      <c r="O388" s="170">
        <v>2</v>
      </c>
      <c r="AA388" s="146">
        <v>1</v>
      </c>
      <c r="AB388" s="146">
        <v>1</v>
      </c>
      <c r="AC388" s="146">
        <v>1</v>
      </c>
      <c r="AZ388" s="146">
        <v>1</v>
      </c>
      <c r="BA388" s="146">
        <f>IF(AZ388=1,G388,0)</f>
        <v>0</v>
      </c>
      <c r="BB388" s="146">
        <f>IF(AZ388=2,G388,0)</f>
        <v>0</v>
      </c>
      <c r="BC388" s="146">
        <f>IF(AZ388=3,G388,0)</f>
        <v>0</v>
      </c>
      <c r="BD388" s="146">
        <f>IF(AZ388=4,G388,0)</f>
        <v>0</v>
      </c>
      <c r="BE388" s="146">
        <f>IF(AZ388=5,G388,0)</f>
        <v>0</v>
      </c>
      <c r="CA388" s="177">
        <v>1</v>
      </c>
      <c r="CB388" s="177">
        <v>1</v>
      </c>
      <c r="CZ388" s="146">
        <v>0</v>
      </c>
    </row>
    <row r="389" spans="1:104" x14ac:dyDescent="0.25">
      <c r="A389" s="178"/>
      <c r="B389" s="179"/>
      <c r="C389" s="228"/>
      <c r="D389" s="229"/>
      <c r="E389" s="229"/>
      <c r="F389" s="229"/>
      <c r="G389" s="230"/>
      <c r="L389" s="180"/>
      <c r="O389" s="170">
        <v>3</v>
      </c>
    </row>
    <row r="390" spans="1:104" x14ac:dyDescent="0.25">
      <c r="A390" s="178"/>
      <c r="B390" s="181"/>
      <c r="C390" s="226" t="s">
        <v>542</v>
      </c>
      <c r="D390" s="227"/>
      <c r="E390" s="182">
        <v>6.5910000000000002</v>
      </c>
      <c r="F390" s="183"/>
      <c r="G390" s="184"/>
      <c r="M390" s="180" t="s">
        <v>542</v>
      </c>
      <c r="O390" s="170"/>
    </row>
    <row r="391" spans="1:104" x14ac:dyDescent="0.25">
      <c r="A391" s="171">
        <v>110</v>
      </c>
      <c r="B391" s="172" t="s">
        <v>543</v>
      </c>
      <c r="C391" s="173" t="s">
        <v>544</v>
      </c>
      <c r="D391" s="174" t="s">
        <v>210</v>
      </c>
      <c r="E391" s="175">
        <v>1</v>
      </c>
      <c r="F391" s="175">
        <v>0</v>
      </c>
      <c r="G391" s="176">
        <f>E391*F391</f>
        <v>0</v>
      </c>
      <c r="O391" s="170">
        <v>2</v>
      </c>
      <c r="AA391" s="146">
        <v>1</v>
      </c>
      <c r="AB391" s="146">
        <v>1</v>
      </c>
      <c r="AC391" s="146">
        <v>1</v>
      </c>
      <c r="AZ391" s="146">
        <v>1</v>
      </c>
      <c r="BA391" s="146">
        <f>IF(AZ391=1,G391,0)</f>
        <v>0</v>
      </c>
      <c r="BB391" s="146">
        <f>IF(AZ391=2,G391,0)</f>
        <v>0</v>
      </c>
      <c r="BC391" s="146">
        <f>IF(AZ391=3,G391,0)</f>
        <v>0</v>
      </c>
      <c r="BD391" s="146">
        <f>IF(AZ391=4,G391,0)</f>
        <v>0</v>
      </c>
      <c r="BE391" s="146">
        <f>IF(AZ391=5,G391,0)</f>
        <v>0</v>
      </c>
      <c r="CA391" s="177">
        <v>1</v>
      </c>
      <c r="CB391" s="177">
        <v>1</v>
      </c>
      <c r="CZ391" s="146">
        <v>2.3000000000000001E-4</v>
      </c>
    </row>
    <row r="392" spans="1:104" x14ac:dyDescent="0.25">
      <c r="A392" s="178"/>
      <c r="B392" s="179"/>
      <c r="C392" s="228"/>
      <c r="D392" s="229"/>
      <c r="E392" s="229"/>
      <c r="F392" s="229"/>
      <c r="G392" s="230"/>
      <c r="L392" s="180"/>
      <c r="O392" s="170">
        <v>3</v>
      </c>
    </row>
    <row r="393" spans="1:104" x14ac:dyDescent="0.25">
      <c r="A393" s="171">
        <v>111</v>
      </c>
      <c r="B393" s="172" t="s">
        <v>545</v>
      </c>
      <c r="C393" s="173" t="s">
        <v>546</v>
      </c>
      <c r="D393" s="174" t="s">
        <v>210</v>
      </c>
      <c r="E393" s="175">
        <v>1</v>
      </c>
      <c r="F393" s="175">
        <v>0</v>
      </c>
      <c r="G393" s="176">
        <f>E393*F393</f>
        <v>0</v>
      </c>
      <c r="O393" s="170">
        <v>2</v>
      </c>
      <c r="AA393" s="146">
        <v>1</v>
      </c>
      <c r="AB393" s="146">
        <v>1</v>
      </c>
      <c r="AC393" s="146">
        <v>1</v>
      </c>
      <c r="AZ393" s="146">
        <v>1</v>
      </c>
      <c r="BA393" s="146">
        <f>IF(AZ393=1,G393,0)</f>
        <v>0</v>
      </c>
      <c r="BB393" s="146">
        <f>IF(AZ393=2,G393,0)</f>
        <v>0</v>
      </c>
      <c r="BC393" s="146">
        <f>IF(AZ393=3,G393,0)</f>
        <v>0</v>
      </c>
      <c r="BD393" s="146">
        <f>IF(AZ393=4,G393,0)</f>
        <v>0</v>
      </c>
      <c r="BE393" s="146">
        <f>IF(AZ393=5,G393,0)</f>
        <v>0</v>
      </c>
      <c r="CA393" s="177">
        <v>1</v>
      </c>
      <c r="CB393" s="177">
        <v>1</v>
      </c>
      <c r="CZ393" s="146">
        <v>0</v>
      </c>
    </row>
    <row r="394" spans="1:104" x14ac:dyDescent="0.25">
      <c r="A394" s="178"/>
      <c r="B394" s="179"/>
      <c r="C394" s="228"/>
      <c r="D394" s="229"/>
      <c r="E394" s="229"/>
      <c r="F394" s="229"/>
      <c r="G394" s="230"/>
      <c r="L394" s="180"/>
      <c r="O394" s="170">
        <v>3</v>
      </c>
    </row>
    <row r="395" spans="1:104" x14ac:dyDescent="0.25">
      <c r="A395" s="171">
        <v>112</v>
      </c>
      <c r="B395" s="172" t="s">
        <v>547</v>
      </c>
      <c r="C395" s="173" t="s">
        <v>548</v>
      </c>
      <c r="D395" s="174" t="s">
        <v>227</v>
      </c>
      <c r="E395" s="175">
        <v>226.55</v>
      </c>
      <c r="F395" s="175">
        <v>0</v>
      </c>
      <c r="G395" s="176">
        <f>E395*F395</f>
        <v>0</v>
      </c>
      <c r="O395" s="170">
        <v>2</v>
      </c>
      <c r="AA395" s="146">
        <v>1</v>
      </c>
      <c r="AB395" s="146">
        <v>1</v>
      </c>
      <c r="AC395" s="146">
        <v>1</v>
      </c>
      <c r="AZ395" s="146">
        <v>1</v>
      </c>
      <c r="BA395" s="146">
        <f>IF(AZ395=1,G395,0)</f>
        <v>0</v>
      </c>
      <c r="BB395" s="146">
        <f>IF(AZ395=2,G395,0)</f>
        <v>0</v>
      </c>
      <c r="BC395" s="146">
        <f>IF(AZ395=3,G395,0)</f>
        <v>0</v>
      </c>
      <c r="BD395" s="146">
        <f>IF(AZ395=4,G395,0)</f>
        <v>0</v>
      </c>
      <c r="BE395" s="146">
        <f>IF(AZ395=5,G395,0)</f>
        <v>0</v>
      </c>
      <c r="CA395" s="177">
        <v>1</v>
      </c>
      <c r="CB395" s="177">
        <v>1</v>
      </c>
      <c r="CZ395" s="146">
        <v>0</v>
      </c>
    </row>
    <row r="396" spans="1:104" x14ac:dyDescent="0.25">
      <c r="A396" s="178"/>
      <c r="B396" s="179"/>
      <c r="C396" s="228" t="s">
        <v>5</v>
      </c>
      <c r="D396" s="229"/>
      <c r="E396" s="229"/>
      <c r="F396" s="229"/>
      <c r="G396" s="230"/>
      <c r="L396" s="180" t="s">
        <v>5</v>
      </c>
      <c r="O396" s="170">
        <v>3</v>
      </c>
    </row>
    <row r="397" spans="1:104" x14ac:dyDescent="0.25">
      <c r="A397" s="171">
        <v>113</v>
      </c>
      <c r="B397" s="172" t="s">
        <v>549</v>
      </c>
      <c r="C397" s="173" t="s">
        <v>550</v>
      </c>
      <c r="D397" s="174" t="s">
        <v>210</v>
      </c>
      <c r="E397" s="175">
        <v>1</v>
      </c>
      <c r="F397" s="175">
        <v>0</v>
      </c>
      <c r="G397" s="176">
        <f>E397*F397</f>
        <v>0</v>
      </c>
      <c r="O397" s="170">
        <v>2</v>
      </c>
      <c r="AA397" s="146">
        <v>1</v>
      </c>
      <c r="AB397" s="146">
        <v>1</v>
      </c>
      <c r="AC397" s="146">
        <v>1</v>
      </c>
      <c r="AZ397" s="146">
        <v>1</v>
      </c>
      <c r="BA397" s="146">
        <f>IF(AZ397=1,G397,0)</f>
        <v>0</v>
      </c>
      <c r="BB397" s="146">
        <f>IF(AZ397=2,G397,0)</f>
        <v>0</v>
      </c>
      <c r="BC397" s="146">
        <f>IF(AZ397=3,G397,0)</f>
        <v>0</v>
      </c>
      <c r="BD397" s="146">
        <f>IF(AZ397=4,G397,0)</f>
        <v>0</v>
      </c>
      <c r="BE397" s="146">
        <f>IF(AZ397=5,G397,0)</f>
        <v>0</v>
      </c>
      <c r="CA397" s="177">
        <v>1</v>
      </c>
      <c r="CB397" s="177">
        <v>1</v>
      </c>
      <c r="CZ397" s="146">
        <v>0.11178</v>
      </c>
    </row>
    <row r="398" spans="1:104" x14ac:dyDescent="0.25">
      <c r="A398" s="171">
        <v>114</v>
      </c>
      <c r="B398" s="172" t="s">
        <v>551</v>
      </c>
      <c r="C398" s="173" t="s">
        <v>552</v>
      </c>
      <c r="D398" s="174" t="s">
        <v>210</v>
      </c>
      <c r="E398" s="175">
        <v>1</v>
      </c>
      <c r="F398" s="175">
        <v>0</v>
      </c>
      <c r="G398" s="176">
        <f>E398*F398</f>
        <v>0</v>
      </c>
      <c r="O398" s="170">
        <v>2</v>
      </c>
      <c r="AA398" s="146">
        <v>1</v>
      </c>
      <c r="AB398" s="146">
        <v>1</v>
      </c>
      <c r="AC398" s="146">
        <v>1</v>
      </c>
      <c r="AZ398" s="146">
        <v>1</v>
      </c>
      <c r="BA398" s="146">
        <f>IF(AZ398=1,G398,0)</f>
        <v>0</v>
      </c>
      <c r="BB398" s="146">
        <f>IF(AZ398=2,G398,0)</f>
        <v>0</v>
      </c>
      <c r="BC398" s="146">
        <f>IF(AZ398=3,G398,0)</f>
        <v>0</v>
      </c>
      <c r="BD398" s="146">
        <f>IF(AZ398=4,G398,0)</f>
        <v>0</v>
      </c>
      <c r="BE398" s="146">
        <f>IF(AZ398=5,G398,0)</f>
        <v>0</v>
      </c>
      <c r="CA398" s="177">
        <v>1</v>
      </c>
      <c r="CB398" s="177">
        <v>1</v>
      </c>
      <c r="CZ398" s="146">
        <v>0.31590000000000001</v>
      </c>
    </row>
    <row r="399" spans="1:104" x14ac:dyDescent="0.25">
      <c r="A399" s="171">
        <v>115</v>
      </c>
      <c r="B399" s="172" t="s">
        <v>553</v>
      </c>
      <c r="C399" s="173" t="s">
        <v>554</v>
      </c>
      <c r="D399" s="174" t="s">
        <v>227</v>
      </c>
      <c r="E399" s="175">
        <v>5.0910000000000002</v>
      </c>
      <c r="F399" s="175">
        <v>0</v>
      </c>
      <c r="G399" s="176">
        <f>E399*F399</f>
        <v>0</v>
      </c>
      <c r="O399" s="170">
        <v>2</v>
      </c>
      <c r="AA399" s="146">
        <v>1</v>
      </c>
      <c r="AB399" s="146">
        <v>1</v>
      </c>
      <c r="AC399" s="146">
        <v>1</v>
      </c>
      <c r="AZ399" s="146">
        <v>1</v>
      </c>
      <c r="BA399" s="146">
        <f>IF(AZ399=1,G399,0)</f>
        <v>0</v>
      </c>
      <c r="BB399" s="146">
        <f>IF(AZ399=2,G399,0)</f>
        <v>0</v>
      </c>
      <c r="BC399" s="146">
        <f>IF(AZ399=3,G399,0)</f>
        <v>0</v>
      </c>
      <c r="BD399" s="146">
        <f>IF(AZ399=4,G399,0)</f>
        <v>0</v>
      </c>
      <c r="BE399" s="146">
        <f>IF(AZ399=5,G399,0)</f>
        <v>0</v>
      </c>
      <c r="CA399" s="177">
        <v>1</v>
      </c>
      <c r="CB399" s="177">
        <v>1</v>
      </c>
      <c r="CZ399" s="146">
        <v>0</v>
      </c>
    </row>
    <row r="400" spans="1:104" x14ac:dyDescent="0.25">
      <c r="A400" s="178"/>
      <c r="B400" s="181"/>
      <c r="C400" s="226" t="s">
        <v>555</v>
      </c>
      <c r="D400" s="227"/>
      <c r="E400" s="182">
        <v>5.0910000000000002</v>
      </c>
      <c r="F400" s="183"/>
      <c r="G400" s="184"/>
      <c r="M400" s="180" t="s">
        <v>555</v>
      </c>
      <c r="O400" s="170"/>
    </row>
    <row r="401" spans="1:104" x14ac:dyDescent="0.25">
      <c r="A401" s="171">
        <v>116</v>
      </c>
      <c r="B401" s="172" t="s">
        <v>556</v>
      </c>
      <c r="C401" s="173" t="s">
        <v>557</v>
      </c>
      <c r="D401" s="174" t="s">
        <v>227</v>
      </c>
      <c r="E401" s="175">
        <v>5.0910000000000002</v>
      </c>
      <c r="F401" s="175">
        <v>0</v>
      </c>
      <c r="G401" s="176">
        <f>E401*F401</f>
        <v>0</v>
      </c>
      <c r="O401" s="170">
        <v>2</v>
      </c>
      <c r="AA401" s="146">
        <v>1</v>
      </c>
      <c r="AB401" s="146">
        <v>1</v>
      </c>
      <c r="AC401" s="146">
        <v>1</v>
      </c>
      <c r="AZ401" s="146">
        <v>1</v>
      </c>
      <c r="BA401" s="146">
        <f>IF(AZ401=1,G401,0)</f>
        <v>0</v>
      </c>
      <c r="BB401" s="146">
        <f>IF(AZ401=2,G401,0)</f>
        <v>0</v>
      </c>
      <c r="BC401" s="146">
        <f>IF(AZ401=3,G401,0)</f>
        <v>0</v>
      </c>
      <c r="BD401" s="146">
        <f>IF(AZ401=4,G401,0)</f>
        <v>0</v>
      </c>
      <c r="BE401" s="146">
        <f>IF(AZ401=5,G401,0)</f>
        <v>0</v>
      </c>
      <c r="CA401" s="177">
        <v>1</v>
      </c>
      <c r="CB401" s="177">
        <v>1</v>
      </c>
      <c r="CZ401" s="146">
        <v>0</v>
      </c>
    </row>
    <row r="402" spans="1:104" x14ac:dyDescent="0.25">
      <c r="A402" s="178"/>
      <c r="B402" s="181"/>
      <c r="C402" s="226" t="s">
        <v>555</v>
      </c>
      <c r="D402" s="227"/>
      <c r="E402" s="182">
        <v>5.0910000000000002</v>
      </c>
      <c r="F402" s="183"/>
      <c r="G402" s="184"/>
      <c r="M402" s="180" t="s">
        <v>555</v>
      </c>
      <c r="O402" s="170"/>
    </row>
    <row r="403" spans="1:104" ht="20" x14ac:dyDescent="0.25">
      <c r="A403" s="171">
        <v>117</v>
      </c>
      <c r="B403" s="172" t="s">
        <v>81</v>
      </c>
      <c r="C403" s="173" t="s">
        <v>558</v>
      </c>
      <c r="D403" s="174" t="s">
        <v>303</v>
      </c>
      <c r="E403" s="175">
        <v>1</v>
      </c>
      <c r="F403" s="175">
        <v>0</v>
      </c>
      <c r="G403" s="176">
        <f t="shared" ref="G403:G408" si="0">E403*F403</f>
        <v>0</v>
      </c>
      <c r="O403" s="170">
        <v>2</v>
      </c>
      <c r="AA403" s="146">
        <v>12</v>
      </c>
      <c r="AB403" s="146">
        <v>0</v>
      </c>
      <c r="AC403" s="146">
        <v>217</v>
      </c>
      <c r="AZ403" s="146">
        <v>1</v>
      </c>
      <c r="BA403" s="146">
        <f t="shared" ref="BA403:BA408" si="1">IF(AZ403=1,G403,0)</f>
        <v>0</v>
      </c>
      <c r="BB403" s="146">
        <f t="shared" ref="BB403:BB408" si="2">IF(AZ403=2,G403,0)</f>
        <v>0</v>
      </c>
      <c r="BC403" s="146">
        <f t="shared" ref="BC403:BC408" si="3">IF(AZ403=3,G403,0)</f>
        <v>0</v>
      </c>
      <c r="BD403" s="146">
        <f t="shared" ref="BD403:BD408" si="4">IF(AZ403=4,G403,0)</f>
        <v>0</v>
      </c>
      <c r="BE403" s="146">
        <f t="shared" ref="BE403:BE408" si="5">IF(AZ403=5,G403,0)</f>
        <v>0</v>
      </c>
      <c r="CA403" s="177">
        <v>12</v>
      </c>
      <c r="CB403" s="177">
        <v>0</v>
      </c>
      <c r="CZ403" s="146">
        <v>0</v>
      </c>
    </row>
    <row r="404" spans="1:104" x14ac:dyDescent="0.25">
      <c r="A404" s="171">
        <v>118</v>
      </c>
      <c r="B404" s="172" t="s">
        <v>301</v>
      </c>
      <c r="C404" s="173" t="s">
        <v>559</v>
      </c>
      <c r="D404" s="174" t="s">
        <v>303</v>
      </c>
      <c r="E404" s="175">
        <v>1</v>
      </c>
      <c r="F404" s="175">
        <v>0</v>
      </c>
      <c r="G404" s="176">
        <f t="shared" si="0"/>
        <v>0</v>
      </c>
      <c r="O404" s="170">
        <v>2</v>
      </c>
      <c r="AA404" s="146">
        <v>12</v>
      </c>
      <c r="AB404" s="146">
        <v>0</v>
      </c>
      <c r="AC404" s="146">
        <v>230</v>
      </c>
      <c r="AZ404" s="146">
        <v>1</v>
      </c>
      <c r="BA404" s="146">
        <f t="shared" si="1"/>
        <v>0</v>
      </c>
      <c r="BB404" s="146">
        <f t="shared" si="2"/>
        <v>0</v>
      </c>
      <c r="BC404" s="146">
        <f t="shared" si="3"/>
        <v>0</v>
      </c>
      <c r="BD404" s="146">
        <f t="shared" si="4"/>
        <v>0</v>
      </c>
      <c r="BE404" s="146">
        <f t="shared" si="5"/>
        <v>0</v>
      </c>
      <c r="CA404" s="177">
        <v>12</v>
      </c>
      <c r="CB404" s="177">
        <v>0</v>
      </c>
      <c r="CZ404" s="146">
        <v>0</v>
      </c>
    </row>
    <row r="405" spans="1:104" ht="20" x14ac:dyDescent="0.25">
      <c r="A405" s="171">
        <v>119</v>
      </c>
      <c r="B405" s="172" t="s">
        <v>560</v>
      </c>
      <c r="C405" s="173" t="s">
        <v>561</v>
      </c>
      <c r="D405" s="174" t="s">
        <v>210</v>
      </c>
      <c r="E405" s="175">
        <v>1</v>
      </c>
      <c r="F405" s="175">
        <v>0</v>
      </c>
      <c r="G405" s="176">
        <f t="shared" si="0"/>
        <v>0</v>
      </c>
      <c r="O405" s="170">
        <v>2</v>
      </c>
      <c r="AA405" s="146">
        <v>12</v>
      </c>
      <c r="AB405" s="146">
        <v>0</v>
      </c>
      <c r="AC405" s="146">
        <v>191</v>
      </c>
      <c r="AZ405" s="146">
        <v>1</v>
      </c>
      <c r="BA405" s="146">
        <f t="shared" si="1"/>
        <v>0</v>
      </c>
      <c r="BB405" s="146">
        <f t="shared" si="2"/>
        <v>0</v>
      </c>
      <c r="BC405" s="146">
        <f t="shared" si="3"/>
        <v>0</v>
      </c>
      <c r="BD405" s="146">
        <f t="shared" si="4"/>
        <v>0</v>
      </c>
      <c r="BE405" s="146">
        <f t="shared" si="5"/>
        <v>0</v>
      </c>
      <c r="CA405" s="177">
        <v>12</v>
      </c>
      <c r="CB405" s="177">
        <v>0</v>
      </c>
      <c r="CZ405" s="146">
        <v>0</v>
      </c>
    </row>
    <row r="406" spans="1:104" x14ac:dyDescent="0.25">
      <c r="A406" s="171">
        <v>120</v>
      </c>
      <c r="B406" s="172" t="s">
        <v>562</v>
      </c>
      <c r="C406" s="173" t="s">
        <v>563</v>
      </c>
      <c r="D406" s="174" t="s">
        <v>210</v>
      </c>
      <c r="E406" s="175">
        <v>1</v>
      </c>
      <c r="F406" s="175">
        <v>0</v>
      </c>
      <c r="G406" s="176">
        <f t="shared" si="0"/>
        <v>0</v>
      </c>
      <c r="O406" s="170">
        <v>2</v>
      </c>
      <c r="AA406" s="146">
        <v>12</v>
      </c>
      <c r="AB406" s="146">
        <v>0</v>
      </c>
      <c r="AC406" s="146">
        <v>192</v>
      </c>
      <c r="AZ406" s="146">
        <v>1</v>
      </c>
      <c r="BA406" s="146">
        <f t="shared" si="1"/>
        <v>0</v>
      </c>
      <c r="BB406" s="146">
        <f t="shared" si="2"/>
        <v>0</v>
      </c>
      <c r="BC406" s="146">
        <f t="shared" si="3"/>
        <v>0</v>
      </c>
      <c r="BD406" s="146">
        <f t="shared" si="4"/>
        <v>0</v>
      </c>
      <c r="BE406" s="146">
        <f t="shared" si="5"/>
        <v>0</v>
      </c>
      <c r="CA406" s="177">
        <v>12</v>
      </c>
      <c r="CB406" s="177">
        <v>0</v>
      </c>
      <c r="CZ406" s="146">
        <v>0</v>
      </c>
    </row>
    <row r="407" spans="1:104" x14ac:dyDescent="0.25">
      <c r="A407" s="171">
        <v>121</v>
      </c>
      <c r="B407" s="172" t="s">
        <v>564</v>
      </c>
      <c r="C407" s="173" t="s">
        <v>565</v>
      </c>
      <c r="D407" s="174" t="s">
        <v>210</v>
      </c>
      <c r="E407" s="175">
        <v>1</v>
      </c>
      <c r="F407" s="175">
        <v>0</v>
      </c>
      <c r="G407" s="176">
        <f t="shared" si="0"/>
        <v>0</v>
      </c>
      <c r="O407" s="170">
        <v>2</v>
      </c>
      <c r="AA407" s="146">
        <v>3</v>
      </c>
      <c r="AB407" s="146">
        <v>1</v>
      </c>
      <c r="AC407" s="146">
        <v>263000206316</v>
      </c>
      <c r="AZ407" s="146">
        <v>1</v>
      </c>
      <c r="BA407" s="146">
        <f t="shared" si="1"/>
        <v>0</v>
      </c>
      <c r="BB407" s="146">
        <f t="shared" si="2"/>
        <v>0</v>
      </c>
      <c r="BC407" s="146">
        <f t="shared" si="3"/>
        <v>0</v>
      </c>
      <c r="BD407" s="146">
        <f t="shared" si="4"/>
        <v>0</v>
      </c>
      <c r="BE407" s="146">
        <f t="shared" si="5"/>
        <v>0</v>
      </c>
      <c r="CA407" s="177">
        <v>3</v>
      </c>
      <c r="CB407" s="177">
        <v>1</v>
      </c>
      <c r="CZ407" s="146">
        <v>0</v>
      </c>
    </row>
    <row r="408" spans="1:104" x14ac:dyDescent="0.25">
      <c r="A408" s="171">
        <v>122</v>
      </c>
      <c r="B408" s="172" t="s">
        <v>566</v>
      </c>
      <c r="C408" s="173" t="s">
        <v>567</v>
      </c>
      <c r="D408" s="174" t="s">
        <v>227</v>
      </c>
      <c r="E408" s="175">
        <v>7.2500999999999998</v>
      </c>
      <c r="F408" s="175">
        <v>0</v>
      </c>
      <c r="G408" s="176">
        <f t="shared" si="0"/>
        <v>0</v>
      </c>
      <c r="O408" s="170">
        <v>2</v>
      </c>
      <c r="AA408" s="146">
        <v>3</v>
      </c>
      <c r="AB408" s="146">
        <v>1</v>
      </c>
      <c r="AC408" s="146">
        <v>286134702</v>
      </c>
      <c r="AZ408" s="146">
        <v>1</v>
      </c>
      <c r="BA408" s="146">
        <f t="shared" si="1"/>
        <v>0</v>
      </c>
      <c r="BB408" s="146">
        <f t="shared" si="2"/>
        <v>0</v>
      </c>
      <c r="BC408" s="146">
        <f t="shared" si="3"/>
        <v>0</v>
      </c>
      <c r="BD408" s="146">
        <f t="shared" si="4"/>
        <v>0</v>
      </c>
      <c r="BE408" s="146">
        <f t="shared" si="5"/>
        <v>0</v>
      </c>
      <c r="CA408" s="177">
        <v>3</v>
      </c>
      <c r="CB408" s="177">
        <v>1</v>
      </c>
      <c r="CZ408" s="146">
        <v>4.2999999999999999E-4</v>
      </c>
    </row>
    <row r="409" spans="1:104" x14ac:dyDescent="0.25">
      <c r="A409" s="178"/>
      <c r="B409" s="181"/>
      <c r="C409" s="226" t="s">
        <v>568</v>
      </c>
      <c r="D409" s="227"/>
      <c r="E409" s="182">
        <v>7.2500999999999998</v>
      </c>
      <c r="F409" s="183"/>
      <c r="G409" s="184"/>
      <c r="M409" s="180" t="s">
        <v>568</v>
      </c>
      <c r="O409" s="170"/>
    </row>
    <row r="410" spans="1:104" x14ac:dyDescent="0.25">
      <c r="A410" s="171">
        <v>123</v>
      </c>
      <c r="B410" s="172" t="s">
        <v>569</v>
      </c>
      <c r="C410" s="173" t="s">
        <v>570</v>
      </c>
      <c r="D410" s="174" t="s">
        <v>210</v>
      </c>
      <c r="E410" s="175">
        <v>1</v>
      </c>
      <c r="F410" s="175">
        <v>0</v>
      </c>
      <c r="G410" s="176">
        <f>E410*F410</f>
        <v>0</v>
      </c>
      <c r="O410" s="170">
        <v>2</v>
      </c>
      <c r="AA410" s="146">
        <v>3</v>
      </c>
      <c r="AB410" s="146">
        <v>1</v>
      </c>
      <c r="AC410" s="146">
        <v>42273550</v>
      </c>
      <c r="AZ410" s="146">
        <v>1</v>
      </c>
      <c r="BA410" s="146">
        <f>IF(AZ410=1,G410,0)</f>
        <v>0</v>
      </c>
      <c r="BB410" s="146">
        <f>IF(AZ410=2,G410,0)</f>
        <v>0</v>
      </c>
      <c r="BC410" s="146">
        <f>IF(AZ410=3,G410,0)</f>
        <v>0</v>
      </c>
      <c r="BD410" s="146">
        <f>IF(AZ410=4,G410,0)</f>
        <v>0</v>
      </c>
      <c r="BE410" s="146">
        <f>IF(AZ410=5,G410,0)</f>
        <v>0</v>
      </c>
      <c r="CA410" s="177">
        <v>3</v>
      </c>
      <c r="CB410" s="177">
        <v>1</v>
      </c>
      <c r="CZ410" s="146">
        <v>2.8500000000000001E-3</v>
      </c>
    </row>
    <row r="411" spans="1:104" x14ac:dyDescent="0.25">
      <c r="A411" s="171">
        <v>124</v>
      </c>
      <c r="B411" s="172" t="s">
        <v>571</v>
      </c>
      <c r="C411" s="173" t="s">
        <v>572</v>
      </c>
      <c r="D411" s="174" t="s">
        <v>210</v>
      </c>
      <c r="E411" s="175">
        <v>1</v>
      </c>
      <c r="F411" s="175">
        <v>0</v>
      </c>
      <c r="G411" s="176">
        <f>E411*F411</f>
        <v>0</v>
      </c>
      <c r="O411" s="170">
        <v>2</v>
      </c>
      <c r="AA411" s="146">
        <v>3</v>
      </c>
      <c r="AB411" s="146">
        <v>1</v>
      </c>
      <c r="AC411" s="146">
        <v>55242178</v>
      </c>
      <c r="AZ411" s="146">
        <v>1</v>
      </c>
      <c r="BA411" s="146">
        <f>IF(AZ411=1,G411,0)</f>
        <v>0</v>
      </c>
      <c r="BB411" s="146">
        <f>IF(AZ411=2,G411,0)</f>
        <v>0</v>
      </c>
      <c r="BC411" s="146">
        <f>IF(AZ411=3,G411,0)</f>
        <v>0</v>
      </c>
      <c r="BD411" s="146">
        <f>IF(AZ411=4,G411,0)</f>
        <v>0</v>
      </c>
      <c r="BE411" s="146">
        <f>IF(AZ411=5,G411,0)</f>
        <v>0</v>
      </c>
      <c r="CA411" s="177">
        <v>3</v>
      </c>
      <c r="CB411" s="177">
        <v>1</v>
      </c>
      <c r="CZ411" s="146">
        <v>1.7999999999999999E-2</v>
      </c>
    </row>
    <row r="412" spans="1:104" x14ac:dyDescent="0.25">
      <c r="A412" s="178"/>
      <c r="B412" s="179"/>
      <c r="C412" s="228"/>
      <c r="D412" s="229"/>
      <c r="E412" s="229"/>
      <c r="F412" s="229"/>
      <c r="G412" s="230"/>
      <c r="L412" s="180"/>
      <c r="O412" s="170">
        <v>3</v>
      </c>
    </row>
    <row r="413" spans="1:104" x14ac:dyDescent="0.25">
      <c r="A413" s="171">
        <v>125</v>
      </c>
      <c r="B413" s="172" t="s">
        <v>573</v>
      </c>
      <c r="C413" s="173" t="s">
        <v>574</v>
      </c>
      <c r="D413" s="174" t="s">
        <v>210</v>
      </c>
      <c r="E413" s="175">
        <v>1</v>
      </c>
      <c r="F413" s="175">
        <v>0</v>
      </c>
      <c r="G413" s="176">
        <f>E413*F413</f>
        <v>0</v>
      </c>
      <c r="O413" s="170">
        <v>2</v>
      </c>
      <c r="AA413" s="146">
        <v>3</v>
      </c>
      <c r="AB413" s="146">
        <v>1</v>
      </c>
      <c r="AC413" s="146" t="s">
        <v>573</v>
      </c>
      <c r="AZ413" s="146">
        <v>1</v>
      </c>
      <c r="BA413" s="146">
        <f>IF(AZ413=1,G413,0)</f>
        <v>0</v>
      </c>
      <c r="BB413" s="146">
        <f>IF(AZ413=2,G413,0)</f>
        <v>0</v>
      </c>
      <c r="BC413" s="146">
        <f>IF(AZ413=3,G413,0)</f>
        <v>0</v>
      </c>
      <c r="BD413" s="146">
        <f>IF(AZ413=4,G413,0)</f>
        <v>0</v>
      </c>
      <c r="BE413" s="146">
        <f>IF(AZ413=5,G413,0)</f>
        <v>0</v>
      </c>
      <c r="CA413" s="177">
        <v>3</v>
      </c>
      <c r="CB413" s="177">
        <v>1</v>
      </c>
      <c r="CZ413" s="146">
        <v>0</v>
      </c>
    </row>
    <row r="414" spans="1:104" ht="13" x14ac:dyDescent="0.3">
      <c r="A414" s="185"/>
      <c r="B414" s="186" t="s">
        <v>76</v>
      </c>
      <c r="C414" s="187" t="str">
        <f>CONCATENATE(B386," ",C386)</f>
        <v>8 Trubní vedení</v>
      </c>
      <c r="D414" s="188"/>
      <c r="E414" s="189"/>
      <c r="F414" s="190"/>
      <c r="G414" s="191">
        <f>SUM(G386:G413)</f>
        <v>0</v>
      </c>
      <c r="O414" s="170">
        <v>4</v>
      </c>
      <c r="BA414" s="192">
        <f>SUM(BA386:BA413)</f>
        <v>0</v>
      </c>
      <c r="BB414" s="192">
        <f>SUM(BB386:BB413)</f>
        <v>0</v>
      </c>
      <c r="BC414" s="192">
        <f>SUM(BC386:BC413)</f>
        <v>0</v>
      </c>
      <c r="BD414" s="192">
        <f>SUM(BD386:BD413)</f>
        <v>0</v>
      </c>
      <c r="BE414" s="192">
        <f>SUM(BE386:BE413)</f>
        <v>0</v>
      </c>
    </row>
    <row r="415" spans="1:104" ht="13" x14ac:dyDescent="0.3">
      <c r="A415" s="163" t="s">
        <v>72</v>
      </c>
      <c r="B415" s="164" t="s">
        <v>575</v>
      </c>
      <c r="C415" s="165" t="s">
        <v>576</v>
      </c>
      <c r="D415" s="166"/>
      <c r="E415" s="167"/>
      <c r="F415" s="167"/>
      <c r="G415" s="168"/>
      <c r="H415" s="169"/>
      <c r="I415" s="169"/>
      <c r="O415" s="170">
        <v>1</v>
      </c>
    </row>
    <row r="416" spans="1:104" ht="20" x14ac:dyDescent="0.25">
      <c r="A416" s="171">
        <v>126</v>
      </c>
      <c r="B416" s="172" t="s">
        <v>577</v>
      </c>
      <c r="C416" s="173" t="s">
        <v>578</v>
      </c>
      <c r="D416" s="174" t="s">
        <v>109</v>
      </c>
      <c r="E416" s="175">
        <v>615.48479999999995</v>
      </c>
      <c r="F416" s="175">
        <v>0</v>
      </c>
      <c r="G416" s="176">
        <f>E416*F416</f>
        <v>0</v>
      </c>
      <c r="O416" s="170">
        <v>2</v>
      </c>
      <c r="AA416" s="146">
        <v>1</v>
      </c>
      <c r="AB416" s="146">
        <v>1</v>
      </c>
      <c r="AC416" s="146">
        <v>1</v>
      </c>
      <c r="AZ416" s="146">
        <v>1</v>
      </c>
      <c r="BA416" s="146">
        <f>IF(AZ416=1,G416,0)</f>
        <v>0</v>
      </c>
      <c r="BB416" s="146">
        <f>IF(AZ416=2,G416,0)</f>
        <v>0</v>
      </c>
      <c r="BC416" s="146">
        <f>IF(AZ416=3,G416,0)</f>
        <v>0</v>
      </c>
      <c r="BD416" s="146">
        <f>IF(AZ416=4,G416,0)</f>
        <v>0</v>
      </c>
      <c r="BE416" s="146">
        <f>IF(AZ416=5,G416,0)</f>
        <v>0</v>
      </c>
      <c r="CA416" s="177">
        <v>1</v>
      </c>
      <c r="CB416" s="177">
        <v>1</v>
      </c>
      <c r="CZ416" s="146">
        <v>0</v>
      </c>
    </row>
    <row r="417" spans="1:104" x14ac:dyDescent="0.25">
      <c r="A417" s="178"/>
      <c r="B417" s="179"/>
      <c r="C417" s="228"/>
      <c r="D417" s="229"/>
      <c r="E417" s="229"/>
      <c r="F417" s="229"/>
      <c r="G417" s="230"/>
      <c r="L417" s="180"/>
      <c r="O417" s="170">
        <v>3</v>
      </c>
    </row>
    <row r="418" spans="1:104" ht="20" x14ac:dyDescent="0.25">
      <c r="A418" s="171">
        <v>127</v>
      </c>
      <c r="B418" s="172" t="s">
        <v>579</v>
      </c>
      <c r="C418" s="173" t="s">
        <v>580</v>
      </c>
      <c r="D418" s="174" t="s">
        <v>109</v>
      </c>
      <c r="E418" s="175">
        <v>36929.088000000003</v>
      </c>
      <c r="F418" s="175">
        <v>0</v>
      </c>
      <c r="G418" s="176">
        <f>E418*F418</f>
        <v>0</v>
      </c>
      <c r="O418" s="170">
        <v>2</v>
      </c>
      <c r="AA418" s="146">
        <v>1</v>
      </c>
      <c r="AB418" s="146">
        <v>1</v>
      </c>
      <c r="AC418" s="146">
        <v>1</v>
      </c>
      <c r="AZ418" s="146">
        <v>1</v>
      </c>
      <c r="BA418" s="146">
        <f>IF(AZ418=1,G418,0)</f>
        <v>0</v>
      </c>
      <c r="BB418" s="146">
        <f>IF(AZ418=2,G418,0)</f>
        <v>0</v>
      </c>
      <c r="BC418" s="146">
        <f>IF(AZ418=3,G418,0)</f>
        <v>0</v>
      </c>
      <c r="BD418" s="146">
        <f>IF(AZ418=4,G418,0)</f>
        <v>0</v>
      </c>
      <c r="BE418" s="146">
        <f>IF(AZ418=5,G418,0)</f>
        <v>0</v>
      </c>
      <c r="CA418" s="177">
        <v>1</v>
      </c>
      <c r="CB418" s="177">
        <v>1</v>
      </c>
      <c r="CZ418" s="146">
        <v>0</v>
      </c>
    </row>
    <row r="419" spans="1:104" x14ac:dyDescent="0.25">
      <c r="A419" s="178"/>
      <c r="B419" s="179"/>
      <c r="C419" s="228"/>
      <c r="D419" s="229"/>
      <c r="E419" s="229"/>
      <c r="F419" s="229"/>
      <c r="G419" s="230"/>
      <c r="L419" s="180"/>
      <c r="O419" s="170">
        <v>3</v>
      </c>
    </row>
    <row r="420" spans="1:104" x14ac:dyDescent="0.25">
      <c r="A420" s="178"/>
      <c r="B420" s="181"/>
      <c r="C420" s="226" t="s">
        <v>581</v>
      </c>
      <c r="D420" s="227"/>
      <c r="E420" s="182">
        <v>36929.088000000003</v>
      </c>
      <c r="F420" s="183"/>
      <c r="G420" s="184"/>
      <c r="M420" s="180" t="s">
        <v>581</v>
      </c>
      <c r="O420" s="170"/>
    </row>
    <row r="421" spans="1:104" ht="20" x14ac:dyDescent="0.25">
      <c r="A421" s="171">
        <v>128</v>
      </c>
      <c r="B421" s="172" t="s">
        <v>582</v>
      </c>
      <c r="C421" s="173" t="s">
        <v>583</v>
      </c>
      <c r="D421" s="174" t="s">
        <v>109</v>
      </c>
      <c r="E421" s="175">
        <v>615.48479999999995</v>
      </c>
      <c r="F421" s="175">
        <v>0</v>
      </c>
      <c r="G421" s="176">
        <f>E421*F421</f>
        <v>0</v>
      </c>
      <c r="O421" s="170">
        <v>2</v>
      </c>
      <c r="AA421" s="146">
        <v>1</v>
      </c>
      <c r="AB421" s="146">
        <v>1</v>
      </c>
      <c r="AC421" s="146">
        <v>1</v>
      </c>
      <c r="AZ421" s="146">
        <v>1</v>
      </c>
      <c r="BA421" s="146">
        <f>IF(AZ421=1,G421,0)</f>
        <v>0</v>
      </c>
      <c r="BB421" s="146">
        <f>IF(AZ421=2,G421,0)</f>
        <v>0</v>
      </c>
      <c r="BC421" s="146">
        <f>IF(AZ421=3,G421,0)</f>
        <v>0</v>
      </c>
      <c r="BD421" s="146">
        <f>IF(AZ421=4,G421,0)</f>
        <v>0</v>
      </c>
      <c r="BE421" s="146">
        <f>IF(AZ421=5,G421,0)</f>
        <v>0</v>
      </c>
      <c r="CA421" s="177">
        <v>1</v>
      </c>
      <c r="CB421" s="177">
        <v>1</v>
      </c>
      <c r="CZ421" s="146">
        <v>0</v>
      </c>
    </row>
    <row r="422" spans="1:104" x14ac:dyDescent="0.25">
      <c r="A422" s="178"/>
      <c r="B422" s="179"/>
      <c r="C422" s="228"/>
      <c r="D422" s="229"/>
      <c r="E422" s="229"/>
      <c r="F422" s="229"/>
      <c r="G422" s="230"/>
      <c r="L422" s="180"/>
      <c r="O422" s="170">
        <v>3</v>
      </c>
    </row>
    <row r="423" spans="1:104" ht="13" x14ac:dyDescent="0.3">
      <c r="A423" s="185"/>
      <c r="B423" s="186" t="s">
        <v>76</v>
      </c>
      <c r="C423" s="187" t="str">
        <f>CONCATENATE(B415," ",C415)</f>
        <v>9 Ostatní konstrukce, bourání</v>
      </c>
      <c r="D423" s="188"/>
      <c r="E423" s="189"/>
      <c r="F423" s="190"/>
      <c r="G423" s="191">
        <f>SUM(G415:G422)</f>
        <v>0</v>
      </c>
      <c r="O423" s="170">
        <v>4</v>
      </c>
      <c r="BA423" s="192">
        <f>SUM(BA415:BA422)</f>
        <v>0</v>
      </c>
      <c r="BB423" s="192">
        <f>SUM(BB415:BB422)</f>
        <v>0</v>
      </c>
      <c r="BC423" s="192">
        <f>SUM(BC415:BC422)</f>
        <v>0</v>
      </c>
      <c r="BD423" s="192">
        <f>SUM(BD415:BD422)</f>
        <v>0</v>
      </c>
      <c r="BE423" s="192">
        <f>SUM(BE415:BE422)</f>
        <v>0</v>
      </c>
    </row>
    <row r="424" spans="1:104" ht="13" x14ac:dyDescent="0.3">
      <c r="A424" s="163" t="s">
        <v>72</v>
      </c>
      <c r="B424" s="164" t="s">
        <v>584</v>
      </c>
      <c r="C424" s="165" t="s">
        <v>585</v>
      </c>
      <c r="D424" s="166"/>
      <c r="E424" s="167"/>
      <c r="F424" s="167"/>
      <c r="G424" s="168"/>
      <c r="H424" s="169"/>
      <c r="I424" s="169"/>
      <c r="O424" s="170">
        <v>1</v>
      </c>
    </row>
    <row r="425" spans="1:104" x14ac:dyDescent="0.25">
      <c r="A425" s="171">
        <v>129</v>
      </c>
      <c r="B425" s="172" t="s">
        <v>586</v>
      </c>
      <c r="C425" s="173" t="s">
        <v>587</v>
      </c>
      <c r="D425" s="174" t="s">
        <v>109</v>
      </c>
      <c r="E425" s="175">
        <v>697.75</v>
      </c>
      <c r="F425" s="175">
        <v>0</v>
      </c>
      <c r="G425" s="176">
        <f>E425*F425</f>
        <v>0</v>
      </c>
      <c r="O425" s="170">
        <v>2</v>
      </c>
      <c r="AA425" s="146">
        <v>1</v>
      </c>
      <c r="AB425" s="146">
        <v>1</v>
      </c>
      <c r="AC425" s="146">
        <v>1</v>
      </c>
      <c r="AZ425" s="146">
        <v>1</v>
      </c>
      <c r="BA425" s="146">
        <f>IF(AZ425=1,G425,0)</f>
        <v>0</v>
      </c>
      <c r="BB425" s="146">
        <f>IF(AZ425=2,G425,0)</f>
        <v>0</v>
      </c>
      <c r="BC425" s="146">
        <f>IF(AZ425=3,G425,0)</f>
        <v>0</v>
      </c>
      <c r="BD425" s="146">
        <f>IF(AZ425=4,G425,0)</f>
        <v>0</v>
      </c>
      <c r="BE425" s="146">
        <f>IF(AZ425=5,G425,0)</f>
        <v>0</v>
      </c>
      <c r="CA425" s="177">
        <v>1</v>
      </c>
      <c r="CB425" s="177">
        <v>1</v>
      </c>
      <c r="CZ425" s="146">
        <v>5.9199999999999999E-3</v>
      </c>
    </row>
    <row r="426" spans="1:104" x14ac:dyDescent="0.25">
      <c r="A426" s="178"/>
      <c r="B426" s="181"/>
      <c r="C426" s="226" t="s">
        <v>588</v>
      </c>
      <c r="D426" s="227"/>
      <c r="E426" s="182">
        <v>697.75</v>
      </c>
      <c r="F426" s="183"/>
      <c r="G426" s="184"/>
      <c r="M426" s="180" t="s">
        <v>588</v>
      </c>
      <c r="O426" s="170"/>
    </row>
    <row r="427" spans="1:104" ht="13" x14ac:dyDescent="0.3">
      <c r="A427" s="185"/>
      <c r="B427" s="186" t="s">
        <v>76</v>
      </c>
      <c r="C427" s="187" t="str">
        <f>CONCATENATE(B424," ",C424)</f>
        <v>94 Lešení a stavební výtahy</v>
      </c>
      <c r="D427" s="188"/>
      <c r="E427" s="189"/>
      <c r="F427" s="190"/>
      <c r="G427" s="191">
        <f>SUM(G424:G426)</f>
        <v>0</v>
      </c>
      <c r="O427" s="170">
        <v>4</v>
      </c>
      <c r="BA427" s="192">
        <f>SUM(BA424:BA426)</f>
        <v>0</v>
      </c>
      <c r="BB427" s="192">
        <f>SUM(BB424:BB426)</f>
        <v>0</v>
      </c>
      <c r="BC427" s="192">
        <f>SUM(BC424:BC426)</f>
        <v>0</v>
      </c>
      <c r="BD427" s="192">
        <f>SUM(BD424:BD426)</f>
        <v>0</v>
      </c>
      <c r="BE427" s="192">
        <f>SUM(BE424:BE426)</f>
        <v>0</v>
      </c>
    </row>
    <row r="428" spans="1:104" ht="13" x14ac:dyDescent="0.3">
      <c r="A428" s="163" t="s">
        <v>72</v>
      </c>
      <c r="B428" s="164" t="s">
        <v>589</v>
      </c>
      <c r="C428" s="165" t="s">
        <v>590</v>
      </c>
      <c r="D428" s="166"/>
      <c r="E428" s="167"/>
      <c r="F428" s="167"/>
      <c r="G428" s="168"/>
      <c r="H428" s="169"/>
      <c r="I428" s="169"/>
      <c r="O428" s="170">
        <v>1</v>
      </c>
    </row>
    <row r="429" spans="1:104" x14ac:dyDescent="0.25">
      <c r="A429" s="171">
        <v>130</v>
      </c>
      <c r="B429" s="172" t="s">
        <v>591</v>
      </c>
      <c r="C429" s="173" t="s">
        <v>592</v>
      </c>
      <c r="D429" s="174" t="s">
        <v>109</v>
      </c>
      <c r="E429" s="175">
        <v>79.036500000000004</v>
      </c>
      <c r="F429" s="175">
        <v>0</v>
      </c>
      <c r="G429" s="176">
        <f>E429*F429</f>
        <v>0</v>
      </c>
      <c r="O429" s="170">
        <v>2</v>
      </c>
      <c r="AA429" s="146">
        <v>1</v>
      </c>
      <c r="AB429" s="146">
        <v>1</v>
      </c>
      <c r="AC429" s="146">
        <v>1</v>
      </c>
      <c r="AZ429" s="146">
        <v>1</v>
      </c>
      <c r="BA429" s="146">
        <f>IF(AZ429=1,G429,0)</f>
        <v>0</v>
      </c>
      <c r="BB429" s="146">
        <f>IF(AZ429=2,G429,0)</f>
        <v>0</v>
      </c>
      <c r="BC429" s="146">
        <f>IF(AZ429=3,G429,0)</f>
        <v>0</v>
      </c>
      <c r="BD429" s="146">
        <f>IF(AZ429=4,G429,0)</f>
        <v>0</v>
      </c>
      <c r="BE429" s="146">
        <f>IF(AZ429=5,G429,0)</f>
        <v>0</v>
      </c>
      <c r="CA429" s="177">
        <v>1</v>
      </c>
      <c r="CB429" s="177">
        <v>1</v>
      </c>
      <c r="CZ429" s="146">
        <v>3.0000000000000001E-5</v>
      </c>
    </row>
    <row r="430" spans="1:104" x14ac:dyDescent="0.25">
      <c r="A430" s="171">
        <v>131</v>
      </c>
      <c r="B430" s="172" t="s">
        <v>593</v>
      </c>
      <c r="C430" s="173" t="s">
        <v>594</v>
      </c>
      <c r="D430" s="174" t="s">
        <v>109</v>
      </c>
      <c r="E430" s="175">
        <v>697.75</v>
      </c>
      <c r="F430" s="175">
        <v>0</v>
      </c>
      <c r="G430" s="176">
        <f>E430*F430</f>
        <v>0</v>
      </c>
      <c r="O430" s="170">
        <v>2</v>
      </c>
      <c r="AA430" s="146">
        <v>1</v>
      </c>
      <c r="AB430" s="146">
        <v>1</v>
      </c>
      <c r="AC430" s="146">
        <v>1</v>
      </c>
      <c r="AZ430" s="146">
        <v>1</v>
      </c>
      <c r="BA430" s="146">
        <f>IF(AZ430=1,G430,0)</f>
        <v>0</v>
      </c>
      <c r="BB430" s="146">
        <f>IF(AZ430=2,G430,0)</f>
        <v>0</v>
      </c>
      <c r="BC430" s="146">
        <f>IF(AZ430=3,G430,0)</f>
        <v>0</v>
      </c>
      <c r="BD430" s="146">
        <f>IF(AZ430=4,G430,0)</f>
        <v>0</v>
      </c>
      <c r="BE430" s="146">
        <f>IF(AZ430=5,G430,0)</f>
        <v>0</v>
      </c>
      <c r="CA430" s="177">
        <v>1</v>
      </c>
      <c r="CB430" s="177">
        <v>1</v>
      </c>
      <c r="CZ430" s="146">
        <v>4.0000000000000003E-5</v>
      </c>
    </row>
    <row r="431" spans="1:104" x14ac:dyDescent="0.25">
      <c r="A431" s="178"/>
      <c r="B431" s="181"/>
      <c r="C431" s="226" t="s">
        <v>588</v>
      </c>
      <c r="D431" s="227"/>
      <c r="E431" s="182">
        <v>697.75</v>
      </c>
      <c r="F431" s="183"/>
      <c r="G431" s="184"/>
      <c r="M431" s="180" t="s">
        <v>588</v>
      </c>
      <c r="O431" s="170"/>
    </row>
    <row r="432" spans="1:104" ht="13" x14ac:dyDescent="0.3">
      <c r="A432" s="185"/>
      <c r="B432" s="186" t="s">
        <v>76</v>
      </c>
      <c r="C432" s="187" t="str">
        <f>CONCATENATE(B428," ",C428)</f>
        <v>95 Dokončovací konstrukce na pozemních stavbách</v>
      </c>
      <c r="D432" s="188"/>
      <c r="E432" s="189"/>
      <c r="F432" s="190"/>
      <c r="G432" s="191">
        <f>SUM(G428:G431)</f>
        <v>0</v>
      </c>
      <c r="O432" s="170">
        <v>4</v>
      </c>
      <c r="BA432" s="192">
        <f>SUM(BA428:BA431)</f>
        <v>0</v>
      </c>
      <c r="BB432" s="192">
        <f>SUM(BB428:BB431)</f>
        <v>0</v>
      </c>
      <c r="BC432" s="192">
        <f>SUM(BC428:BC431)</f>
        <v>0</v>
      </c>
      <c r="BD432" s="192">
        <f>SUM(BD428:BD431)</f>
        <v>0</v>
      </c>
      <c r="BE432" s="192">
        <f>SUM(BE428:BE431)</f>
        <v>0</v>
      </c>
    </row>
    <row r="433" spans="1:104" ht="13" x14ac:dyDescent="0.3">
      <c r="A433" s="163" t="s">
        <v>72</v>
      </c>
      <c r="B433" s="164" t="s">
        <v>595</v>
      </c>
      <c r="C433" s="165" t="s">
        <v>596</v>
      </c>
      <c r="D433" s="166"/>
      <c r="E433" s="167"/>
      <c r="F433" s="167"/>
      <c r="G433" s="168"/>
      <c r="H433" s="169"/>
      <c r="I433" s="169"/>
      <c r="O433" s="170">
        <v>1</v>
      </c>
    </row>
    <row r="434" spans="1:104" x14ac:dyDescent="0.25">
      <c r="A434" s="171">
        <v>132</v>
      </c>
      <c r="B434" s="172" t="s">
        <v>597</v>
      </c>
      <c r="C434" s="173" t="s">
        <v>598</v>
      </c>
      <c r="D434" s="174" t="s">
        <v>84</v>
      </c>
      <c r="E434" s="175">
        <v>5.7182000000000004</v>
      </c>
      <c r="F434" s="175">
        <v>0</v>
      </c>
      <c r="G434" s="176">
        <f>E434*F434</f>
        <v>0</v>
      </c>
      <c r="O434" s="170">
        <v>2</v>
      </c>
      <c r="AA434" s="146">
        <v>1</v>
      </c>
      <c r="AB434" s="146">
        <v>0</v>
      </c>
      <c r="AC434" s="146">
        <v>0</v>
      </c>
      <c r="AZ434" s="146">
        <v>1</v>
      </c>
      <c r="BA434" s="146">
        <f>IF(AZ434=1,G434,0)</f>
        <v>0</v>
      </c>
      <c r="BB434" s="146">
        <f>IF(AZ434=2,G434,0)</f>
        <v>0</v>
      </c>
      <c r="BC434" s="146">
        <f>IF(AZ434=3,G434,0)</f>
        <v>0</v>
      </c>
      <c r="BD434" s="146">
        <f>IF(AZ434=4,G434,0)</f>
        <v>0</v>
      </c>
      <c r="BE434" s="146">
        <f>IF(AZ434=5,G434,0)</f>
        <v>0</v>
      </c>
      <c r="CA434" s="177">
        <v>1</v>
      </c>
      <c r="CB434" s="177">
        <v>0</v>
      </c>
      <c r="CZ434" s="146">
        <v>0</v>
      </c>
    </row>
    <row r="435" spans="1:104" x14ac:dyDescent="0.25">
      <c r="A435" s="178"/>
      <c r="B435" s="181"/>
      <c r="C435" s="226" t="s">
        <v>599</v>
      </c>
      <c r="D435" s="227"/>
      <c r="E435" s="182">
        <v>3.2423000000000002</v>
      </c>
      <c r="F435" s="183"/>
      <c r="G435" s="184"/>
      <c r="M435" s="180" t="s">
        <v>599</v>
      </c>
      <c r="O435" s="170"/>
    </row>
    <row r="436" spans="1:104" x14ac:dyDescent="0.25">
      <c r="A436" s="178"/>
      <c r="B436" s="181"/>
      <c r="C436" s="226" t="s">
        <v>600</v>
      </c>
      <c r="D436" s="227"/>
      <c r="E436" s="182">
        <v>2.4759000000000002</v>
      </c>
      <c r="F436" s="183"/>
      <c r="G436" s="184"/>
      <c r="M436" s="180" t="s">
        <v>600</v>
      </c>
      <c r="O436" s="170"/>
    </row>
    <row r="437" spans="1:104" x14ac:dyDescent="0.25">
      <c r="A437" s="171">
        <v>133</v>
      </c>
      <c r="B437" s="172" t="s">
        <v>601</v>
      </c>
      <c r="C437" s="173" t="s">
        <v>602</v>
      </c>
      <c r="D437" s="174" t="s">
        <v>84</v>
      </c>
      <c r="E437" s="175">
        <v>10.7197</v>
      </c>
      <c r="F437" s="175">
        <v>0</v>
      </c>
      <c r="G437" s="176">
        <f>E437*F437</f>
        <v>0</v>
      </c>
      <c r="O437" s="170">
        <v>2</v>
      </c>
      <c r="AA437" s="146">
        <v>1</v>
      </c>
      <c r="AB437" s="146">
        <v>1</v>
      </c>
      <c r="AC437" s="146">
        <v>1</v>
      </c>
      <c r="AZ437" s="146">
        <v>1</v>
      </c>
      <c r="BA437" s="146">
        <f>IF(AZ437=1,G437,0)</f>
        <v>0</v>
      </c>
      <c r="BB437" s="146">
        <f>IF(AZ437=2,G437,0)</f>
        <v>0</v>
      </c>
      <c r="BC437" s="146">
        <f>IF(AZ437=3,G437,0)</f>
        <v>0</v>
      </c>
      <c r="BD437" s="146">
        <f>IF(AZ437=4,G437,0)</f>
        <v>0</v>
      </c>
      <c r="BE437" s="146">
        <f>IF(AZ437=5,G437,0)</f>
        <v>0</v>
      </c>
      <c r="CA437" s="177">
        <v>1</v>
      </c>
      <c r="CB437" s="177">
        <v>1</v>
      </c>
      <c r="CZ437" s="146">
        <v>1.33E-3</v>
      </c>
    </row>
    <row r="438" spans="1:104" x14ac:dyDescent="0.25">
      <c r="A438" s="178"/>
      <c r="B438" s="181"/>
      <c r="C438" s="226" t="s">
        <v>603</v>
      </c>
      <c r="D438" s="227"/>
      <c r="E438" s="182">
        <v>1.0855999999999999</v>
      </c>
      <c r="F438" s="183"/>
      <c r="G438" s="184"/>
      <c r="M438" s="180" t="s">
        <v>603</v>
      </c>
      <c r="O438" s="170"/>
    </row>
    <row r="439" spans="1:104" x14ac:dyDescent="0.25">
      <c r="A439" s="178"/>
      <c r="B439" s="181"/>
      <c r="C439" s="226" t="s">
        <v>604</v>
      </c>
      <c r="D439" s="227"/>
      <c r="E439" s="182">
        <v>0.87170000000000003</v>
      </c>
      <c r="F439" s="183"/>
      <c r="G439" s="184"/>
      <c r="M439" s="180" t="s">
        <v>604</v>
      </c>
      <c r="O439" s="170"/>
    </row>
    <row r="440" spans="1:104" x14ac:dyDescent="0.25">
      <c r="A440" s="178"/>
      <c r="B440" s="181"/>
      <c r="C440" s="226" t="s">
        <v>605</v>
      </c>
      <c r="D440" s="227"/>
      <c r="E440" s="182">
        <v>0.39860000000000001</v>
      </c>
      <c r="F440" s="183"/>
      <c r="G440" s="184"/>
      <c r="M440" s="180" t="s">
        <v>605</v>
      </c>
      <c r="O440" s="170"/>
    </row>
    <row r="441" spans="1:104" x14ac:dyDescent="0.25">
      <c r="A441" s="178"/>
      <c r="B441" s="181"/>
      <c r="C441" s="226" t="s">
        <v>606</v>
      </c>
      <c r="D441" s="227"/>
      <c r="E441" s="182">
        <v>0.27</v>
      </c>
      <c r="F441" s="183"/>
      <c r="G441" s="184"/>
      <c r="M441" s="180" t="s">
        <v>606</v>
      </c>
      <c r="O441" s="170"/>
    </row>
    <row r="442" spans="1:104" x14ac:dyDescent="0.25">
      <c r="A442" s="178"/>
      <c r="B442" s="181"/>
      <c r="C442" s="226" t="s">
        <v>607</v>
      </c>
      <c r="D442" s="227"/>
      <c r="E442" s="182">
        <v>0.92820000000000003</v>
      </c>
      <c r="F442" s="183"/>
      <c r="G442" s="184"/>
      <c r="M442" s="180" t="s">
        <v>607</v>
      </c>
      <c r="O442" s="170"/>
    </row>
    <row r="443" spans="1:104" x14ac:dyDescent="0.25">
      <c r="A443" s="178"/>
      <c r="B443" s="181"/>
      <c r="C443" s="226" t="s">
        <v>608</v>
      </c>
      <c r="D443" s="227"/>
      <c r="E443" s="182">
        <v>0.13700000000000001</v>
      </c>
      <c r="F443" s="183"/>
      <c r="G443" s="184"/>
      <c r="M443" s="180" t="s">
        <v>608</v>
      </c>
      <c r="O443" s="170"/>
    </row>
    <row r="444" spans="1:104" x14ac:dyDescent="0.25">
      <c r="A444" s="178"/>
      <c r="B444" s="181"/>
      <c r="C444" s="226" t="s">
        <v>609</v>
      </c>
      <c r="D444" s="227"/>
      <c r="E444" s="182">
        <v>1.17</v>
      </c>
      <c r="F444" s="183"/>
      <c r="G444" s="184"/>
      <c r="M444" s="180" t="s">
        <v>609</v>
      </c>
      <c r="O444" s="170"/>
    </row>
    <row r="445" spans="1:104" x14ac:dyDescent="0.25">
      <c r="A445" s="178"/>
      <c r="B445" s="181"/>
      <c r="C445" s="226" t="s">
        <v>610</v>
      </c>
      <c r="D445" s="227"/>
      <c r="E445" s="182">
        <v>2.5350000000000001</v>
      </c>
      <c r="F445" s="183"/>
      <c r="G445" s="184"/>
      <c r="M445" s="180" t="s">
        <v>610</v>
      </c>
      <c r="O445" s="170"/>
    </row>
    <row r="446" spans="1:104" x14ac:dyDescent="0.25">
      <c r="A446" s="178"/>
      <c r="B446" s="181"/>
      <c r="C446" s="226" t="s">
        <v>611</v>
      </c>
      <c r="D446" s="227"/>
      <c r="E446" s="182">
        <v>1.7376</v>
      </c>
      <c r="F446" s="183"/>
      <c r="G446" s="184"/>
      <c r="M446" s="180" t="s">
        <v>611</v>
      </c>
      <c r="O446" s="170"/>
    </row>
    <row r="447" spans="1:104" x14ac:dyDescent="0.25">
      <c r="A447" s="178"/>
      <c r="B447" s="181"/>
      <c r="C447" s="226" t="s">
        <v>612</v>
      </c>
      <c r="D447" s="227"/>
      <c r="E447" s="182">
        <v>1.5859000000000001</v>
      </c>
      <c r="F447" s="183"/>
      <c r="G447" s="184"/>
      <c r="M447" s="180" t="s">
        <v>612</v>
      </c>
      <c r="O447" s="170"/>
    </row>
    <row r="448" spans="1:104" x14ac:dyDescent="0.25">
      <c r="A448" s="171">
        <v>134</v>
      </c>
      <c r="B448" s="172" t="s">
        <v>613</v>
      </c>
      <c r="C448" s="173" t="s">
        <v>614</v>
      </c>
      <c r="D448" s="174" t="s">
        <v>109</v>
      </c>
      <c r="E448" s="175">
        <v>140.11760000000001</v>
      </c>
      <c r="F448" s="175">
        <v>0</v>
      </c>
      <c r="G448" s="176">
        <f>E448*F448</f>
        <v>0</v>
      </c>
      <c r="O448" s="170">
        <v>2</v>
      </c>
      <c r="AA448" s="146">
        <v>1</v>
      </c>
      <c r="AB448" s="146">
        <v>1</v>
      </c>
      <c r="AC448" s="146">
        <v>1</v>
      </c>
      <c r="AZ448" s="146">
        <v>1</v>
      </c>
      <c r="BA448" s="146">
        <f>IF(AZ448=1,G448,0)</f>
        <v>0</v>
      </c>
      <c r="BB448" s="146">
        <f>IF(AZ448=2,G448,0)</f>
        <v>0</v>
      </c>
      <c r="BC448" s="146">
        <f>IF(AZ448=3,G448,0)</f>
        <v>0</v>
      </c>
      <c r="BD448" s="146">
        <f>IF(AZ448=4,G448,0)</f>
        <v>0</v>
      </c>
      <c r="BE448" s="146">
        <f>IF(AZ448=5,G448,0)</f>
        <v>0</v>
      </c>
      <c r="CA448" s="177">
        <v>1</v>
      </c>
      <c r="CB448" s="177">
        <v>1</v>
      </c>
      <c r="CZ448" s="146">
        <v>6.7000000000000002E-4</v>
      </c>
    </row>
    <row r="449" spans="1:104" x14ac:dyDescent="0.25">
      <c r="A449" s="178"/>
      <c r="B449" s="181"/>
      <c r="C449" s="226" t="s">
        <v>615</v>
      </c>
      <c r="D449" s="227"/>
      <c r="E449" s="182">
        <v>38.653599999999997</v>
      </c>
      <c r="F449" s="183"/>
      <c r="G449" s="184"/>
      <c r="M449" s="180" t="s">
        <v>615</v>
      </c>
      <c r="O449" s="170"/>
    </row>
    <row r="450" spans="1:104" x14ac:dyDescent="0.25">
      <c r="A450" s="178"/>
      <c r="B450" s="181"/>
      <c r="C450" s="226" t="s">
        <v>616</v>
      </c>
      <c r="D450" s="227"/>
      <c r="E450" s="182">
        <v>3.96</v>
      </c>
      <c r="F450" s="183"/>
      <c r="G450" s="184"/>
      <c r="M450" s="180" t="s">
        <v>616</v>
      </c>
      <c r="O450" s="170"/>
    </row>
    <row r="451" spans="1:104" x14ac:dyDescent="0.25">
      <c r="A451" s="178"/>
      <c r="B451" s="181"/>
      <c r="C451" s="226" t="s">
        <v>617</v>
      </c>
      <c r="D451" s="227"/>
      <c r="E451" s="182">
        <v>0.76</v>
      </c>
      <c r="F451" s="183"/>
      <c r="G451" s="184"/>
      <c r="M451" s="180" t="s">
        <v>617</v>
      </c>
      <c r="O451" s="170"/>
    </row>
    <row r="452" spans="1:104" x14ac:dyDescent="0.25">
      <c r="A452" s="178"/>
      <c r="B452" s="181"/>
      <c r="C452" s="226" t="s">
        <v>618</v>
      </c>
      <c r="D452" s="227"/>
      <c r="E452" s="182">
        <v>9.8000000000000007</v>
      </c>
      <c r="F452" s="183"/>
      <c r="G452" s="184"/>
      <c r="M452" s="180" t="s">
        <v>618</v>
      </c>
      <c r="O452" s="170"/>
    </row>
    <row r="453" spans="1:104" x14ac:dyDescent="0.25">
      <c r="A453" s="178"/>
      <c r="B453" s="181"/>
      <c r="C453" s="226" t="s">
        <v>619</v>
      </c>
      <c r="D453" s="227"/>
      <c r="E453" s="182">
        <v>50.084000000000003</v>
      </c>
      <c r="F453" s="183"/>
      <c r="G453" s="184"/>
      <c r="M453" s="180" t="s">
        <v>619</v>
      </c>
      <c r="O453" s="170"/>
    </row>
    <row r="454" spans="1:104" x14ac:dyDescent="0.25">
      <c r="A454" s="178"/>
      <c r="B454" s="181"/>
      <c r="C454" s="226" t="s">
        <v>620</v>
      </c>
      <c r="D454" s="227"/>
      <c r="E454" s="182">
        <v>27.36</v>
      </c>
      <c r="F454" s="183"/>
      <c r="G454" s="184"/>
      <c r="M454" s="180" t="s">
        <v>620</v>
      </c>
      <c r="O454" s="170"/>
    </row>
    <row r="455" spans="1:104" x14ac:dyDescent="0.25">
      <c r="A455" s="178"/>
      <c r="B455" s="181"/>
      <c r="C455" s="226" t="s">
        <v>621</v>
      </c>
      <c r="D455" s="227"/>
      <c r="E455" s="182">
        <v>9.5</v>
      </c>
      <c r="F455" s="183"/>
      <c r="G455" s="184"/>
      <c r="M455" s="180" t="s">
        <v>621</v>
      </c>
      <c r="O455" s="170"/>
    </row>
    <row r="456" spans="1:104" x14ac:dyDescent="0.25">
      <c r="A456" s="171">
        <v>135</v>
      </c>
      <c r="B456" s="172" t="s">
        <v>622</v>
      </c>
      <c r="C456" s="173" t="s">
        <v>623</v>
      </c>
      <c r="D456" s="174" t="s">
        <v>84</v>
      </c>
      <c r="E456" s="175">
        <v>12.320499999999999</v>
      </c>
      <c r="F456" s="175">
        <v>0</v>
      </c>
      <c r="G456" s="176">
        <f>E456*F456</f>
        <v>0</v>
      </c>
      <c r="O456" s="170">
        <v>2</v>
      </c>
      <c r="AA456" s="146">
        <v>1</v>
      </c>
      <c r="AB456" s="146">
        <v>1</v>
      </c>
      <c r="AC456" s="146">
        <v>1</v>
      </c>
      <c r="AZ456" s="146">
        <v>1</v>
      </c>
      <c r="BA456" s="146">
        <f>IF(AZ456=1,G456,0)</f>
        <v>0</v>
      </c>
      <c r="BB456" s="146">
        <f>IF(AZ456=2,G456,0)</f>
        <v>0</v>
      </c>
      <c r="BC456" s="146">
        <f>IF(AZ456=3,G456,0)</f>
        <v>0</v>
      </c>
      <c r="BD456" s="146">
        <f>IF(AZ456=4,G456,0)</f>
        <v>0</v>
      </c>
      <c r="BE456" s="146">
        <f>IF(AZ456=5,G456,0)</f>
        <v>0</v>
      </c>
      <c r="CA456" s="177">
        <v>1</v>
      </c>
      <c r="CB456" s="177">
        <v>1</v>
      </c>
      <c r="CZ456" s="146">
        <v>0</v>
      </c>
    </row>
    <row r="457" spans="1:104" x14ac:dyDescent="0.25">
      <c r="A457" s="178"/>
      <c r="B457" s="181"/>
      <c r="C457" s="226" t="s">
        <v>624</v>
      </c>
      <c r="D457" s="227"/>
      <c r="E457" s="182">
        <v>12.320499999999999</v>
      </c>
      <c r="F457" s="183"/>
      <c r="G457" s="184"/>
      <c r="M457" s="180" t="s">
        <v>624</v>
      </c>
      <c r="O457" s="170"/>
    </row>
    <row r="458" spans="1:104" x14ac:dyDescent="0.25">
      <c r="A458" s="171">
        <v>136</v>
      </c>
      <c r="B458" s="172" t="s">
        <v>625</v>
      </c>
      <c r="C458" s="173" t="s">
        <v>626</v>
      </c>
      <c r="D458" s="174" t="s">
        <v>109</v>
      </c>
      <c r="E458" s="175">
        <v>2.7185999999999999</v>
      </c>
      <c r="F458" s="175">
        <v>0</v>
      </c>
      <c r="G458" s="176">
        <f>E458*F458</f>
        <v>0</v>
      </c>
      <c r="O458" s="170">
        <v>2</v>
      </c>
      <c r="AA458" s="146">
        <v>1</v>
      </c>
      <c r="AB458" s="146">
        <v>1</v>
      </c>
      <c r="AC458" s="146">
        <v>1</v>
      </c>
      <c r="AZ458" s="146">
        <v>1</v>
      </c>
      <c r="BA458" s="146">
        <f>IF(AZ458=1,G458,0)</f>
        <v>0</v>
      </c>
      <c r="BB458" s="146">
        <f>IF(AZ458=2,G458,0)</f>
        <v>0</v>
      </c>
      <c r="BC458" s="146">
        <f>IF(AZ458=3,G458,0)</f>
        <v>0</v>
      </c>
      <c r="BD458" s="146">
        <f>IF(AZ458=4,G458,0)</f>
        <v>0</v>
      </c>
      <c r="BE458" s="146">
        <f>IF(AZ458=5,G458,0)</f>
        <v>0</v>
      </c>
      <c r="CA458" s="177">
        <v>1</v>
      </c>
      <c r="CB458" s="177">
        <v>1</v>
      </c>
      <c r="CZ458" s="146">
        <v>6.7000000000000002E-4</v>
      </c>
    </row>
    <row r="459" spans="1:104" x14ac:dyDescent="0.25">
      <c r="A459" s="178"/>
      <c r="B459" s="181"/>
      <c r="C459" s="226" t="s">
        <v>627</v>
      </c>
      <c r="D459" s="227"/>
      <c r="E459" s="182">
        <v>2.7185999999999999</v>
      </c>
      <c r="F459" s="183"/>
      <c r="G459" s="184"/>
      <c r="M459" s="180" t="s">
        <v>627</v>
      </c>
      <c r="O459" s="170"/>
    </row>
    <row r="460" spans="1:104" x14ac:dyDescent="0.25">
      <c r="A460" s="171">
        <v>137</v>
      </c>
      <c r="B460" s="172" t="s">
        <v>628</v>
      </c>
      <c r="C460" s="173" t="s">
        <v>629</v>
      </c>
      <c r="D460" s="174" t="s">
        <v>227</v>
      </c>
      <c r="E460" s="175">
        <v>7.2</v>
      </c>
      <c r="F460" s="175">
        <v>0</v>
      </c>
      <c r="G460" s="176">
        <f>E460*F460</f>
        <v>0</v>
      </c>
      <c r="O460" s="170">
        <v>2</v>
      </c>
      <c r="AA460" s="146">
        <v>1</v>
      </c>
      <c r="AB460" s="146">
        <v>1</v>
      </c>
      <c r="AC460" s="146">
        <v>1</v>
      </c>
      <c r="AZ460" s="146">
        <v>1</v>
      </c>
      <c r="BA460" s="146">
        <f>IF(AZ460=1,G460,0)</f>
        <v>0</v>
      </c>
      <c r="BB460" s="146">
        <f>IF(AZ460=2,G460,0)</f>
        <v>0</v>
      </c>
      <c r="BC460" s="146">
        <f>IF(AZ460=3,G460,0)</f>
        <v>0</v>
      </c>
      <c r="BD460" s="146">
        <f>IF(AZ460=4,G460,0)</f>
        <v>0</v>
      </c>
      <c r="BE460" s="146">
        <f>IF(AZ460=5,G460,0)</f>
        <v>0</v>
      </c>
      <c r="CA460" s="177">
        <v>1</v>
      </c>
      <c r="CB460" s="177">
        <v>1</v>
      </c>
      <c r="CZ460" s="146">
        <v>0</v>
      </c>
    </row>
    <row r="461" spans="1:104" x14ac:dyDescent="0.25">
      <c r="A461" s="178"/>
      <c r="B461" s="181"/>
      <c r="C461" s="226" t="s">
        <v>630</v>
      </c>
      <c r="D461" s="227"/>
      <c r="E461" s="182">
        <v>7.2</v>
      </c>
      <c r="F461" s="183"/>
      <c r="G461" s="184"/>
      <c r="M461" s="180" t="s">
        <v>630</v>
      </c>
      <c r="O461" s="170"/>
    </row>
    <row r="462" spans="1:104" ht="20" x14ac:dyDescent="0.25">
      <c r="A462" s="171">
        <v>138</v>
      </c>
      <c r="B462" s="172" t="s">
        <v>631</v>
      </c>
      <c r="C462" s="173" t="s">
        <v>632</v>
      </c>
      <c r="D462" s="174" t="s">
        <v>84</v>
      </c>
      <c r="E462" s="175">
        <v>1.409</v>
      </c>
      <c r="F462" s="175">
        <v>0</v>
      </c>
      <c r="G462" s="176">
        <f>E462*F462</f>
        <v>0</v>
      </c>
      <c r="O462" s="170">
        <v>2</v>
      </c>
      <c r="AA462" s="146">
        <v>1</v>
      </c>
      <c r="AB462" s="146">
        <v>1</v>
      </c>
      <c r="AC462" s="146">
        <v>1</v>
      </c>
      <c r="AZ462" s="146">
        <v>1</v>
      </c>
      <c r="BA462" s="146">
        <f>IF(AZ462=1,G462,0)</f>
        <v>0</v>
      </c>
      <c r="BB462" s="146">
        <f>IF(AZ462=2,G462,0)</f>
        <v>0</v>
      </c>
      <c r="BC462" s="146">
        <f>IF(AZ462=3,G462,0)</f>
        <v>0</v>
      </c>
      <c r="BD462" s="146">
        <f>IF(AZ462=4,G462,0)</f>
        <v>0</v>
      </c>
      <c r="BE462" s="146">
        <f>IF(AZ462=5,G462,0)</f>
        <v>0</v>
      </c>
      <c r="CA462" s="177">
        <v>1</v>
      </c>
      <c r="CB462" s="177">
        <v>1</v>
      </c>
      <c r="CZ462" s="146">
        <v>0</v>
      </c>
    </row>
    <row r="463" spans="1:104" x14ac:dyDescent="0.25">
      <c r="A463" s="178"/>
      <c r="B463" s="181"/>
      <c r="C463" s="226" t="s">
        <v>633</v>
      </c>
      <c r="D463" s="227"/>
      <c r="E463" s="182">
        <v>1.409</v>
      </c>
      <c r="F463" s="183"/>
      <c r="G463" s="184"/>
      <c r="M463" s="180" t="s">
        <v>633</v>
      </c>
      <c r="O463" s="170"/>
    </row>
    <row r="464" spans="1:104" ht="20" x14ac:dyDescent="0.25">
      <c r="A464" s="171">
        <v>139</v>
      </c>
      <c r="B464" s="172" t="s">
        <v>634</v>
      </c>
      <c r="C464" s="173" t="s">
        <v>635</v>
      </c>
      <c r="D464" s="174" t="s">
        <v>84</v>
      </c>
      <c r="E464" s="175">
        <v>1.409</v>
      </c>
      <c r="F464" s="175">
        <v>0</v>
      </c>
      <c r="G464" s="176">
        <f>E464*F464</f>
        <v>0</v>
      </c>
      <c r="O464" s="170">
        <v>2</v>
      </c>
      <c r="AA464" s="146">
        <v>1</v>
      </c>
      <c r="AB464" s="146">
        <v>1</v>
      </c>
      <c r="AC464" s="146">
        <v>1</v>
      </c>
      <c r="AZ464" s="146">
        <v>1</v>
      </c>
      <c r="BA464" s="146">
        <f>IF(AZ464=1,G464,0)</f>
        <v>0</v>
      </c>
      <c r="BB464" s="146">
        <f>IF(AZ464=2,G464,0)</f>
        <v>0</v>
      </c>
      <c r="BC464" s="146">
        <f>IF(AZ464=3,G464,0)</f>
        <v>0</v>
      </c>
      <c r="BD464" s="146">
        <f>IF(AZ464=4,G464,0)</f>
        <v>0</v>
      </c>
      <c r="BE464" s="146">
        <f>IF(AZ464=5,G464,0)</f>
        <v>0</v>
      </c>
      <c r="CA464" s="177">
        <v>1</v>
      </c>
      <c r="CB464" s="177">
        <v>1</v>
      </c>
      <c r="CZ464" s="146">
        <v>0</v>
      </c>
    </row>
    <row r="465" spans="1:104" ht="20" x14ac:dyDescent="0.25">
      <c r="A465" s="171">
        <v>140</v>
      </c>
      <c r="B465" s="172" t="s">
        <v>636</v>
      </c>
      <c r="C465" s="173" t="s">
        <v>637</v>
      </c>
      <c r="D465" s="174" t="s">
        <v>109</v>
      </c>
      <c r="E465" s="175">
        <v>9.3934999999999995</v>
      </c>
      <c r="F465" s="175">
        <v>0</v>
      </c>
      <c r="G465" s="176">
        <f>E465*F465</f>
        <v>0</v>
      </c>
      <c r="O465" s="170">
        <v>2</v>
      </c>
      <c r="AA465" s="146">
        <v>1</v>
      </c>
      <c r="AB465" s="146">
        <v>1</v>
      </c>
      <c r="AC465" s="146">
        <v>1</v>
      </c>
      <c r="AZ465" s="146">
        <v>1</v>
      </c>
      <c r="BA465" s="146">
        <f>IF(AZ465=1,G465,0)</f>
        <v>0</v>
      </c>
      <c r="BB465" s="146">
        <f>IF(AZ465=2,G465,0)</f>
        <v>0</v>
      </c>
      <c r="BC465" s="146">
        <f>IF(AZ465=3,G465,0)</f>
        <v>0</v>
      </c>
      <c r="BD465" s="146">
        <f>IF(AZ465=4,G465,0)</f>
        <v>0</v>
      </c>
      <c r="BE465" s="146">
        <f>IF(AZ465=5,G465,0)</f>
        <v>0</v>
      </c>
      <c r="CA465" s="177">
        <v>1</v>
      </c>
      <c r="CB465" s="177">
        <v>1</v>
      </c>
      <c r="CZ465" s="146">
        <v>0</v>
      </c>
    </row>
    <row r="466" spans="1:104" x14ac:dyDescent="0.25">
      <c r="A466" s="178"/>
      <c r="B466" s="181"/>
      <c r="C466" s="226" t="s">
        <v>638</v>
      </c>
      <c r="D466" s="227"/>
      <c r="E466" s="182">
        <v>9.3934999999999995</v>
      </c>
      <c r="F466" s="183"/>
      <c r="G466" s="184"/>
      <c r="M466" s="180" t="s">
        <v>638</v>
      </c>
      <c r="O466" s="170"/>
    </row>
    <row r="467" spans="1:104" x14ac:dyDescent="0.25">
      <c r="A467" s="171">
        <v>141</v>
      </c>
      <c r="B467" s="172" t="s">
        <v>639</v>
      </c>
      <c r="C467" s="173" t="s">
        <v>640</v>
      </c>
      <c r="D467" s="174" t="s">
        <v>84</v>
      </c>
      <c r="E467" s="175">
        <v>0.28289999999999998</v>
      </c>
      <c r="F467" s="175">
        <v>0</v>
      </c>
      <c r="G467" s="176">
        <f>E467*F467</f>
        <v>0</v>
      </c>
      <c r="O467" s="170">
        <v>2</v>
      </c>
      <c r="AA467" s="146">
        <v>1</v>
      </c>
      <c r="AB467" s="146">
        <v>1</v>
      </c>
      <c r="AC467" s="146">
        <v>1</v>
      </c>
      <c r="AZ467" s="146">
        <v>1</v>
      </c>
      <c r="BA467" s="146">
        <f>IF(AZ467=1,G467,0)</f>
        <v>0</v>
      </c>
      <c r="BB467" s="146">
        <f>IF(AZ467=2,G467,0)</f>
        <v>0</v>
      </c>
      <c r="BC467" s="146">
        <f>IF(AZ467=3,G467,0)</f>
        <v>0</v>
      </c>
      <c r="BD467" s="146">
        <f>IF(AZ467=4,G467,0)</f>
        <v>0</v>
      </c>
      <c r="BE467" s="146">
        <f>IF(AZ467=5,G467,0)</f>
        <v>0</v>
      </c>
      <c r="CA467" s="177">
        <v>1</v>
      </c>
      <c r="CB467" s="177">
        <v>1</v>
      </c>
      <c r="CZ467" s="146">
        <v>0</v>
      </c>
    </row>
    <row r="468" spans="1:104" x14ac:dyDescent="0.25">
      <c r="A468" s="178"/>
      <c r="B468" s="181"/>
      <c r="C468" s="226" t="s">
        <v>641</v>
      </c>
      <c r="D468" s="227"/>
      <c r="E468" s="182">
        <v>0.28289999999999998</v>
      </c>
      <c r="F468" s="183"/>
      <c r="G468" s="184"/>
      <c r="M468" s="180" t="s">
        <v>641</v>
      </c>
      <c r="O468" s="170"/>
    </row>
    <row r="469" spans="1:104" x14ac:dyDescent="0.25">
      <c r="A469" s="171">
        <v>142</v>
      </c>
      <c r="B469" s="172" t="s">
        <v>642</v>
      </c>
      <c r="C469" s="173" t="s">
        <v>643</v>
      </c>
      <c r="D469" s="174" t="s">
        <v>210</v>
      </c>
      <c r="E469" s="175">
        <v>43</v>
      </c>
      <c r="F469" s="175">
        <v>0</v>
      </c>
      <c r="G469" s="176">
        <f>E469*F469</f>
        <v>0</v>
      </c>
      <c r="O469" s="170">
        <v>2</v>
      </c>
      <c r="AA469" s="146">
        <v>1</v>
      </c>
      <c r="AB469" s="146">
        <v>1</v>
      </c>
      <c r="AC469" s="146">
        <v>1</v>
      </c>
      <c r="AZ469" s="146">
        <v>1</v>
      </c>
      <c r="BA469" s="146">
        <f>IF(AZ469=1,G469,0)</f>
        <v>0</v>
      </c>
      <c r="BB469" s="146">
        <f>IF(AZ469=2,G469,0)</f>
        <v>0</v>
      </c>
      <c r="BC469" s="146">
        <f>IF(AZ469=3,G469,0)</f>
        <v>0</v>
      </c>
      <c r="BD469" s="146">
        <f>IF(AZ469=4,G469,0)</f>
        <v>0</v>
      </c>
      <c r="BE469" s="146">
        <f>IF(AZ469=5,G469,0)</f>
        <v>0</v>
      </c>
      <c r="CA469" s="177">
        <v>1</v>
      </c>
      <c r="CB469" s="177">
        <v>1</v>
      </c>
      <c r="CZ469" s="146">
        <v>0</v>
      </c>
    </row>
    <row r="470" spans="1:104" x14ac:dyDescent="0.25">
      <c r="A470" s="178"/>
      <c r="B470" s="181"/>
      <c r="C470" s="226" t="s">
        <v>644</v>
      </c>
      <c r="D470" s="227"/>
      <c r="E470" s="182">
        <v>23</v>
      </c>
      <c r="F470" s="183"/>
      <c r="G470" s="184"/>
      <c r="M470" s="180" t="s">
        <v>644</v>
      </c>
      <c r="O470" s="170"/>
    </row>
    <row r="471" spans="1:104" x14ac:dyDescent="0.25">
      <c r="A471" s="178"/>
      <c r="B471" s="181"/>
      <c r="C471" s="226" t="s">
        <v>645</v>
      </c>
      <c r="D471" s="227"/>
      <c r="E471" s="182">
        <v>20</v>
      </c>
      <c r="F471" s="183"/>
      <c r="G471" s="184"/>
      <c r="M471" s="180">
        <v>20</v>
      </c>
      <c r="O471" s="170"/>
    </row>
    <row r="472" spans="1:104" x14ac:dyDescent="0.25">
      <c r="A472" s="171">
        <v>143</v>
      </c>
      <c r="B472" s="172" t="s">
        <v>646</v>
      </c>
      <c r="C472" s="173" t="s">
        <v>647</v>
      </c>
      <c r="D472" s="174" t="s">
        <v>210</v>
      </c>
      <c r="E472" s="175">
        <v>34</v>
      </c>
      <c r="F472" s="175">
        <v>0</v>
      </c>
      <c r="G472" s="176">
        <f>E472*F472</f>
        <v>0</v>
      </c>
      <c r="O472" s="170">
        <v>2</v>
      </c>
      <c r="AA472" s="146">
        <v>1</v>
      </c>
      <c r="AB472" s="146">
        <v>1</v>
      </c>
      <c r="AC472" s="146">
        <v>1</v>
      </c>
      <c r="AZ472" s="146">
        <v>1</v>
      </c>
      <c r="BA472" s="146">
        <f>IF(AZ472=1,G472,0)</f>
        <v>0</v>
      </c>
      <c r="BB472" s="146">
        <f>IF(AZ472=2,G472,0)</f>
        <v>0</v>
      </c>
      <c r="BC472" s="146">
        <f>IF(AZ472=3,G472,0)</f>
        <v>0</v>
      </c>
      <c r="BD472" s="146">
        <f>IF(AZ472=4,G472,0)</f>
        <v>0</v>
      </c>
      <c r="BE472" s="146">
        <f>IF(AZ472=5,G472,0)</f>
        <v>0</v>
      </c>
      <c r="CA472" s="177">
        <v>1</v>
      </c>
      <c r="CB472" s="177">
        <v>1</v>
      </c>
      <c r="CZ472" s="146">
        <v>0</v>
      </c>
    </row>
    <row r="473" spans="1:104" x14ac:dyDescent="0.25">
      <c r="A473" s="178"/>
      <c r="B473" s="181"/>
      <c r="C473" s="226" t="s">
        <v>648</v>
      </c>
      <c r="D473" s="227"/>
      <c r="E473" s="182">
        <v>13</v>
      </c>
      <c r="F473" s="183"/>
      <c r="G473" s="184"/>
      <c r="M473" s="180" t="s">
        <v>648</v>
      </c>
      <c r="O473" s="170"/>
    </row>
    <row r="474" spans="1:104" x14ac:dyDescent="0.25">
      <c r="A474" s="178"/>
      <c r="B474" s="181"/>
      <c r="C474" s="226" t="s">
        <v>649</v>
      </c>
      <c r="D474" s="227"/>
      <c r="E474" s="182">
        <v>21</v>
      </c>
      <c r="F474" s="183"/>
      <c r="G474" s="184"/>
      <c r="M474" s="180" t="s">
        <v>649</v>
      </c>
      <c r="O474" s="170"/>
    </row>
    <row r="475" spans="1:104" x14ac:dyDescent="0.25">
      <c r="A475" s="171">
        <v>144</v>
      </c>
      <c r="B475" s="172" t="s">
        <v>650</v>
      </c>
      <c r="C475" s="173" t="s">
        <v>651</v>
      </c>
      <c r="D475" s="174" t="s">
        <v>109</v>
      </c>
      <c r="E475" s="175">
        <v>60.464799999999997</v>
      </c>
      <c r="F475" s="175">
        <v>0</v>
      </c>
      <c r="G475" s="176">
        <f>E475*F475</f>
        <v>0</v>
      </c>
      <c r="O475" s="170">
        <v>2</v>
      </c>
      <c r="AA475" s="146">
        <v>1</v>
      </c>
      <c r="AB475" s="146">
        <v>1</v>
      </c>
      <c r="AC475" s="146">
        <v>1</v>
      </c>
      <c r="AZ475" s="146">
        <v>1</v>
      </c>
      <c r="BA475" s="146">
        <f>IF(AZ475=1,G475,0)</f>
        <v>0</v>
      </c>
      <c r="BB475" s="146">
        <f>IF(AZ475=2,G475,0)</f>
        <v>0</v>
      </c>
      <c r="BC475" s="146">
        <f>IF(AZ475=3,G475,0)</f>
        <v>0</v>
      </c>
      <c r="BD475" s="146">
        <f>IF(AZ475=4,G475,0)</f>
        <v>0</v>
      </c>
      <c r="BE475" s="146">
        <f>IF(AZ475=5,G475,0)</f>
        <v>0</v>
      </c>
      <c r="CA475" s="177">
        <v>1</v>
      </c>
      <c r="CB475" s="177">
        <v>1</v>
      </c>
      <c r="CZ475" s="146">
        <v>1E-3</v>
      </c>
    </row>
    <row r="476" spans="1:104" x14ac:dyDescent="0.25">
      <c r="A476" s="178"/>
      <c r="B476" s="181"/>
      <c r="C476" s="226" t="s">
        <v>652</v>
      </c>
      <c r="D476" s="227"/>
      <c r="E476" s="182">
        <v>1.5125</v>
      </c>
      <c r="F476" s="183"/>
      <c r="G476" s="184"/>
      <c r="M476" s="180" t="s">
        <v>652</v>
      </c>
      <c r="O476" s="170"/>
    </row>
    <row r="477" spans="1:104" x14ac:dyDescent="0.25">
      <c r="A477" s="178"/>
      <c r="B477" s="181"/>
      <c r="C477" s="226" t="s">
        <v>653</v>
      </c>
      <c r="D477" s="227"/>
      <c r="E477" s="182">
        <v>1.43</v>
      </c>
      <c r="F477" s="183"/>
      <c r="G477" s="184"/>
      <c r="M477" s="180" t="s">
        <v>653</v>
      </c>
      <c r="O477" s="170"/>
    </row>
    <row r="478" spans="1:104" x14ac:dyDescent="0.25">
      <c r="A478" s="178"/>
      <c r="B478" s="181"/>
      <c r="C478" s="226" t="s">
        <v>654</v>
      </c>
      <c r="D478" s="227"/>
      <c r="E478" s="182">
        <v>2.1240000000000001</v>
      </c>
      <c r="F478" s="183"/>
      <c r="G478" s="184"/>
      <c r="M478" s="180" t="s">
        <v>654</v>
      </c>
      <c r="O478" s="170"/>
    </row>
    <row r="479" spans="1:104" x14ac:dyDescent="0.25">
      <c r="A479" s="178"/>
      <c r="B479" s="181"/>
      <c r="C479" s="226" t="s">
        <v>388</v>
      </c>
      <c r="D479" s="227"/>
      <c r="E479" s="182">
        <v>4.9000000000000004</v>
      </c>
      <c r="F479" s="183"/>
      <c r="G479" s="184"/>
      <c r="M479" s="180" t="s">
        <v>388</v>
      </c>
      <c r="O479" s="170"/>
    </row>
    <row r="480" spans="1:104" x14ac:dyDescent="0.25">
      <c r="A480" s="178"/>
      <c r="B480" s="181"/>
      <c r="C480" s="226" t="s">
        <v>655</v>
      </c>
      <c r="D480" s="227"/>
      <c r="E480" s="182">
        <v>2.7124999999999999</v>
      </c>
      <c r="F480" s="183"/>
      <c r="G480" s="184"/>
      <c r="M480" s="180" t="s">
        <v>655</v>
      </c>
      <c r="O480" s="170"/>
    </row>
    <row r="481" spans="1:104" x14ac:dyDescent="0.25">
      <c r="A481" s="178"/>
      <c r="B481" s="181"/>
      <c r="C481" s="226" t="s">
        <v>656</v>
      </c>
      <c r="D481" s="227"/>
      <c r="E481" s="182">
        <v>2.0125000000000002</v>
      </c>
      <c r="F481" s="183"/>
      <c r="G481" s="184"/>
      <c r="M481" s="180" t="s">
        <v>656</v>
      </c>
      <c r="O481" s="170"/>
    </row>
    <row r="482" spans="1:104" x14ac:dyDescent="0.25">
      <c r="A482" s="178"/>
      <c r="B482" s="181"/>
      <c r="C482" s="226" t="s">
        <v>657</v>
      </c>
      <c r="D482" s="227"/>
      <c r="E482" s="182">
        <v>2.25</v>
      </c>
      <c r="F482" s="183"/>
      <c r="G482" s="184"/>
      <c r="M482" s="180" t="s">
        <v>657</v>
      </c>
      <c r="O482" s="170"/>
    </row>
    <row r="483" spans="1:104" x14ac:dyDescent="0.25">
      <c r="A483" s="178"/>
      <c r="B483" s="181"/>
      <c r="C483" s="226" t="s">
        <v>658</v>
      </c>
      <c r="D483" s="227"/>
      <c r="E483" s="182">
        <v>7.98</v>
      </c>
      <c r="F483" s="183"/>
      <c r="G483" s="184"/>
      <c r="M483" s="180" t="s">
        <v>658</v>
      </c>
      <c r="O483" s="170"/>
    </row>
    <row r="484" spans="1:104" x14ac:dyDescent="0.25">
      <c r="A484" s="178"/>
      <c r="B484" s="181"/>
      <c r="C484" s="226" t="s">
        <v>659</v>
      </c>
      <c r="D484" s="227"/>
      <c r="E484" s="182">
        <v>1.9890000000000001</v>
      </c>
      <c r="F484" s="183"/>
      <c r="G484" s="184"/>
      <c r="M484" s="180" t="s">
        <v>659</v>
      </c>
      <c r="O484" s="170"/>
    </row>
    <row r="485" spans="1:104" x14ac:dyDescent="0.25">
      <c r="A485" s="178"/>
      <c r="B485" s="181"/>
      <c r="C485" s="226" t="s">
        <v>660</v>
      </c>
      <c r="D485" s="227"/>
      <c r="E485" s="182">
        <v>3.8759999999999999</v>
      </c>
      <c r="F485" s="183"/>
      <c r="G485" s="184"/>
      <c r="M485" s="180" t="s">
        <v>660</v>
      </c>
      <c r="O485" s="170"/>
    </row>
    <row r="486" spans="1:104" x14ac:dyDescent="0.25">
      <c r="A486" s="178"/>
      <c r="B486" s="181"/>
      <c r="C486" s="226" t="s">
        <v>661</v>
      </c>
      <c r="D486" s="227"/>
      <c r="E486" s="182">
        <v>2.38</v>
      </c>
      <c r="F486" s="183"/>
      <c r="G486" s="184"/>
      <c r="M486" s="180" t="s">
        <v>661</v>
      </c>
      <c r="O486" s="170"/>
    </row>
    <row r="487" spans="1:104" x14ac:dyDescent="0.25">
      <c r="A487" s="178"/>
      <c r="B487" s="181"/>
      <c r="C487" s="226" t="s">
        <v>662</v>
      </c>
      <c r="D487" s="227"/>
      <c r="E487" s="182">
        <v>2.64</v>
      </c>
      <c r="F487" s="183"/>
      <c r="G487" s="184"/>
      <c r="M487" s="180" t="s">
        <v>662</v>
      </c>
      <c r="O487" s="170"/>
    </row>
    <row r="488" spans="1:104" x14ac:dyDescent="0.25">
      <c r="A488" s="178"/>
      <c r="B488" s="181"/>
      <c r="C488" s="226" t="s">
        <v>391</v>
      </c>
      <c r="D488" s="227"/>
      <c r="E488" s="182">
        <v>2.1175000000000002</v>
      </c>
      <c r="F488" s="183"/>
      <c r="G488" s="184"/>
      <c r="M488" s="180" t="s">
        <v>391</v>
      </c>
      <c r="O488" s="170"/>
    </row>
    <row r="489" spans="1:104" x14ac:dyDescent="0.25">
      <c r="A489" s="178"/>
      <c r="B489" s="181"/>
      <c r="C489" s="226" t="s">
        <v>661</v>
      </c>
      <c r="D489" s="227"/>
      <c r="E489" s="182">
        <v>2.38</v>
      </c>
      <c r="F489" s="183"/>
      <c r="G489" s="184"/>
      <c r="M489" s="180" t="s">
        <v>661</v>
      </c>
      <c r="O489" s="170"/>
    </row>
    <row r="490" spans="1:104" x14ac:dyDescent="0.25">
      <c r="A490" s="178"/>
      <c r="B490" s="181"/>
      <c r="C490" s="226" t="s">
        <v>663</v>
      </c>
      <c r="D490" s="227"/>
      <c r="E490" s="182">
        <v>2.21</v>
      </c>
      <c r="F490" s="183"/>
      <c r="G490" s="184"/>
      <c r="M490" s="180" t="s">
        <v>663</v>
      </c>
      <c r="O490" s="170"/>
    </row>
    <row r="491" spans="1:104" x14ac:dyDescent="0.25">
      <c r="A491" s="178"/>
      <c r="B491" s="181"/>
      <c r="C491" s="226" t="s">
        <v>664</v>
      </c>
      <c r="D491" s="227"/>
      <c r="E491" s="182">
        <v>1.5708</v>
      </c>
      <c r="F491" s="183"/>
      <c r="G491" s="184"/>
      <c r="M491" s="180" t="s">
        <v>664</v>
      </c>
      <c r="O491" s="170"/>
    </row>
    <row r="492" spans="1:104" x14ac:dyDescent="0.25">
      <c r="A492" s="178"/>
      <c r="B492" s="181"/>
      <c r="C492" s="226" t="s">
        <v>665</v>
      </c>
      <c r="D492" s="227"/>
      <c r="E492" s="182">
        <v>16.38</v>
      </c>
      <c r="F492" s="183"/>
      <c r="G492" s="184"/>
      <c r="M492" s="180" t="s">
        <v>665</v>
      </c>
      <c r="O492" s="170"/>
    </row>
    <row r="493" spans="1:104" x14ac:dyDescent="0.25">
      <c r="A493" s="171">
        <v>145</v>
      </c>
      <c r="B493" s="172" t="s">
        <v>666</v>
      </c>
      <c r="C493" s="173" t="s">
        <v>667</v>
      </c>
      <c r="D493" s="174" t="s">
        <v>109</v>
      </c>
      <c r="E493" s="175">
        <v>2.6909999999999998</v>
      </c>
      <c r="F493" s="175">
        <v>0</v>
      </c>
      <c r="G493" s="176">
        <f>E493*F493</f>
        <v>0</v>
      </c>
      <c r="O493" s="170">
        <v>2</v>
      </c>
      <c r="AA493" s="146">
        <v>1</v>
      </c>
      <c r="AB493" s="146">
        <v>1</v>
      </c>
      <c r="AC493" s="146">
        <v>1</v>
      </c>
      <c r="AZ493" s="146">
        <v>1</v>
      </c>
      <c r="BA493" s="146">
        <f>IF(AZ493=1,G493,0)</f>
        <v>0</v>
      </c>
      <c r="BB493" s="146">
        <f>IF(AZ493=2,G493,0)</f>
        <v>0</v>
      </c>
      <c r="BC493" s="146">
        <f>IF(AZ493=3,G493,0)</f>
        <v>0</v>
      </c>
      <c r="BD493" s="146">
        <f>IF(AZ493=4,G493,0)</f>
        <v>0</v>
      </c>
      <c r="BE493" s="146">
        <f>IF(AZ493=5,G493,0)</f>
        <v>0</v>
      </c>
      <c r="CA493" s="177">
        <v>1</v>
      </c>
      <c r="CB493" s="177">
        <v>1</v>
      </c>
      <c r="CZ493" s="146">
        <v>9.2000000000000003E-4</v>
      </c>
    </row>
    <row r="494" spans="1:104" x14ac:dyDescent="0.25">
      <c r="A494" s="178"/>
      <c r="B494" s="181"/>
      <c r="C494" s="226" t="s">
        <v>668</v>
      </c>
      <c r="D494" s="227"/>
      <c r="E494" s="182">
        <v>2.6909999999999998</v>
      </c>
      <c r="F494" s="183"/>
      <c r="G494" s="184"/>
      <c r="M494" s="180" t="s">
        <v>668</v>
      </c>
      <c r="O494" s="170"/>
    </row>
    <row r="495" spans="1:104" x14ac:dyDescent="0.25">
      <c r="A495" s="171">
        <v>146</v>
      </c>
      <c r="B495" s="172" t="s">
        <v>669</v>
      </c>
      <c r="C495" s="173" t="s">
        <v>670</v>
      </c>
      <c r="D495" s="174" t="s">
        <v>109</v>
      </c>
      <c r="E495" s="175">
        <v>41.75</v>
      </c>
      <c r="F495" s="175">
        <v>0</v>
      </c>
      <c r="G495" s="176">
        <f>E495*F495</f>
        <v>0</v>
      </c>
      <c r="O495" s="170">
        <v>2</v>
      </c>
      <c r="AA495" s="146">
        <v>1</v>
      </c>
      <c r="AB495" s="146">
        <v>1</v>
      </c>
      <c r="AC495" s="146">
        <v>1</v>
      </c>
      <c r="AZ495" s="146">
        <v>1</v>
      </c>
      <c r="BA495" s="146">
        <f>IF(AZ495=1,G495,0)</f>
        <v>0</v>
      </c>
      <c r="BB495" s="146">
        <f>IF(AZ495=2,G495,0)</f>
        <v>0</v>
      </c>
      <c r="BC495" s="146">
        <f>IF(AZ495=3,G495,0)</f>
        <v>0</v>
      </c>
      <c r="BD495" s="146">
        <f>IF(AZ495=4,G495,0)</f>
        <v>0</v>
      </c>
      <c r="BE495" s="146">
        <f>IF(AZ495=5,G495,0)</f>
        <v>0</v>
      </c>
      <c r="CA495" s="177">
        <v>1</v>
      </c>
      <c r="CB495" s="177">
        <v>1</v>
      </c>
      <c r="CZ495" s="146">
        <v>1.17E-3</v>
      </c>
    </row>
    <row r="496" spans="1:104" x14ac:dyDescent="0.25">
      <c r="A496" s="178"/>
      <c r="B496" s="181"/>
      <c r="C496" s="226" t="s">
        <v>671</v>
      </c>
      <c r="D496" s="227"/>
      <c r="E496" s="182">
        <v>11.2</v>
      </c>
      <c r="F496" s="183"/>
      <c r="G496" s="184"/>
      <c r="M496" s="180" t="s">
        <v>671</v>
      </c>
      <c r="O496" s="170"/>
    </row>
    <row r="497" spans="1:104" x14ac:dyDescent="0.25">
      <c r="A497" s="178"/>
      <c r="B497" s="181"/>
      <c r="C497" s="226" t="s">
        <v>672</v>
      </c>
      <c r="D497" s="227"/>
      <c r="E497" s="182">
        <v>1.2</v>
      </c>
      <c r="F497" s="183"/>
      <c r="G497" s="184"/>
      <c r="M497" s="180" t="s">
        <v>672</v>
      </c>
      <c r="O497" s="170"/>
    </row>
    <row r="498" spans="1:104" x14ac:dyDescent="0.25">
      <c r="A498" s="178"/>
      <c r="B498" s="181"/>
      <c r="C498" s="226" t="s">
        <v>673</v>
      </c>
      <c r="D498" s="227"/>
      <c r="E498" s="182">
        <v>2.8</v>
      </c>
      <c r="F498" s="183"/>
      <c r="G498" s="184"/>
      <c r="M498" s="180" t="s">
        <v>673</v>
      </c>
      <c r="O498" s="170"/>
    </row>
    <row r="499" spans="1:104" x14ac:dyDescent="0.25">
      <c r="A499" s="178"/>
      <c r="B499" s="181"/>
      <c r="C499" s="226" t="s">
        <v>672</v>
      </c>
      <c r="D499" s="227"/>
      <c r="E499" s="182">
        <v>1.2</v>
      </c>
      <c r="F499" s="183"/>
      <c r="G499" s="184"/>
      <c r="M499" s="180" t="s">
        <v>672</v>
      </c>
      <c r="O499" s="170"/>
    </row>
    <row r="500" spans="1:104" x14ac:dyDescent="0.25">
      <c r="A500" s="178"/>
      <c r="B500" s="181"/>
      <c r="C500" s="226" t="s">
        <v>674</v>
      </c>
      <c r="D500" s="227"/>
      <c r="E500" s="182">
        <v>2.15</v>
      </c>
      <c r="F500" s="183"/>
      <c r="G500" s="184"/>
      <c r="M500" s="180" t="s">
        <v>674</v>
      </c>
      <c r="O500" s="170"/>
    </row>
    <row r="501" spans="1:104" x14ac:dyDescent="0.25">
      <c r="A501" s="178"/>
      <c r="B501" s="181"/>
      <c r="C501" s="226" t="s">
        <v>675</v>
      </c>
      <c r="D501" s="227"/>
      <c r="E501" s="182">
        <v>16</v>
      </c>
      <c r="F501" s="183"/>
      <c r="G501" s="184"/>
      <c r="M501" s="180" t="s">
        <v>675</v>
      </c>
      <c r="O501" s="170"/>
    </row>
    <row r="502" spans="1:104" x14ac:dyDescent="0.25">
      <c r="A502" s="178"/>
      <c r="B502" s="181"/>
      <c r="C502" s="226" t="s">
        <v>676</v>
      </c>
      <c r="D502" s="227"/>
      <c r="E502" s="182">
        <v>2.9</v>
      </c>
      <c r="F502" s="183"/>
      <c r="G502" s="184"/>
      <c r="M502" s="180" t="s">
        <v>676</v>
      </c>
      <c r="O502" s="170"/>
    </row>
    <row r="503" spans="1:104" x14ac:dyDescent="0.25">
      <c r="A503" s="178"/>
      <c r="B503" s="181"/>
      <c r="C503" s="226" t="s">
        <v>677</v>
      </c>
      <c r="D503" s="227"/>
      <c r="E503" s="182">
        <v>2</v>
      </c>
      <c r="F503" s="183"/>
      <c r="G503" s="184"/>
      <c r="M503" s="180" t="s">
        <v>677</v>
      </c>
      <c r="O503" s="170"/>
    </row>
    <row r="504" spans="1:104" x14ac:dyDescent="0.25">
      <c r="A504" s="178"/>
      <c r="B504" s="181"/>
      <c r="C504" s="226" t="s">
        <v>678</v>
      </c>
      <c r="D504" s="227"/>
      <c r="E504" s="182">
        <v>2.2999999999999998</v>
      </c>
      <c r="F504" s="183"/>
      <c r="G504" s="184"/>
      <c r="M504" s="180" t="s">
        <v>678</v>
      </c>
      <c r="O504" s="170"/>
    </row>
    <row r="505" spans="1:104" x14ac:dyDescent="0.25">
      <c r="A505" s="171">
        <v>147</v>
      </c>
      <c r="B505" s="172" t="s">
        <v>679</v>
      </c>
      <c r="C505" s="173" t="s">
        <v>680</v>
      </c>
      <c r="D505" s="174" t="s">
        <v>109</v>
      </c>
      <c r="E505" s="175">
        <v>16.2</v>
      </c>
      <c r="F505" s="175">
        <v>0</v>
      </c>
      <c r="G505" s="176">
        <f>E505*F505</f>
        <v>0</v>
      </c>
      <c r="O505" s="170">
        <v>2</v>
      </c>
      <c r="AA505" s="146">
        <v>1</v>
      </c>
      <c r="AB505" s="146">
        <v>1</v>
      </c>
      <c r="AC505" s="146">
        <v>1</v>
      </c>
      <c r="AZ505" s="146">
        <v>1</v>
      </c>
      <c r="BA505" s="146">
        <f>IF(AZ505=1,G505,0)</f>
        <v>0</v>
      </c>
      <c r="BB505" s="146">
        <f>IF(AZ505=2,G505,0)</f>
        <v>0</v>
      </c>
      <c r="BC505" s="146">
        <f>IF(AZ505=3,G505,0)</f>
        <v>0</v>
      </c>
      <c r="BD505" s="146">
        <f>IF(AZ505=4,G505,0)</f>
        <v>0</v>
      </c>
      <c r="BE505" s="146">
        <f>IF(AZ505=5,G505,0)</f>
        <v>0</v>
      </c>
      <c r="CA505" s="177">
        <v>1</v>
      </c>
      <c r="CB505" s="177">
        <v>1</v>
      </c>
      <c r="CZ505" s="146">
        <v>1E-3</v>
      </c>
    </row>
    <row r="506" spans="1:104" x14ac:dyDescent="0.25">
      <c r="A506" s="178"/>
      <c r="B506" s="181"/>
      <c r="C506" s="226" t="s">
        <v>681</v>
      </c>
      <c r="D506" s="227"/>
      <c r="E506" s="182">
        <v>2.8</v>
      </c>
      <c r="F506" s="183"/>
      <c r="G506" s="184"/>
      <c r="M506" s="180" t="s">
        <v>681</v>
      </c>
      <c r="O506" s="170"/>
    </row>
    <row r="507" spans="1:104" x14ac:dyDescent="0.25">
      <c r="A507" s="178"/>
      <c r="B507" s="181"/>
      <c r="C507" s="226" t="s">
        <v>682</v>
      </c>
      <c r="D507" s="227"/>
      <c r="E507" s="182">
        <v>4.2</v>
      </c>
      <c r="F507" s="183"/>
      <c r="G507" s="184"/>
      <c r="M507" s="180" t="s">
        <v>682</v>
      </c>
      <c r="O507" s="170"/>
    </row>
    <row r="508" spans="1:104" x14ac:dyDescent="0.25">
      <c r="A508" s="178"/>
      <c r="B508" s="181"/>
      <c r="C508" s="226" t="s">
        <v>683</v>
      </c>
      <c r="D508" s="227"/>
      <c r="E508" s="182">
        <v>4</v>
      </c>
      <c r="F508" s="183"/>
      <c r="G508" s="184"/>
      <c r="M508" s="180" t="s">
        <v>683</v>
      </c>
      <c r="O508" s="170"/>
    </row>
    <row r="509" spans="1:104" x14ac:dyDescent="0.25">
      <c r="A509" s="178"/>
      <c r="B509" s="181"/>
      <c r="C509" s="226" t="s">
        <v>684</v>
      </c>
      <c r="D509" s="227"/>
      <c r="E509" s="182">
        <v>3</v>
      </c>
      <c r="F509" s="183"/>
      <c r="G509" s="184"/>
      <c r="M509" s="180" t="s">
        <v>684</v>
      </c>
      <c r="O509" s="170"/>
    </row>
    <row r="510" spans="1:104" x14ac:dyDescent="0.25">
      <c r="A510" s="178"/>
      <c r="B510" s="181"/>
      <c r="C510" s="226" t="s">
        <v>685</v>
      </c>
      <c r="D510" s="227"/>
      <c r="E510" s="182">
        <v>2.2000000000000002</v>
      </c>
      <c r="F510" s="183"/>
      <c r="G510" s="184"/>
      <c r="M510" s="180" t="s">
        <v>685</v>
      </c>
      <c r="O510" s="170"/>
    </row>
    <row r="511" spans="1:104" x14ac:dyDescent="0.25">
      <c r="A511" s="171">
        <v>148</v>
      </c>
      <c r="B511" s="172" t="s">
        <v>686</v>
      </c>
      <c r="C511" s="173" t="s">
        <v>687</v>
      </c>
      <c r="D511" s="174" t="s">
        <v>227</v>
      </c>
      <c r="E511" s="175">
        <v>41.854999999999997</v>
      </c>
      <c r="F511" s="175">
        <v>0</v>
      </c>
      <c r="G511" s="176">
        <f>E511*F511</f>
        <v>0</v>
      </c>
      <c r="O511" s="170">
        <v>2</v>
      </c>
      <c r="AA511" s="146">
        <v>1</v>
      </c>
      <c r="AB511" s="146">
        <v>1</v>
      </c>
      <c r="AC511" s="146">
        <v>1</v>
      </c>
      <c r="AZ511" s="146">
        <v>1</v>
      </c>
      <c r="BA511" s="146">
        <f>IF(AZ511=1,G511,0)</f>
        <v>0</v>
      </c>
      <c r="BB511" s="146">
        <f>IF(AZ511=2,G511,0)</f>
        <v>0</v>
      </c>
      <c r="BC511" s="146">
        <f>IF(AZ511=3,G511,0)</f>
        <v>0</v>
      </c>
      <c r="BD511" s="146">
        <f>IF(AZ511=4,G511,0)</f>
        <v>0</v>
      </c>
      <c r="BE511" s="146">
        <f>IF(AZ511=5,G511,0)</f>
        <v>0</v>
      </c>
      <c r="CA511" s="177">
        <v>1</v>
      </c>
      <c r="CB511" s="177">
        <v>1</v>
      </c>
      <c r="CZ511" s="146">
        <v>0</v>
      </c>
    </row>
    <row r="512" spans="1:104" x14ac:dyDescent="0.25">
      <c r="A512" s="178"/>
      <c r="B512" s="181"/>
      <c r="C512" s="226" t="s">
        <v>688</v>
      </c>
      <c r="D512" s="227"/>
      <c r="E512" s="182">
        <v>4.3600000000000003</v>
      </c>
      <c r="F512" s="183"/>
      <c r="G512" s="184"/>
      <c r="M512" s="180" t="s">
        <v>688</v>
      </c>
      <c r="O512" s="170"/>
    </row>
    <row r="513" spans="1:104" x14ac:dyDescent="0.25">
      <c r="A513" s="178"/>
      <c r="B513" s="181"/>
      <c r="C513" s="226" t="s">
        <v>689</v>
      </c>
      <c r="D513" s="227"/>
      <c r="E513" s="182">
        <v>3.85</v>
      </c>
      <c r="F513" s="183"/>
      <c r="G513" s="184"/>
      <c r="M513" s="180" t="s">
        <v>689</v>
      </c>
      <c r="O513" s="170"/>
    </row>
    <row r="514" spans="1:104" x14ac:dyDescent="0.25">
      <c r="A514" s="178"/>
      <c r="B514" s="181"/>
      <c r="C514" s="226" t="s">
        <v>690</v>
      </c>
      <c r="D514" s="227"/>
      <c r="E514" s="182">
        <v>15.21</v>
      </c>
      <c r="F514" s="183"/>
      <c r="G514" s="184"/>
      <c r="M514" s="180" t="s">
        <v>690</v>
      </c>
      <c r="O514" s="170"/>
    </row>
    <row r="515" spans="1:104" x14ac:dyDescent="0.25">
      <c r="A515" s="178"/>
      <c r="B515" s="181"/>
      <c r="C515" s="226" t="s">
        <v>691</v>
      </c>
      <c r="D515" s="227"/>
      <c r="E515" s="182">
        <v>5.3</v>
      </c>
      <c r="F515" s="183"/>
      <c r="G515" s="184"/>
      <c r="M515" s="180" t="s">
        <v>691</v>
      </c>
      <c r="O515" s="170"/>
    </row>
    <row r="516" spans="1:104" x14ac:dyDescent="0.25">
      <c r="A516" s="178"/>
      <c r="B516" s="181"/>
      <c r="C516" s="226" t="s">
        <v>692</v>
      </c>
      <c r="D516" s="227"/>
      <c r="E516" s="182">
        <v>2.7</v>
      </c>
      <c r="F516" s="183"/>
      <c r="G516" s="184"/>
      <c r="M516" s="180" t="s">
        <v>692</v>
      </c>
      <c r="O516" s="170"/>
    </row>
    <row r="517" spans="1:104" x14ac:dyDescent="0.25">
      <c r="A517" s="178"/>
      <c r="B517" s="181"/>
      <c r="C517" s="226" t="s">
        <v>693</v>
      </c>
      <c r="D517" s="227"/>
      <c r="E517" s="182">
        <v>9.36</v>
      </c>
      <c r="F517" s="183"/>
      <c r="G517" s="184"/>
      <c r="M517" s="180" t="s">
        <v>693</v>
      </c>
      <c r="O517" s="170"/>
    </row>
    <row r="518" spans="1:104" x14ac:dyDescent="0.25">
      <c r="A518" s="178"/>
      <c r="B518" s="181"/>
      <c r="C518" s="226" t="s">
        <v>694</v>
      </c>
      <c r="D518" s="227"/>
      <c r="E518" s="182">
        <v>1.075</v>
      </c>
      <c r="F518" s="183"/>
      <c r="G518" s="184"/>
      <c r="M518" s="205">
        <v>1075</v>
      </c>
      <c r="O518" s="170"/>
    </row>
    <row r="519" spans="1:104" x14ac:dyDescent="0.25">
      <c r="A519" s="171">
        <v>149</v>
      </c>
      <c r="B519" s="172" t="s">
        <v>686</v>
      </c>
      <c r="C519" s="173" t="s">
        <v>695</v>
      </c>
      <c r="D519" s="174" t="s">
        <v>227</v>
      </c>
      <c r="E519" s="175">
        <v>2.1</v>
      </c>
      <c r="F519" s="175">
        <v>0</v>
      </c>
      <c r="G519" s="176">
        <f>E519*F519</f>
        <v>0</v>
      </c>
      <c r="O519" s="170">
        <v>2</v>
      </c>
      <c r="AA519" s="146">
        <v>1</v>
      </c>
      <c r="AB519" s="146">
        <v>0</v>
      </c>
      <c r="AC519" s="146">
        <v>0</v>
      </c>
      <c r="AZ519" s="146">
        <v>1</v>
      </c>
      <c r="BA519" s="146">
        <f>IF(AZ519=1,G519,0)</f>
        <v>0</v>
      </c>
      <c r="BB519" s="146">
        <f>IF(AZ519=2,G519,0)</f>
        <v>0</v>
      </c>
      <c r="BC519" s="146">
        <f>IF(AZ519=3,G519,0)</f>
        <v>0</v>
      </c>
      <c r="BD519" s="146">
        <f>IF(AZ519=4,G519,0)</f>
        <v>0</v>
      </c>
      <c r="BE519" s="146">
        <f>IF(AZ519=5,G519,0)</f>
        <v>0</v>
      </c>
      <c r="CA519" s="177">
        <v>1</v>
      </c>
      <c r="CB519" s="177">
        <v>0</v>
      </c>
      <c r="CZ519" s="146">
        <v>0</v>
      </c>
    </row>
    <row r="520" spans="1:104" x14ac:dyDescent="0.25">
      <c r="A520" s="178"/>
      <c r="B520" s="181"/>
      <c r="C520" s="226" t="s">
        <v>696</v>
      </c>
      <c r="D520" s="227"/>
      <c r="E520" s="182">
        <v>2.1</v>
      </c>
      <c r="F520" s="183"/>
      <c r="G520" s="184"/>
      <c r="M520" s="180" t="s">
        <v>696</v>
      </c>
      <c r="O520" s="170"/>
    </row>
    <row r="521" spans="1:104" ht="20" x14ac:dyDescent="0.25">
      <c r="A521" s="171">
        <v>150</v>
      </c>
      <c r="B521" s="172" t="s">
        <v>81</v>
      </c>
      <c r="C521" s="173" t="s">
        <v>697</v>
      </c>
      <c r="D521" s="174" t="s">
        <v>109</v>
      </c>
      <c r="E521" s="175">
        <v>184.91</v>
      </c>
      <c r="F521" s="175">
        <v>0</v>
      </c>
      <c r="G521" s="176">
        <f>E521*F521</f>
        <v>0</v>
      </c>
      <c r="O521" s="170">
        <v>2</v>
      </c>
      <c r="AA521" s="146">
        <v>12</v>
      </c>
      <c r="AB521" s="146">
        <v>0</v>
      </c>
      <c r="AC521" s="146">
        <v>24</v>
      </c>
      <c r="AZ521" s="146">
        <v>1</v>
      </c>
      <c r="BA521" s="146">
        <f>IF(AZ521=1,G521,0)</f>
        <v>0</v>
      </c>
      <c r="BB521" s="146">
        <f>IF(AZ521=2,G521,0)</f>
        <v>0</v>
      </c>
      <c r="BC521" s="146">
        <f>IF(AZ521=3,G521,0)</f>
        <v>0</v>
      </c>
      <c r="BD521" s="146">
        <f>IF(AZ521=4,G521,0)</f>
        <v>0</v>
      </c>
      <c r="BE521" s="146">
        <f>IF(AZ521=5,G521,0)</f>
        <v>0</v>
      </c>
      <c r="CA521" s="177">
        <v>12</v>
      </c>
      <c r="CB521" s="177">
        <v>0</v>
      </c>
      <c r="CZ521" s="146">
        <v>4.0000000000000002E-4</v>
      </c>
    </row>
    <row r="522" spans="1:104" x14ac:dyDescent="0.25">
      <c r="A522" s="178"/>
      <c r="B522" s="179"/>
      <c r="C522" s="228" t="s">
        <v>698</v>
      </c>
      <c r="D522" s="229"/>
      <c r="E522" s="229"/>
      <c r="F522" s="229"/>
      <c r="G522" s="230"/>
      <c r="L522" s="180" t="s">
        <v>698</v>
      </c>
      <c r="O522" s="170">
        <v>3</v>
      </c>
    </row>
    <row r="523" spans="1:104" x14ac:dyDescent="0.25">
      <c r="A523" s="171">
        <v>151</v>
      </c>
      <c r="B523" s="172" t="s">
        <v>301</v>
      </c>
      <c r="C523" s="173" t="s">
        <v>699</v>
      </c>
      <c r="D523" s="174" t="s">
        <v>109</v>
      </c>
      <c r="E523" s="175">
        <v>12.3797</v>
      </c>
      <c r="F523" s="175">
        <v>0</v>
      </c>
      <c r="G523" s="176">
        <f>E523*F523</f>
        <v>0</v>
      </c>
      <c r="O523" s="170">
        <v>2</v>
      </c>
      <c r="AA523" s="146">
        <v>12</v>
      </c>
      <c r="AB523" s="146">
        <v>0</v>
      </c>
      <c r="AC523" s="146">
        <v>29</v>
      </c>
      <c r="AZ523" s="146">
        <v>1</v>
      </c>
      <c r="BA523" s="146">
        <f>IF(AZ523=1,G523,0)</f>
        <v>0</v>
      </c>
      <c r="BB523" s="146">
        <f>IF(AZ523=2,G523,0)</f>
        <v>0</v>
      </c>
      <c r="BC523" s="146">
        <f>IF(AZ523=3,G523,0)</f>
        <v>0</v>
      </c>
      <c r="BD523" s="146">
        <f>IF(AZ523=4,G523,0)</f>
        <v>0</v>
      </c>
      <c r="BE523" s="146">
        <f>IF(AZ523=5,G523,0)</f>
        <v>0</v>
      </c>
      <c r="CA523" s="177">
        <v>12</v>
      </c>
      <c r="CB523" s="177">
        <v>0</v>
      </c>
      <c r="CZ523" s="146">
        <v>0</v>
      </c>
    </row>
    <row r="524" spans="1:104" x14ac:dyDescent="0.25">
      <c r="A524" s="178"/>
      <c r="B524" s="179"/>
      <c r="C524" s="228" t="s">
        <v>700</v>
      </c>
      <c r="D524" s="229"/>
      <c r="E524" s="229"/>
      <c r="F524" s="229"/>
      <c r="G524" s="230"/>
      <c r="L524" s="180" t="s">
        <v>700</v>
      </c>
      <c r="O524" s="170">
        <v>3</v>
      </c>
    </row>
    <row r="525" spans="1:104" x14ac:dyDescent="0.25">
      <c r="A525" s="178"/>
      <c r="B525" s="179"/>
      <c r="C525" s="228" t="s">
        <v>701</v>
      </c>
      <c r="D525" s="229"/>
      <c r="E525" s="229"/>
      <c r="F525" s="229"/>
      <c r="G525" s="230"/>
      <c r="L525" s="180" t="s">
        <v>701</v>
      </c>
      <c r="O525" s="170">
        <v>3</v>
      </c>
    </row>
    <row r="526" spans="1:104" x14ac:dyDescent="0.25">
      <c r="A526" s="178"/>
      <c r="B526" s="181"/>
      <c r="C526" s="226" t="s">
        <v>702</v>
      </c>
      <c r="D526" s="227"/>
      <c r="E526" s="182">
        <v>12.3797</v>
      </c>
      <c r="F526" s="183"/>
      <c r="G526" s="184"/>
      <c r="M526" s="180" t="s">
        <v>702</v>
      </c>
      <c r="O526" s="170"/>
    </row>
    <row r="527" spans="1:104" x14ac:dyDescent="0.25">
      <c r="A527" s="171">
        <v>152</v>
      </c>
      <c r="B527" s="172" t="s">
        <v>304</v>
      </c>
      <c r="C527" s="173" t="s">
        <v>703</v>
      </c>
      <c r="D527" s="174" t="s">
        <v>75</v>
      </c>
      <c r="E527" s="175">
        <v>3</v>
      </c>
      <c r="F527" s="175">
        <v>0</v>
      </c>
      <c r="G527" s="176">
        <f>E527*F527</f>
        <v>0</v>
      </c>
      <c r="O527" s="170">
        <v>2</v>
      </c>
      <c r="AA527" s="146">
        <v>12</v>
      </c>
      <c r="AB527" s="146">
        <v>0</v>
      </c>
      <c r="AC527" s="146">
        <v>33</v>
      </c>
      <c r="AZ527" s="146">
        <v>1</v>
      </c>
      <c r="BA527" s="146">
        <f>IF(AZ527=1,G527,0)</f>
        <v>0</v>
      </c>
      <c r="BB527" s="146">
        <f>IF(AZ527=2,G527,0)</f>
        <v>0</v>
      </c>
      <c r="BC527" s="146">
        <f>IF(AZ527=3,G527,0)</f>
        <v>0</v>
      </c>
      <c r="BD527" s="146">
        <f>IF(AZ527=4,G527,0)</f>
        <v>0</v>
      </c>
      <c r="BE527" s="146">
        <f>IF(AZ527=5,G527,0)</f>
        <v>0</v>
      </c>
      <c r="CA527" s="177">
        <v>12</v>
      </c>
      <c r="CB527" s="177">
        <v>0</v>
      </c>
      <c r="CZ527" s="146">
        <v>0</v>
      </c>
    </row>
    <row r="528" spans="1:104" ht="13" x14ac:dyDescent="0.3">
      <c r="A528" s="185"/>
      <c r="B528" s="186" t="s">
        <v>76</v>
      </c>
      <c r="C528" s="187" t="str">
        <f>CONCATENATE(B433," ",C433)</f>
        <v>96 Bourání konstrukcí</v>
      </c>
      <c r="D528" s="188"/>
      <c r="E528" s="189"/>
      <c r="F528" s="190"/>
      <c r="G528" s="191">
        <f>SUM(G433:G527)</f>
        <v>0</v>
      </c>
      <c r="O528" s="170">
        <v>4</v>
      </c>
      <c r="BA528" s="192">
        <f>SUM(BA433:BA527)</f>
        <v>0</v>
      </c>
      <c r="BB528" s="192">
        <f>SUM(BB433:BB527)</f>
        <v>0</v>
      </c>
      <c r="BC528" s="192">
        <f>SUM(BC433:BC527)</f>
        <v>0</v>
      </c>
      <c r="BD528" s="192">
        <f>SUM(BD433:BD527)</f>
        <v>0</v>
      </c>
      <c r="BE528" s="192">
        <f>SUM(BE433:BE527)</f>
        <v>0</v>
      </c>
    </row>
    <row r="529" spans="1:104" ht="13" x14ac:dyDescent="0.3">
      <c r="A529" s="163" t="s">
        <v>72</v>
      </c>
      <c r="B529" s="164" t="s">
        <v>704</v>
      </c>
      <c r="C529" s="165" t="s">
        <v>705</v>
      </c>
      <c r="D529" s="166"/>
      <c r="E529" s="167"/>
      <c r="F529" s="167"/>
      <c r="G529" s="168"/>
      <c r="H529" s="169"/>
      <c r="I529" s="169"/>
      <c r="O529" s="170">
        <v>1</v>
      </c>
    </row>
    <row r="530" spans="1:104" x14ac:dyDescent="0.25">
      <c r="A530" s="171">
        <v>153</v>
      </c>
      <c r="B530" s="172" t="s">
        <v>706</v>
      </c>
      <c r="C530" s="173" t="s">
        <v>707</v>
      </c>
      <c r="D530" s="174" t="s">
        <v>210</v>
      </c>
      <c r="E530" s="175">
        <v>55</v>
      </c>
      <c r="F530" s="175">
        <v>0</v>
      </c>
      <c r="G530" s="176">
        <f>E530*F530</f>
        <v>0</v>
      </c>
      <c r="O530" s="170">
        <v>2</v>
      </c>
      <c r="AA530" s="146">
        <v>1</v>
      </c>
      <c r="AB530" s="146">
        <v>1</v>
      </c>
      <c r="AC530" s="146">
        <v>1</v>
      </c>
      <c r="AZ530" s="146">
        <v>1</v>
      </c>
      <c r="BA530" s="146">
        <f>IF(AZ530=1,G530,0)</f>
        <v>0</v>
      </c>
      <c r="BB530" s="146">
        <f>IF(AZ530=2,G530,0)</f>
        <v>0</v>
      </c>
      <c r="BC530" s="146">
        <f>IF(AZ530=3,G530,0)</f>
        <v>0</v>
      </c>
      <c r="BD530" s="146">
        <f>IF(AZ530=4,G530,0)</f>
        <v>0</v>
      </c>
      <c r="BE530" s="146">
        <f>IF(AZ530=5,G530,0)</f>
        <v>0</v>
      </c>
      <c r="CA530" s="177">
        <v>1</v>
      </c>
      <c r="CB530" s="177">
        <v>1</v>
      </c>
      <c r="CZ530" s="146">
        <v>9.1E-4</v>
      </c>
    </row>
    <row r="531" spans="1:104" x14ac:dyDescent="0.25">
      <c r="A531" s="178"/>
      <c r="B531" s="181"/>
      <c r="C531" s="226" t="s">
        <v>708</v>
      </c>
      <c r="D531" s="227"/>
      <c r="E531" s="182">
        <v>55</v>
      </c>
      <c r="F531" s="183"/>
      <c r="G531" s="184"/>
      <c r="M531" s="180" t="s">
        <v>708</v>
      </c>
      <c r="O531" s="170"/>
    </row>
    <row r="532" spans="1:104" x14ac:dyDescent="0.25">
      <c r="A532" s="171">
        <v>154</v>
      </c>
      <c r="B532" s="172" t="s">
        <v>709</v>
      </c>
      <c r="C532" s="173" t="s">
        <v>710</v>
      </c>
      <c r="D532" s="174" t="s">
        <v>227</v>
      </c>
      <c r="E532" s="175">
        <v>22.6</v>
      </c>
      <c r="F532" s="175">
        <v>0</v>
      </c>
      <c r="G532" s="176">
        <f>E532*F532</f>
        <v>0</v>
      </c>
      <c r="O532" s="170">
        <v>2</v>
      </c>
      <c r="AA532" s="146">
        <v>1</v>
      </c>
      <c r="AB532" s="146">
        <v>0</v>
      </c>
      <c r="AC532" s="146">
        <v>0</v>
      </c>
      <c r="AZ532" s="146">
        <v>1</v>
      </c>
      <c r="BA532" s="146">
        <f>IF(AZ532=1,G532,0)</f>
        <v>0</v>
      </c>
      <c r="BB532" s="146">
        <f>IF(AZ532=2,G532,0)</f>
        <v>0</v>
      </c>
      <c r="BC532" s="146">
        <f>IF(AZ532=3,G532,0)</f>
        <v>0</v>
      </c>
      <c r="BD532" s="146">
        <f>IF(AZ532=4,G532,0)</f>
        <v>0</v>
      </c>
      <c r="BE532" s="146">
        <f>IF(AZ532=5,G532,0)</f>
        <v>0</v>
      </c>
      <c r="CA532" s="177">
        <v>1</v>
      </c>
      <c r="CB532" s="177">
        <v>0</v>
      </c>
      <c r="CZ532" s="146">
        <v>0</v>
      </c>
    </row>
    <row r="533" spans="1:104" x14ac:dyDescent="0.25">
      <c r="A533" s="178"/>
      <c r="B533" s="181"/>
      <c r="C533" s="226" t="s">
        <v>711</v>
      </c>
      <c r="D533" s="227"/>
      <c r="E533" s="182">
        <v>20</v>
      </c>
      <c r="F533" s="183"/>
      <c r="G533" s="184"/>
      <c r="M533" s="180" t="s">
        <v>711</v>
      </c>
      <c r="O533" s="170"/>
    </row>
    <row r="534" spans="1:104" x14ac:dyDescent="0.25">
      <c r="A534" s="178"/>
      <c r="B534" s="181"/>
      <c r="C534" s="226" t="s">
        <v>712</v>
      </c>
      <c r="D534" s="227"/>
      <c r="E534" s="182">
        <v>2.6</v>
      </c>
      <c r="F534" s="183"/>
      <c r="G534" s="184"/>
      <c r="M534" s="180" t="s">
        <v>712</v>
      </c>
      <c r="O534" s="170"/>
    </row>
    <row r="535" spans="1:104" x14ac:dyDescent="0.25">
      <c r="A535" s="171">
        <v>155</v>
      </c>
      <c r="B535" s="172" t="s">
        <v>713</v>
      </c>
      <c r="C535" s="173" t="s">
        <v>714</v>
      </c>
      <c r="D535" s="174" t="s">
        <v>210</v>
      </c>
      <c r="E535" s="175">
        <v>2</v>
      </c>
      <c r="F535" s="175">
        <v>0</v>
      </c>
      <c r="G535" s="176">
        <f>E535*F535</f>
        <v>0</v>
      </c>
      <c r="O535" s="170">
        <v>2</v>
      </c>
      <c r="AA535" s="146">
        <v>1</v>
      </c>
      <c r="AB535" s="146">
        <v>1</v>
      </c>
      <c r="AC535" s="146">
        <v>1</v>
      </c>
      <c r="AZ535" s="146">
        <v>1</v>
      </c>
      <c r="BA535" s="146">
        <f>IF(AZ535=1,G535,0)</f>
        <v>0</v>
      </c>
      <c r="BB535" s="146">
        <f>IF(AZ535=2,G535,0)</f>
        <v>0</v>
      </c>
      <c r="BC535" s="146">
        <f>IF(AZ535=3,G535,0)</f>
        <v>0</v>
      </c>
      <c r="BD535" s="146">
        <f>IF(AZ535=4,G535,0)</f>
        <v>0</v>
      </c>
      <c r="BE535" s="146">
        <f>IF(AZ535=5,G535,0)</f>
        <v>0</v>
      </c>
      <c r="CA535" s="177">
        <v>1</v>
      </c>
      <c r="CB535" s="177">
        <v>1</v>
      </c>
      <c r="CZ535" s="146">
        <v>0</v>
      </c>
    </row>
    <row r="536" spans="1:104" x14ac:dyDescent="0.25">
      <c r="A536" s="171">
        <v>156</v>
      </c>
      <c r="B536" s="172" t="s">
        <v>715</v>
      </c>
      <c r="C536" s="173" t="s">
        <v>716</v>
      </c>
      <c r="D536" s="174" t="s">
        <v>210</v>
      </c>
      <c r="E536" s="175">
        <v>12</v>
      </c>
      <c r="F536" s="175">
        <v>0</v>
      </c>
      <c r="G536" s="176">
        <f>E536*F536</f>
        <v>0</v>
      </c>
      <c r="O536" s="170">
        <v>2</v>
      </c>
      <c r="AA536" s="146">
        <v>1</v>
      </c>
      <c r="AB536" s="146">
        <v>1</v>
      </c>
      <c r="AC536" s="146">
        <v>1</v>
      </c>
      <c r="AZ536" s="146">
        <v>1</v>
      </c>
      <c r="BA536" s="146">
        <f>IF(AZ536=1,G536,0)</f>
        <v>0</v>
      </c>
      <c r="BB536" s="146">
        <f>IF(AZ536=2,G536,0)</f>
        <v>0</v>
      </c>
      <c r="BC536" s="146">
        <f>IF(AZ536=3,G536,0)</f>
        <v>0</v>
      </c>
      <c r="BD536" s="146">
        <f>IF(AZ536=4,G536,0)</f>
        <v>0</v>
      </c>
      <c r="BE536" s="146">
        <f>IF(AZ536=5,G536,0)</f>
        <v>0</v>
      </c>
      <c r="CA536" s="177">
        <v>1</v>
      </c>
      <c r="CB536" s="177">
        <v>1</v>
      </c>
      <c r="CZ536" s="146">
        <v>0</v>
      </c>
    </row>
    <row r="537" spans="1:104" x14ac:dyDescent="0.25">
      <c r="A537" s="171">
        <v>157</v>
      </c>
      <c r="B537" s="172" t="s">
        <v>717</v>
      </c>
      <c r="C537" s="173" t="s">
        <v>718</v>
      </c>
      <c r="D537" s="174" t="s">
        <v>227</v>
      </c>
      <c r="E537" s="175">
        <v>8.9760000000000009</v>
      </c>
      <c r="F537" s="175">
        <v>0</v>
      </c>
      <c r="G537" s="176">
        <f>E537*F537</f>
        <v>0</v>
      </c>
      <c r="O537" s="170">
        <v>2</v>
      </c>
      <c r="AA537" s="146">
        <v>1</v>
      </c>
      <c r="AB537" s="146">
        <v>1</v>
      </c>
      <c r="AC537" s="146">
        <v>1</v>
      </c>
      <c r="AZ537" s="146">
        <v>1</v>
      </c>
      <c r="BA537" s="146">
        <f>IF(AZ537=1,G537,0)</f>
        <v>0</v>
      </c>
      <c r="BB537" s="146">
        <f>IF(AZ537=2,G537,0)</f>
        <v>0</v>
      </c>
      <c r="BC537" s="146">
        <f>IF(AZ537=3,G537,0)</f>
        <v>0</v>
      </c>
      <c r="BD537" s="146">
        <f>IF(AZ537=4,G537,0)</f>
        <v>0</v>
      </c>
      <c r="BE537" s="146">
        <f>IF(AZ537=5,G537,0)</f>
        <v>0</v>
      </c>
      <c r="CA537" s="177">
        <v>1</v>
      </c>
      <c r="CB537" s="177">
        <v>1</v>
      </c>
      <c r="CZ537" s="146">
        <v>2.3650000000000001E-2</v>
      </c>
    </row>
    <row r="538" spans="1:104" x14ac:dyDescent="0.25">
      <c r="A538" s="178"/>
      <c r="B538" s="181"/>
      <c r="C538" s="226" t="s">
        <v>719</v>
      </c>
      <c r="D538" s="227"/>
      <c r="E538" s="182">
        <v>8.9760000000000009</v>
      </c>
      <c r="F538" s="183"/>
      <c r="G538" s="184"/>
      <c r="M538" s="180" t="s">
        <v>719</v>
      </c>
      <c r="O538" s="170"/>
    </row>
    <row r="539" spans="1:104" x14ac:dyDescent="0.25">
      <c r="A539" s="171">
        <v>158</v>
      </c>
      <c r="B539" s="172" t="s">
        <v>720</v>
      </c>
      <c r="C539" s="173" t="s">
        <v>721</v>
      </c>
      <c r="D539" s="174" t="s">
        <v>109</v>
      </c>
      <c r="E539" s="175">
        <v>536.44479999999999</v>
      </c>
      <c r="F539" s="175">
        <v>0</v>
      </c>
      <c r="G539" s="176">
        <f>E539*F539</f>
        <v>0</v>
      </c>
      <c r="O539" s="170">
        <v>2</v>
      </c>
      <c r="AA539" s="146">
        <v>1</v>
      </c>
      <c r="AB539" s="146">
        <v>1</v>
      </c>
      <c r="AC539" s="146">
        <v>1</v>
      </c>
      <c r="AZ539" s="146">
        <v>1</v>
      </c>
      <c r="BA539" s="146">
        <f>IF(AZ539=1,G539,0)</f>
        <v>0</v>
      </c>
      <c r="BB539" s="146">
        <f>IF(AZ539=2,G539,0)</f>
        <v>0</v>
      </c>
      <c r="BC539" s="146">
        <f>IF(AZ539=3,G539,0)</f>
        <v>0</v>
      </c>
      <c r="BD539" s="146">
        <f>IF(AZ539=4,G539,0)</f>
        <v>0</v>
      </c>
      <c r="BE539" s="146">
        <f>IF(AZ539=5,G539,0)</f>
        <v>0</v>
      </c>
      <c r="CA539" s="177">
        <v>1</v>
      </c>
      <c r="CB539" s="177">
        <v>1</v>
      </c>
      <c r="CZ539" s="146">
        <v>0</v>
      </c>
    </row>
    <row r="540" spans="1:104" x14ac:dyDescent="0.25">
      <c r="A540" s="171">
        <v>159</v>
      </c>
      <c r="B540" s="172" t="s">
        <v>722</v>
      </c>
      <c r="C540" s="173" t="s">
        <v>723</v>
      </c>
      <c r="D540" s="174" t="s">
        <v>227</v>
      </c>
      <c r="E540" s="175">
        <v>40</v>
      </c>
      <c r="F540" s="175">
        <v>0</v>
      </c>
      <c r="G540" s="176">
        <f>E540*F540</f>
        <v>0</v>
      </c>
      <c r="O540" s="170">
        <v>2</v>
      </c>
      <c r="AA540" s="146">
        <v>1</v>
      </c>
      <c r="AB540" s="146">
        <v>1</v>
      </c>
      <c r="AC540" s="146">
        <v>1</v>
      </c>
      <c r="AZ540" s="146">
        <v>1</v>
      </c>
      <c r="BA540" s="146">
        <f>IF(AZ540=1,G540,0)</f>
        <v>0</v>
      </c>
      <c r="BB540" s="146">
        <f>IF(AZ540=2,G540,0)</f>
        <v>0</v>
      </c>
      <c r="BC540" s="146">
        <f>IF(AZ540=3,G540,0)</f>
        <v>0</v>
      </c>
      <c r="BD540" s="146">
        <f>IF(AZ540=4,G540,0)</f>
        <v>0</v>
      </c>
      <c r="BE540" s="146">
        <f>IF(AZ540=5,G540,0)</f>
        <v>0</v>
      </c>
      <c r="CA540" s="177">
        <v>1</v>
      </c>
      <c r="CB540" s="177">
        <v>1</v>
      </c>
      <c r="CZ540" s="146">
        <v>0</v>
      </c>
    </row>
    <row r="541" spans="1:104" x14ac:dyDescent="0.25">
      <c r="A541" s="178"/>
      <c r="B541" s="181"/>
      <c r="C541" s="226" t="s">
        <v>724</v>
      </c>
      <c r="D541" s="227"/>
      <c r="E541" s="182">
        <v>40</v>
      </c>
      <c r="F541" s="183"/>
      <c r="G541" s="184"/>
      <c r="M541" s="180" t="s">
        <v>724</v>
      </c>
      <c r="O541" s="170"/>
    </row>
    <row r="542" spans="1:104" x14ac:dyDescent="0.25">
      <c r="A542" s="171">
        <v>160</v>
      </c>
      <c r="B542" s="172" t="s">
        <v>725</v>
      </c>
      <c r="C542" s="173" t="s">
        <v>726</v>
      </c>
      <c r="D542" s="174" t="s">
        <v>227</v>
      </c>
      <c r="E542" s="175">
        <v>40</v>
      </c>
      <c r="F542" s="175">
        <v>0</v>
      </c>
      <c r="G542" s="176">
        <f>E542*F542</f>
        <v>0</v>
      </c>
      <c r="O542" s="170">
        <v>2</v>
      </c>
      <c r="AA542" s="146">
        <v>1</v>
      </c>
      <c r="AB542" s="146">
        <v>1</v>
      </c>
      <c r="AC542" s="146">
        <v>1</v>
      </c>
      <c r="AZ542" s="146">
        <v>1</v>
      </c>
      <c r="BA542" s="146">
        <f>IF(AZ542=1,G542,0)</f>
        <v>0</v>
      </c>
      <c r="BB542" s="146">
        <f>IF(AZ542=2,G542,0)</f>
        <v>0</v>
      </c>
      <c r="BC542" s="146">
        <f>IF(AZ542=3,G542,0)</f>
        <v>0</v>
      </c>
      <c r="BD542" s="146">
        <f>IF(AZ542=4,G542,0)</f>
        <v>0</v>
      </c>
      <c r="BE542" s="146">
        <f>IF(AZ542=5,G542,0)</f>
        <v>0</v>
      </c>
      <c r="CA542" s="177">
        <v>1</v>
      </c>
      <c r="CB542" s="177">
        <v>1</v>
      </c>
      <c r="CZ542" s="146">
        <v>0</v>
      </c>
    </row>
    <row r="543" spans="1:104" x14ac:dyDescent="0.25">
      <c r="A543" s="178"/>
      <c r="B543" s="181"/>
      <c r="C543" s="226" t="s">
        <v>727</v>
      </c>
      <c r="D543" s="227"/>
      <c r="E543" s="182">
        <v>40</v>
      </c>
      <c r="F543" s="183"/>
      <c r="G543" s="184"/>
      <c r="M543" s="180">
        <v>40</v>
      </c>
      <c r="O543" s="170"/>
    </row>
    <row r="544" spans="1:104" ht="13" x14ac:dyDescent="0.3">
      <c r="A544" s="185"/>
      <c r="B544" s="186" t="s">
        <v>76</v>
      </c>
      <c r="C544" s="187" t="str">
        <f>CONCATENATE(B529," ",C529)</f>
        <v>97 Prorážení otvorů</v>
      </c>
      <c r="D544" s="188"/>
      <c r="E544" s="189"/>
      <c r="F544" s="190"/>
      <c r="G544" s="191">
        <f>SUM(G529:G543)</f>
        <v>0</v>
      </c>
      <c r="O544" s="170">
        <v>4</v>
      </c>
      <c r="BA544" s="192">
        <f>SUM(BA529:BA543)</f>
        <v>0</v>
      </c>
      <c r="BB544" s="192">
        <f>SUM(BB529:BB543)</f>
        <v>0</v>
      </c>
      <c r="BC544" s="192">
        <f>SUM(BC529:BC543)</f>
        <v>0</v>
      </c>
      <c r="BD544" s="192">
        <f>SUM(BD529:BD543)</f>
        <v>0</v>
      </c>
      <c r="BE544" s="192">
        <f>SUM(BE529:BE543)</f>
        <v>0</v>
      </c>
    </row>
    <row r="545" spans="1:104" ht="13" x14ac:dyDescent="0.3">
      <c r="A545" s="163" t="s">
        <v>72</v>
      </c>
      <c r="B545" s="164" t="s">
        <v>728</v>
      </c>
      <c r="C545" s="165" t="s">
        <v>729</v>
      </c>
      <c r="D545" s="166"/>
      <c r="E545" s="167"/>
      <c r="F545" s="167"/>
      <c r="G545" s="168"/>
      <c r="H545" s="169"/>
      <c r="I545" s="169"/>
      <c r="O545" s="170">
        <v>1</v>
      </c>
    </row>
    <row r="546" spans="1:104" x14ac:dyDescent="0.25">
      <c r="A546" s="171">
        <v>161</v>
      </c>
      <c r="B546" s="172" t="s">
        <v>730</v>
      </c>
      <c r="C546" s="173" t="s">
        <v>731</v>
      </c>
      <c r="D546" s="174" t="s">
        <v>165</v>
      </c>
      <c r="E546" s="175">
        <v>308.57061643200001</v>
      </c>
      <c r="F546" s="175">
        <v>0</v>
      </c>
      <c r="G546" s="176">
        <f>E546*F546</f>
        <v>0</v>
      </c>
      <c r="O546" s="170">
        <v>2</v>
      </c>
      <c r="AA546" s="146">
        <v>7</v>
      </c>
      <c r="AB546" s="146">
        <v>1</v>
      </c>
      <c r="AC546" s="146">
        <v>2</v>
      </c>
      <c r="AZ546" s="146">
        <v>1</v>
      </c>
      <c r="BA546" s="146">
        <f>IF(AZ546=1,G546,0)</f>
        <v>0</v>
      </c>
      <c r="BB546" s="146">
        <f>IF(AZ546=2,G546,0)</f>
        <v>0</v>
      </c>
      <c r="BC546" s="146">
        <f>IF(AZ546=3,G546,0)</f>
        <v>0</v>
      </c>
      <c r="BD546" s="146">
        <f>IF(AZ546=4,G546,0)</f>
        <v>0</v>
      </c>
      <c r="BE546" s="146">
        <f>IF(AZ546=5,G546,0)</f>
        <v>0</v>
      </c>
      <c r="CA546" s="177">
        <v>7</v>
      </c>
      <c r="CB546" s="177">
        <v>1</v>
      </c>
      <c r="CZ546" s="146">
        <v>0</v>
      </c>
    </row>
    <row r="547" spans="1:104" ht="13" x14ac:dyDescent="0.3">
      <c r="A547" s="185"/>
      <c r="B547" s="186" t="s">
        <v>76</v>
      </c>
      <c r="C547" s="187" t="str">
        <f>CONCATENATE(B545," ",C545)</f>
        <v>99 Staveništní přesun hmot</v>
      </c>
      <c r="D547" s="188"/>
      <c r="E547" s="189"/>
      <c r="F547" s="190"/>
      <c r="G547" s="191">
        <f>SUM(G545:G546)</f>
        <v>0</v>
      </c>
      <c r="O547" s="170">
        <v>4</v>
      </c>
      <c r="BA547" s="192">
        <f>SUM(BA545:BA546)</f>
        <v>0</v>
      </c>
      <c r="BB547" s="192">
        <f>SUM(BB545:BB546)</f>
        <v>0</v>
      </c>
      <c r="BC547" s="192">
        <f>SUM(BC545:BC546)</f>
        <v>0</v>
      </c>
      <c r="BD547" s="192">
        <f>SUM(BD545:BD546)</f>
        <v>0</v>
      </c>
      <c r="BE547" s="192">
        <f>SUM(BE545:BE546)</f>
        <v>0</v>
      </c>
    </row>
    <row r="548" spans="1:104" ht="13" x14ac:dyDescent="0.3">
      <c r="A548" s="163" t="s">
        <v>72</v>
      </c>
      <c r="B548" s="164" t="s">
        <v>732</v>
      </c>
      <c r="C548" s="165" t="s">
        <v>733</v>
      </c>
      <c r="D548" s="166"/>
      <c r="E548" s="167"/>
      <c r="F548" s="167"/>
      <c r="G548" s="168"/>
      <c r="H548" s="169"/>
      <c r="I548" s="169"/>
      <c r="O548" s="170">
        <v>1</v>
      </c>
    </row>
    <row r="549" spans="1:104" x14ac:dyDescent="0.25">
      <c r="A549" s="171">
        <v>162</v>
      </c>
      <c r="B549" s="172" t="s">
        <v>81</v>
      </c>
      <c r="C549" s="173" t="s">
        <v>734</v>
      </c>
      <c r="D549" s="174" t="s">
        <v>75</v>
      </c>
      <c r="E549" s="175">
        <v>5</v>
      </c>
      <c r="F549" s="175">
        <v>0</v>
      </c>
      <c r="G549" s="176">
        <f>E549*F549</f>
        <v>0</v>
      </c>
      <c r="O549" s="170">
        <v>2</v>
      </c>
      <c r="AA549" s="146">
        <v>12</v>
      </c>
      <c r="AB549" s="146">
        <v>0</v>
      </c>
      <c r="AC549" s="146">
        <v>273</v>
      </c>
      <c r="AZ549" s="146">
        <v>1</v>
      </c>
      <c r="BA549" s="146">
        <f>IF(AZ549=1,G549,0)</f>
        <v>0</v>
      </c>
      <c r="BB549" s="146">
        <f>IF(AZ549=2,G549,0)</f>
        <v>0</v>
      </c>
      <c r="BC549" s="146">
        <f>IF(AZ549=3,G549,0)</f>
        <v>0</v>
      </c>
      <c r="BD549" s="146">
        <f>IF(AZ549=4,G549,0)</f>
        <v>0</v>
      </c>
      <c r="BE549" s="146">
        <f>IF(AZ549=5,G549,0)</f>
        <v>0</v>
      </c>
      <c r="CA549" s="177">
        <v>12</v>
      </c>
      <c r="CB549" s="177">
        <v>0</v>
      </c>
      <c r="CZ549" s="146">
        <v>0</v>
      </c>
    </row>
    <row r="550" spans="1:104" x14ac:dyDescent="0.25">
      <c r="A550" s="171">
        <v>163</v>
      </c>
      <c r="B550" s="172" t="s">
        <v>81</v>
      </c>
      <c r="C550" s="173" t="s">
        <v>735</v>
      </c>
      <c r="D550" s="174" t="s">
        <v>75</v>
      </c>
      <c r="E550" s="175">
        <v>3</v>
      </c>
      <c r="F550" s="175">
        <v>0</v>
      </c>
      <c r="G550" s="176">
        <f>E550*F550</f>
        <v>0</v>
      </c>
      <c r="O550" s="170">
        <v>2</v>
      </c>
      <c r="AA550" s="146">
        <v>12</v>
      </c>
      <c r="AB550" s="146">
        <v>0</v>
      </c>
      <c r="AC550" s="146">
        <v>304</v>
      </c>
      <c r="AZ550" s="146">
        <v>1</v>
      </c>
      <c r="BA550" s="146">
        <f>IF(AZ550=1,G550,0)</f>
        <v>0</v>
      </c>
      <c r="BB550" s="146">
        <f>IF(AZ550=2,G550,0)</f>
        <v>0</v>
      </c>
      <c r="BC550" s="146">
        <f>IF(AZ550=3,G550,0)</f>
        <v>0</v>
      </c>
      <c r="BD550" s="146">
        <f>IF(AZ550=4,G550,0)</f>
        <v>0</v>
      </c>
      <c r="BE550" s="146">
        <f>IF(AZ550=5,G550,0)</f>
        <v>0</v>
      </c>
      <c r="CA550" s="177">
        <v>12</v>
      </c>
      <c r="CB550" s="177">
        <v>0</v>
      </c>
      <c r="CZ550" s="146">
        <v>0</v>
      </c>
    </row>
    <row r="551" spans="1:104" x14ac:dyDescent="0.25">
      <c r="A551" s="171">
        <v>164</v>
      </c>
      <c r="B551" s="172" t="s">
        <v>301</v>
      </c>
      <c r="C551" s="173" t="s">
        <v>736</v>
      </c>
      <c r="D551" s="174" t="s">
        <v>210</v>
      </c>
      <c r="E551" s="175">
        <v>1</v>
      </c>
      <c r="F551" s="175">
        <v>0</v>
      </c>
      <c r="G551" s="176">
        <f>E551*F551</f>
        <v>0</v>
      </c>
      <c r="O551" s="170">
        <v>2</v>
      </c>
      <c r="AA551" s="146">
        <v>12</v>
      </c>
      <c r="AB551" s="146">
        <v>0</v>
      </c>
      <c r="AC551" s="146">
        <v>435</v>
      </c>
      <c r="AZ551" s="146">
        <v>1</v>
      </c>
      <c r="BA551" s="146">
        <f>IF(AZ551=1,G551,0)</f>
        <v>0</v>
      </c>
      <c r="BB551" s="146">
        <f>IF(AZ551=2,G551,0)</f>
        <v>0</v>
      </c>
      <c r="BC551" s="146">
        <f>IF(AZ551=3,G551,0)</f>
        <v>0</v>
      </c>
      <c r="BD551" s="146">
        <f>IF(AZ551=4,G551,0)</f>
        <v>0</v>
      </c>
      <c r="BE551" s="146">
        <f>IF(AZ551=5,G551,0)</f>
        <v>0</v>
      </c>
      <c r="CA551" s="177">
        <v>12</v>
      </c>
      <c r="CB551" s="177">
        <v>0</v>
      </c>
      <c r="CZ551" s="146">
        <v>0</v>
      </c>
    </row>
    <row r="552" spans="1:104" x14ac:dyDescent="0.25">
      <c r="A552" s="171">
        <v>165</v>
      </c>
      <c r="B552" s="172" t="s">
        <v>304</v>
      </c>
      <c r="C552" s="173" t="s">
        <v>737</v>
      </c>
      <c r="D552" s="174" t="s">
        <v>303</v>
      </c>
      <c r="E552" s="175">
        <v>1</v>
      </c>
      <c r="F552" s="175">
        <v>0</v>
      </c>
      <c r="G552" s="176">
        <f>E552*F552</f>
        <v>0</v>
      </c>
      <c r="O552" s="170">
        <v>2</v>
      </c>
      <c r="AA552" s="146">
        <v>12</v>
      </c>
      <c r="AB552" s="146">
        <v>0</v>
      </c>
      <c r="AC552" s="146">
        <v>384</v>
      </c>
      <c r="AZ552" s="146">
        <v>1</v>
      </c>
      <c r="BA552" s="146">
        <f>IF(AZ552=1,G552,0)</f>
        <v>0</v>
      </c>
      <c r="BB552" s="146">
        <f>IF(AZ552=2,G552,0)</f>
        <v>0</v>
      </c>
      <c r="BC552" s="146">
        <f>IF(AZ552=3,G552,0)</f>
        <v>0</v>
      </c>
      <c r="BD552" s="146">
        <f>IF(AZ552=4,G552,0)</f>
        <v>0</v>
      </c>
      <c r="BE552" s="146">
        <f>IF(AZ552=5,G552,0)</f>
        <v>0</v>
      </c>
      <c r="CA552" s="177">
        <v>12</v>
      </c>
      <c r="CB552" s="177">
        <v>0</v>
      </c>
      <c r="CZ552" s="146">
        <v>0</v>
      </c>
    </row>
    <row r="553" spans="1:104" x14ac:dyDescent="0.25">
      <c r="A553" s="171">
        <v>166</v>
      </c>
      <c r="B553" s="172" t="s">
        <v>738</v>
      </c>
      <c r="C553" s="173" t="s">
        <v>739</v>
      </c>
      <c r="D553" s="174" t="s">
        <v>303</v>
      </c>
      <c r="E553" s="175">
        <v>1</v>
      </c>
      <c r="F553" s="175">
        <v>0</v>
      </c>
      <c r="G553" s="176">
        <f>E553*F553</f>
        <v>0</v>
      </c>
      <c r="O553" s="170">
        <v>2</v>
      </c>
      <c r="AA553" s="146">
        <v>12</v>
      </c>
      <c r="AB553" s="146">
        <v>0</v>
      </c>
      <c r="AC553" s="146">
        <v>433</v>
      </c>
      <c r="AZ553" s="146">
        <v>1</v>
      </c>
      <c r="BA553" s="146">
        <f>IF(AZ553=1,G553,0)</f>
        <v>0</v>
      </c>
      <c r="BB553" s="146">
        <f>IF(AZ553=2,G553,0)</f>
        <v>0</v>
      </c>
      <c r="BC553" s="146">
        <f>IF(AZ553=3,G553,0)</f>
        <v>0</v>
      </c>
      <c r="BD553" s="146">
        <f>IF(AZ553=4,G553,0)</f>
        <v>0</v>
      </c>
      <c r="BE553" s="146">
        <f>IF(AZ553=5,G553,0)</f>
        <v>0</v>
      </c>
      <c r="CA553" s="177">
        <v>12</v>
      </c>
      <c r="CB553" s="177">
        <v>0</v>
      </c>
      <c r="CZ553" s="146">
        <v>0</v>
      </c>
    </row>
    <row r="554" spans="1:104" x14ac:dyDescent="0.25">
      <c r="A554" s="178"/>
      <c r="B554" s="179"/>
      <c r="C554" s="228" t="s">
        <v>740</v>
      </c>
      <c r="D554" s="229"/>
      <c r="E554" s="229"/>
      <c r="F554" s="229"/>
      <c r="G554" s="230"/>
      <c r="L554" s="180" t="s">
        <v>740</v>
      </c>
      <c r="O554" s="170">
        <v>3</v>
      </c>
    </row>
    <row r="555" spans="1:104" x14ac:dyDescent="0.25">
      <c r="A555" s="171">
        <v>167</v>
      </c>
      <c r="B555" s="172" t="s">
        <v>741</v>
      </c>
      <c r="C555" s="173" t="s">
        <v>742</v>
      </c>
      <c r="D555" s="174" t="s">
        <v>303</v>
      </c>
      <c r="E555" s="175">
        <v>1</v>
      </c>
      <c r="F555" s="175">
        <v>0</v>
      </c>
      <c r="G555" s="176">
        <f>E555*F555</f>
        <v>0</v>
      </c>
      <c r="O555" s="170">
        <v>2</v>
      </c>
      <c r="AA555" s="146">
        <v>12</v>
      </c>
      <c r="AB555" s="146">
        <v>0</v>
      </c>
      <c r="AC555" s="146">
        <v>432</v>
      </c>
      <c r="AZ555" s="146">
        <v>1</v>
      </c>
      <c r="BA555" s="146">
        <f>IF(AZ555=1,G555,0)</f>
        <v>0</v>
      </c>
      <c r="BB555" s="146">
        <f>IF(AZ555=2,G555,0)</f>
        <v>0</v>
      </c>
      <c r="BC555" s="146">
        <f>IF(AZ555=3,G555,0)</f>
        <v>0</v>
      </c>
      <c r="BD555" s="146">
        <f>IF(AZ555=4,G555,0)</f>
        <v>0</v>
      </c>
      <c r="BE555" s="146">
        <f>IF(AZ555=5,G555,0)</f>
        <v>0</v>
      </c>
      <c r="CA555" s="177">
        <v>12</v>
      </c>
      <c r="CB555" s="177">
        <v>0</v>
      </c>
      <c r="CZ555" s="146">
        <v>0</v>
      </c>
    </row>
    <row r="556" spans="1:104" x14ac:dyDescent="0.25">
      <c r="A556" s="178"/>
      <c r="B556" s="179"/>
      <c r="C556" s="228" t="s">
        <v>743</v>
      </c>
      <c r="D556" s="229"/>
      <c r="E556" s="229"/>
      <c r="F556" s="229"/>
      <c r="G556" s="230"/>
      <c r="L556" s="180" t="s">
        <v>743</v>
      </c>
      <c r="O556" s="170">
        <v>3</v>
      </c>
    </row>
    <row r="557" spans="1:104" x14ac:dyDescent="0.25">
      <c r="A557" s="171">
        <v>168</v>
      </c>
      <c r="B557" s="172" t="s">
        <v>744</v>
      </c>
      <c r="C557" s="173" t="s">
        <v>745</v>
      </c>
      <c r="D557" s="174" t="s">
        <v>210</v>
      </c>
      <c r="E557" s="175">
        <v>1</v>
      </c>
      <c r="F557" s="175">
        <v>0</v>
      </c>
      <c r="G557" s="176">
        <f t="shared" ref="G557:G562" si="6">E557*F557</f>
        <v>0</v>
      </c>
      <c r="O557" s="170">
        <v>2</v>
      </c>
      <c r="AA557" s="146">
        <v>12</v>
      </c>
      <c r="AB557" s="146">
        <v>0</v>
      </c>
      <c r="AC557" s="146">
        <v>430</v>
      </c>
      <c r="AZ557" s="146">
        <v>1</v>
      </c>
      <c r="BA557" s="146">
        <f t="shared" ref="BA557:BA562" si="7">IF(AZ557=1,G557,0)</f>
        <v>0</v>
      </c>
      <c r="BB557" s="146">
        <f t="shared" ref="BB557:BB562" si="8">IF(AZ557=2,G557,0)</f>
        <v>0</v>
      </c>
      <c r="BC557" s="146">
        <f t="shared" ref="BC557:BC562" si="9">IF(AZ557=3,G557,0)</f>
        <v>0</v>
      </c>
      <c r="BD557" s="146">
        <f t="shared" ref="BD557:BD562" si="10">IF(AZ557=4,G557,0)</f>
        <v>0</v>
      </c>
      <c r="BE557" s="146">
        <f t="shared" ref="BE557:BE562" si="11">IF(AZ557=5,G557,0)</f>
        <v>0</v>
      </c>
      <c r="CA557" s="177">
        <v>12</v>
      </c>
      <c r="CB557" s="177">
        <v>0</v>
      </c>
      <c r="CZ557" s="146">
        <v>0</v>
      </c>
    </row>
    <row r="558" spans="1:104" x14ac:dyDescent="0.25">
      <c r="A558" s="171">
        <v>169</v>
      </c>
      <c r="B558" s="172" t="s">
        <v>746</v>
      </c>
      <c r="C558" s="173" t="s">
        <v>747</v>
      </c>
      <c r="D558" s="174" t="s">
        <v>75</v>
      </c>
      <c r="E558" s="175">
        <v>1</v>
      </c>
      <c r="F558" s="175">
        <v>0</v>
      </c>
      <c r="G558" s="176">
        <f t="shared" si="6"/>
        <v>0</v>
      </c>
      <c r="O558" s="170">
        <v>2</v>
      </c>
      <c r="AA558" s="146">
        <v>12</v>
      </c>
      <c r="AB558" s="146">
        <v>0</v>
      </c>
      <c r="AC558" s="146">
        <v>508</v>
      </c>
      <c r="AZ558" s="146">
        <v>1</v>
      </c>
      <c r="BA558" s="146">
        <f t="shared" si="7"/>
        <v>0</v>
      </c>
      <c r="BB558" s="146">
        <f t="shared" si="8"/>
        <v>0</v>
      </c>
      <c r="BC558" s="146">
        <f t="shared" si="9"/>
        <v>0</v>
      </c>
      <c r="BD558" s="146">
        <f t="shared" si="10"/>
        <v>0</v>
      </c>
      <c r="BE558" s="146">
        <f t="shared" si="11"/>
        <v>0</v>
      </c>
      <c r="CA558" s="177">
        <v>12</v>
      </c>
      <c r="CB558" s="177">
        <v>0</v>
      </c>
      <c r="CZ558" s="146">
        <v>0</v>
      </c>
    </row>
    <row r="559" spans="1:104" x14ac:dyDescent="0.25">
      <c r="A559" s="171">
        <v>170</v>
      </c>
      <c r="B559" s="172" t="s">
        <v>748</v>
      </c>
      <c r="C559" s="173" t="s">
        <v>749</v>
      </c>
      <c r="D559" s="174" t="s">
        <v>750</v>
      </c>
      <c r="E559" s="175">
        <v>5</v>
      </c>
      <c r="F559" s="175">
        <v>0</v>
      </c>
      <c r="G559" s="176">
        <f t="shared" si="6"/>
        <v>0</v>
      </c>
      <c r="O559" s="170">
        <v>2</v>
      </c>
      <c r="AA559" s="146">
        <v>12</v>
      </c>
      <c r="AB559" s="146">
        <v>0</v>
      </c>
      <c r="AC559" s="146">
        <v>235</v>
      </c>
      <c r="AZ559" s="146">
        <v>1</v>
      </c>
      <c r="BA559" s="146">
        <f t="shared" si="7"/>
        <v>0</v>
      </c>
      <c r="BB559" s="146">
        <f t="shared" si="8"/>
        <v>0</v>
      </c>
      <c r="BC559" s="146">
        <f t="shared" si="9"/>
        <v>0</v>
      </c>
      <c r="BD559" s="146">
        <f t="shared" si="10"/>
        <v>0</v>
      </c>
      <c r="BE559" s="146">
        <f t="shared" si="11"/>
        <v>0</v>
      </c>
      <c r="CA559" s="177">
        <v>12</v>
      </c>
      <c r="CB559" s="177">
        <v>0</v>
      </c>
      <c r="CZ559" s="146">
        <v>0</v>
      </c>
    </row>
    <row r="560" spans="1:104" x14ac:dyDescent="0.25">
      <c r="A560" s="171">
        <v>171</v>
      </c>
      <c r="B560" s="172" t="s">
        <v>751</v>
      </c>
      <c r="C560" s="173" t="s">
        <v>752</v>
      </c>
      <c r="D560" s="174" t="s">
        <v>753</v>
      </c>
      <c r="E560" s="175">
        <v>10</v>
      </c>
      <c r="F560" s="175">
        <v>0</v>
      </c>
      <c r="G560" s="176">
        <f t="shared" si="6"/>
        <v>0</v>
      </c>
      <c r="O560" s="170">
        <v>2</v>
      </c>
      <c r="AA560" s="146">
        <v>12</v>
      </c>
      <c r="AB560" s="146">
        <v>0</v>
      </c>
      <c r="AC560" s="146">
        <v>236</v>
      </c>
      <c r="AZ560" s="146">
        <v>1</v>
      </c>
      <c r="BA560" s="146">
        <f t="shared" si="7"/>
        <v>0</v>
      </c>
      <c r="BB560" s="146">
        <f t="shared" si="8"/>
        <v>0</v>
      </c>
      <c r="BC560" s="146">
        <f t="shared" si="9"/>
        <v>0</v>
      </c>
      <c r="BD560" s="146">
        <f t="shared" si="10"/>
        <v>0</v>
      </c>
      <c r="BE560" s="146">
        <f t="shared" si="11"/>
        <v>0</v>
      </c>
      <c r="CA560" s="177">
        <v>12</v>
      </c>
      <c r="CB560" s="177">
        <v>0</v>
      </c>
      <c r="CZ560" s="146">
        <v>0</v>
      </c>
    </row>
    <row r="561" spans="1:104" x14ac:dyDescent="0.25">
      <c r="A561" s="171">
        <v>172</v>
      </c>
      <c r="B561" s="172" t="s">
        <v>754</v>
      </c>
      <c r="C561" s="173" t="s">
        <v>755</v>
      </c>
      <c r="D561" s="174" t="s">
        <v>210</v>
      </c>
      <c r="E561" s="175">
        <v>2</v>
      </c>
      <c r="F561" s="175">
        <v>0</v>
      </c>
      <c r="G561" s="176">
        <f t="shared" si="6"/>
        <v>0</v>
      </c>
      <c r="O561" s="170">
        <v>2</v>
      </c>
      <c r="AA561" s="146">
        <v>12</v>
      </c>
      <c r="AB561" s="146">
        <v>0</v>
      </c>
      <c r="AC561" s="146">
        <v>237</v>
      </c>
      <c r="AZ561" s="146">
        <v>1</v>
      </c>
      <c r="BA561" s="146">
        <f t="shared" si="7"/>
        <v>0</v>
      </c>
      <c r="BB561" s="146">
        <f t="shared" si="8"/>
        <v>0</v>
      </c>
      <c r="BC561" s="146">
        <f t="shared" si="9"/>
        <v>0</v>
      </c>
      <c r="BD561" s="146">
        <f t="shared" si="10"/>
        <v>0</v>
      </c>
      <c r="BE561" s="146">
        <f t="shared" si="11"/>
        <v>0</v>
      </c>
      <c r="CA561" s="177">
        <v>12</v>
      </c>
      <c r="CB561" s="177">
        <v>0</v>
      </c>
      <c r="CZ561" s="146">
        <v>0</v>
      </c>
    </row>
    <row r="562" spans="1:104" x14ac:dyDescent="0.25">
      <c r="A562" s="171">
        <v>173</v>
      </c>
      <c r="B562" s="172" t="s">
        <v>756</v>
      </c>
      <c r="C562" s="173" t="s">
        <v>757</v>
      </c>
      <c r="D562" s="174" t="s">
        <v>210</v>
      </c>
      <c r="E562" s="175">
        <v>5</v>
      </c>
      <c r="F562" s="175">
        <v>0</v>
      </c>
      <c r="G562" s="176">
        <f t="shared" si="6"/>
        <v>0</v>
      </c>
      <c r="O562" s="170">
        <v>2</v>
      </c>
      <c r="AA562" s="146">
        <v>3</v>
      </c>
      <c r="AB562" s="146">
        <v>7</v>
      </c>
      <c r="AC562" s="146">
        <v>44984124</v>
      </c>
      <c r="AZ562" s="146">
        <v>1</v>
      </c>
      <c r="BA562" s="146">
        <f t="shared" si="7"/>
        <v>0</v>
      </c>
      <c r="BB562" s="146">
        <f t="shared" si="8"/>
        <v>0</v>
      </c>
      <c r="BC562" s="146">
        <f t="shared" si="9"/>
        <v>0</v>
      </c>
      <c r="BD562" s="146">
        <f t="shared" si="10"/>
        <v>0</v>
      </c>
      <c r="BE562" s="146">
        <f t="shared" si="11"/>
        <v>0</v>
      </c>
      <c r="CA562" s="177">
        <v>3</v>
      </c>
      <c r="CB562" s="177">
        <v>7</v>
      </c>
      <c r="CZ562" s="146">
        <v>0</v>
      </c>
    </row>
    <row r="563" spans="1:104" ht="13" x14ac:dyDescent="0.3">
      <c r="A563" s="185"/>
      <c r="B563" s="186" t="s">
        <v>76</v>
      </c>
      <c r="C563" s="187" t="str">
        <f>CONCATENATE(B548," ",C548)</f>
        <v>OS Ostatní</v>
      </c>
      <c r="D563" s="188"/>
      <c r="E563" s="189"/>
      <c r="F563" s="190"/>
      <c r="G563" s="191">
        <f>SUM(G548:G562)</f>
        <v>0</v>
      </c>
      <c r="O563" s="170">
        <v>4</v>
      </c>
      <c r="BA563" s="192">
        <f>SUM(BA548:BA562)</f>
        <v>0</v>
      </c>
      <c r="BB563" s="192">
        <f>SUM(BB548:BB562)</f>
        <v>0</v>
      </c>
      <c r="BC563" s="192">
        <f>SUM(BC548:BC562)</f>
        <v>0</v>
      </c>
      <c r="BD563" s="192">
        <f>SUM(BD548:BD562)</f>
        <v>0</v>
      </c>
      <c r="BE563" s="192">
        <f>SUM(BE548:BE562)</f>
        <v>0</v>
      </c>
    </row>
    <row r="564" spans="1:104" ht="13" x14ac:dyDescent="0.3">
      <c r="A564" s="163" t="s">
        <v>72</v>
      </c>
      <c r="B564" s="164" t="s">
        <v>758</v>
      </c>
      <c r="C564" s="165" t="s">
        <v>759</v>
      </c>
      <c r="D564" s="166"/>
      <c r="E564" s="167"/>
      <c r="F564" s="167"/>
      <c r="G564" s="168"/>
      <c r="H564" s="169"/>
      <c r="I564" s="169"/>
      <c r="O564" s="170">
        <v>1</v>
      </c>
    </row>
    <row r="565" spans="1:104" ht="20" x14ac:dyDescent="0.25">
      <c r="A565" s="171">
        <v>174</v>
      </c>
      <c r="B565" s="172" t="s">
        <v>760</v>
      </c>
      <c r="C565" s="173" t="s">
        <v>761</v>
      </c>
      <c r="D565" s="174" t="s">
        <v>109</v>
      </c>
      <c r="E565" s="175">
        <v>80.411299999999997</v>
      </c>
      <c r="F565" s="175">
        <v>0</v>
      </c>
      <c r="G565" s="176">
        <f>E565*F565</f>
        <v>0</v>
      </c>
      <c r="O565" s="170">
        <v>2</v>
      </c>
      <c r="AA565" s="146">
        <v>1</v>
      </c>
      <c r="AB565" s="146">
        <v>7</v>
      </c>
      <c r="AC565" s="146">
        <v>7</v>
      </c>
      <c r="AZ565" s="146">
        <v>2</v>
      </c>
      <c r="BA565" s="146">
        <f>IF(AZ565=1,G565,0)</f>
        <v>0</v>
      </c>
      <c r="BB565" s="146">
        <f>IF(AZ565=2,G565,0)</f>
        <v>0</v>
      </c>
      <c r="BC565" s="146">
        <f>IF(AZ565=3,G565,0)</f>
        <v>0</v>
      </c>
      <c r="BD565" s="146">
        <f>IF(AZ565=4,G565,0)</f>
        <v>0</v>
      </c>
      <c r="BE565" s="146">
        <f>IF(AZ565=5,G565,0)</f>
        <v>0</v>
      </c>
      <c r="CA565" s="177">
        <v>1</v>
      </c>
      <c r="CB565" s="177">
        <v>7</v>
      </c>
      <c r="CZ565" s="146">
        <v>3.3E-4</v>
      </c>
    </row>
    <row r="566" spans="1:104" x14ac:dyDescent="0.25">
      <c r="A566" s="178"/>
      <c r="B566" s="181"/>
      <c r="C566" s="226" t="s">
        <v>762</v>
      </c>
      <c r="D566" s="227"/>
      <c r="E566" s="182">
        <v>80.411299999999997</v>
      </c>
      <c r="F566" s="183"/>
      <c r="G566" s="184"/>
      <c r="M566" s="180" t="s">
        <v>762</v>
      </c>
      <c r="O566" s="170"/>
    </row>
    <row r="567" spans="1:104" ht="20" x14ac:dyDescent="0.25">
      <c r="A567" s="171">
        <v>175</v>
      </c>
      <c r="B567" s="172" t="s">
        <v>763</v>
      </c>
      <c r="C567" s="173" t="s">
        <v>764</v>
      </c>
      <c r="D567" s="174" t="s">
        <v>109</v>
      </c>
      <c r="E567" s="175">
        <v>110.73390000000001</v>
      </c>
      <c r="F567" s="175">
        <v>0</v>
      </c>
      <c r="G567" s="176">
        <f>E567*F567</f>
        <v>0</v>
      </c>
      <c r="O567" s="170">
        <v>2</v>
      </c>
      <c r="AA567" s="146">
        <v>1</v>
      </c>
      <c r="AB567" s="146">
        <v>7</v>
      </c>
      <c r="AC567" s="146">
        <v>7</v>
      </c>
      <c r="AZ567" s="146">
        <v>2</v>
      </c>
      <c r="BA567" s="146">
        <f>IF(AZ567=1,G567,0)</f>
        <v>0</v>
      </c>
      <c r="BB567" s="146">
        <f>IF(AZ567=2,G567,0)</f>
        <v>0</v>
      </c>
      <c r="BC567" s="146">
        <f>IF(AZ567=3,G567,0)</f>
        <v>0</v>
      </c>
      <c r="BD567" s="146">
        <f>IF(AZ567=4,G567,0)</f>
        <v>0</v>
      </c>
      <c r="BE567" s="146">
        <f>IF(AZ567=5,G567,0)</f>
        <v>0</v>
      </c>
      <c r="CA567" s="177">
        <v>1</v>
      </c>
      <c r="CB567" s="177">
        <v>7</v>
      </c>
      <c r="CZ567" s="146">
        <v>5.1999999999999995E-4</v>
      </c>
    </row>
    <row r="568" spans="1:104" x14ac:dyDescent="0.25">
      <c r="A568" s="178"/>
      <c r="B568" s="181"/>
      <c r="C568" s="226" t="s">
        <v>765</v>
      </c>
      <c r="D568" s="227"/>
      <c r="E568" s="182">
        <v>92.047399999999996</v>
      </c>
      <c r="F568" s="183"/>
      <c r="G568" s="184"/>
      <c r="M568" s="180" t="s">
        <v>765</v>
      </c>
      <c r="O568" s="170"/>
    </row>
    <row r="569" spans="1:104" x14ac:dyDescent="0.25">
      <c r="A569" s="178"/>
      <c r="B569" s="181"/>
      <c r="C569" s="226" t="s">
        <v>766</v>
      </c>
      <c r="D569" s="227"/>
      <c r="E569" s="182">
        <v>18.686499999999999</v>
      </c>
      <c r="F569" s="183"/>
      <c r="G569" s="184"/>
      <c r="M569" s="205">
        <v>186865</v>
      </c>
      <c r="O569" s="170"/>
    </row>
    <row r="570" spans="1:104" x14ac:dyDescent="0.25">
      <c r="A570" s="171">
        <v>176</v>
      </c>
      <c r="B570" s="172" t="s">
        <v>767</v>
      </c>
      <c r="C570" s="173" t="s">
        <v>768</v>
      </c>
      <c r="D570" s="174" t="s">
        <v>109</v>
      </c>
      <c r="E570" s="175">
        <v>80.411299999999997</v>
      </c>
      <c r="F570" s="175">
        <v>0</v>
      </c>
      <c r="G570" s="176">
        <f>E570*F570</f>
        <v>0</v>
      </c>
      <c r="O570" s="170">
        <v>2</v>
      </c>
      <c r="AA570" s="146">
        <v>1</v>
      </c>
      <c r="AB570" s="146">
        <v>7</v>
      </c>
      <c r="AC570" s="146">
        <v>7</v>
      </c>
      <c r="AZ570" s="146">
        <v>2</v>
      </c>
      <c r="BA570" s="146">
        <f>IF(AZ570=1,G570,0)</f>
        <v>0</v>
      </c>
      <c r="BB570" s="146">
        <f>IF(AZ570=2,G570,0)</f>
        <v>0</v>
      </c>
      <c r="BC570" s="146">
        <f>IF(AZ570=3,G570,0)</f>
        <v>0</v>
      </c>
      <c r="BD570" s="146">
        <f>IF(AZ570=4,G570,0)</f>
        <v>0</v>
      </c>
      <c r="BE570" s="146">
        <f>IF(AZ570=5,G570,0)</f>
        <v>0</v>
      </c>
      <c r="CA570" s="177">
        <v>1</v>
      </c>
      <c r="CB570" s="177">
        <v>7</v>
      </c>
      <c r="CZ570" s="146">
        <v>4.0999999999999999E-4</v>
      </c>
    </row>
    <row r="571" spans="1:104" x14ac:dyDescent="0.25">
      <c r="A571" s="178"/>
      <c r="B571" s="181"/>
      <c r="C571" s="226" t="s">
        <v>139</v>
      </c>
      <c r="D571" s="227"/>
      <c r="E571" s="182">
        <v>9.6991999999999994</v>
      </c>
      <c r="F571" s="183"/>
      <c r="G571" s="184"/>
      <c r="M571" s="180" t="s">
        <v>139</v>
      </c>
      <c r="O571" s="170"/>
    </row>
    <row r="572" spans="1:104" x14ac:dyDescent="0.25">
      <c r="A572" s="178"/>
      <c r="B572" s="181"/>
      <c r="C572" s="226" t="s">
        <v>142</v>
      </c>
      <c r="D572" s="227"/>
      <c r="E572" s="182">
        <v>26.8521</v>
      </c>
      <c r="F572" s="183"/>
      <c r="G572" s="184"/>
      <c r="M572" s="180" t="s">
        <v>142</v>
      </c>
      <c r="O572" s="170"/>
    </row>
    <row r="573" spans="1:104" x14ac:dyDescent="0.25">
      <c r="A573" s="178"/>
      <c r="B573" s="181"/>
      <c r="C573" s="226" t="s">
        <v>769</v>
      </c>
      <c r="D573" s="227"/>
      <c r="E573" s="182">
        <v>43.86</v>
      </c>
      <c r="F573" s="183"/>
      <c r="G573" s="184"/>
      <c r="M573" s="180" t="s">
        <v>769</v>
      </c>
      <c r="O573" s="170"/>
    </row>
    <row r="574" spans="1:104" x14ac:dyDescent="0.25">
      <c r="A574" s="171">
        <v>177</v>
      </c>
      <c r="B574" s="172" t="s">
        <v>770</v>
      </c>
      <c r="C574" s="173" t="s">
        <v>771</v>
      </c>
      <c r="D574" s="174" t="s">
        <v>109</v>
      </c>
      <c r="E574" s="175">
        <v>110.73390000000001</v>
      </c>
      <c r="F574" s="175">
        <v>0</v>
      </c>
      <c r="G574" s="176">
        <f>E574*F574</f>
        <v>0</v>
      </c>
      <c r="O574" s="170">
        <v>2</v>
      </c>
      <c r="AA574" s="146">
        <v>1</v>
      </c>
      <c r="AB574" s="146">
        <v>7</v>
      </c>
      <c r="AC574" s="146">
        <v>7</v>
      </c>
      <c r="AZ574" s="146">
        <v>2</v>
      </c>
      <c r="BA574" s="146">
        <f>IF(AZ574=1,G574,0)</f>
        <v>0</v>
      </c>
      <c r="BB574" s="146">
        <f>IF(AZ574=2,G574,0)</f>
        <v>0</v>
      </c>
      <c r="BC574" s="146">
        <f>IF(AZ574=3,G574,0)</f>
        <v>0</v>
      </c>
      <c r="BD574" s="146">
        <f>IF(AZ574=4,G574,0)</f>
        <v>0</v>
      </c>
      <c r="BE574" s="146">
        <f>IF(AZ574=5,G574,0)</f>
        <v>0</v>
      </c>
      <c r="CA574" s="177">
        <v>1</v>
      </c>
      <c r="CB574" s="177">
        <v>7</v>
      </c>
      <c r="CZ574" s="146">
        <v>5.8E-4</v>
      </c>
    </row>
    <row r="575" spans="1:104" x14ac:dyDescent="0.25">
      <c r="A575" s="178"/>
      <c r="B575" s="181"/>
      <c r="C575" s="226" t="s">
        <v>765</v>
      </c>
      <c r="D575" s="227"/>
      <c r="E575" s="182">
        <v>92.047399999999996</v>
      </c>
      <c r="F575" s="183"/>
      <c r="G575" s="184"/>
      <c r="M575" s="180" t="s">
        <v>765</v>
      </c>
      <c r="O575" s="170"/>
    </row>
    <row r="576" spans="1:104" x14ac:dyDescent="0.25">
      <c r="A576" s="178"/>
      <c r="B576" s="181"/>
      <c r="C576" s="226" t="s">
        <v>766</v>
      </c>
      <c r="D576" s="227"/>
      <c r="E576" s="182">
        <v>18.686499999999999</v>
      </c>
      <c r="F576" s="183"/>
      <c r="G576" s="184"/>
      <c r="M576" s="205">
        <v>186865</v>
      </c>
      <c r="O576" s="170"/>
    </row>
    <row r="577" spans="1:104" ht="20" x14ac:dyDescent="0.25">
      <c r="A577" s="171">
        <v>178</v>
      </c>
      <c r="B577" s="172" t="s">
        <v>772</v>
      </c>
      <c r="C577" s="173" t="s">
        <v>773</v>
      </c>
      <c r="D577" s="174" t="s">
        <v>109</v>
      </c>
      <c r="E577" s="175">
        <v>572.76700000000005</v>
      </c>
      <c r="F577" s="175">
        <v>0</v>
      </c>
      <c r="G577" s="176">
        <f>E577*F577</f>
        <v>0</v>
      </c>
      <c r="O577" s="170">
        <v>2</v>
      </c>
      <c r="AA577" s="146">
        <v>1</v>
      </c>
      <c r="AB577" s="146">
        <v>0</v>
      </c>
      <c r="AC577" s="146">
        <v>0</v>
      </c>
      <c r="AZ577" s="146">
        <v>2</v>
      </c>
      <c r="BA577" s="146">
        <f>IF(AZ577=1,G577,0)</f>
        <v>0</v>
      </c>
      <c r="BB577" s="146">
        <f>IF(AZ577=2,G577,0)</f>
        <v>0</v>
      </c>
      <c r="BC577" s="146">
        <f>IF(AZ577=3,G577,0)</f>
        <v>0</v>
      </c>
      <c r="BD577" s="146">
        <f>IF(AZ577=4,G577,0)</f>
        <v>0</v>
      </c>
      <c r="BE577" s="146">
        <f>IF(AZ577=5,G577,0)</f>
        <v>0</v>
      </c>
      <c r="CA577" s="177">
        <v>1</v>
      </c>
      <c r="CB577" s="177">
        <v>0</v>
      </c>
      <c r="CZ577" s="146">
        <v>3.5799999999999998E-3</v>
      </c>
    </row>
    <row r="578" spans="1:104" ht="20.5" x14ac:dyDescent="0.25">
      <c r="A578" s="178"/>
      <c r="B578" s="181"/>
      <c r="C578" s="226" t="s">
        <v>774</v>
      </c>
      <c r="D578" s="227"/>
      <c r="E578" s="182">
        <v>258.31</v>
      </c>
      <c r="F578" s="183"/>
      <c r="G578" s="184"/>
      <c r="M578" s="180" t="s">
        <v>774</v>
      </c>
      <c r="O578" s="170"/>
    </row>
    <row r="579" spans="1:104" x14ac:dyDescent="0.25">
      <c r="A579" s="178"/>
      <c r="B579" s="181"/>
      <c r="C579" s="226" t="s">
        <v>775</v>
      </c>
      <c r="D579" s="227"/>
      <c r="E579" s="182">
        <v>35.74</v>
      </c>
      <c r="F579" s="183"/>
      <c r="G579" s="184"/>
      <c r="M579" s="180" t="s">
        <v>775</v>
      </c>
      <c r="O579" s="170"/>
    </row>
    <row r="580" spans="1:104" x14ac:dyDescent="0.25">
      <c r="A580" s="178"/>
      <c r="B580" s="181"/>
      <c r="C580" s="226" t="s">
        <v>776</v>
      </c>
      <c r="D580" s="227"/>
      <c r="E580" s="182">
        <v>76.53</v>
      </c>
      <c r="F580" s="183"/>
      <c r="G580" s="184"/>
      <c r="M580" s="180" t="s">
        <v>776</v>
      </c>
      <c r="O580" s="170"/>
    </row>
    <row r="581" spans="1:104" x14ac:dyDescent="0.25">
      <c r="A581" s="178"/>
      <c r="B581" s="181"/>
      <c r="C581" s="226" t="s">
        <v>777</v>
      </c>
      <c r="D581" s="227"/>
      <c r="E581" s="182">
        <v>3.8959999999999999</v>
      </c>
      <c r="F581" s="183"/>
      <c r="G581" s="184"/>
      <c r="M581" s="180" t="s">
        <v>777</v>
      </c>
      <c r="O581" s="170"/>
    </row>
    <row r="582" spans="1:104" x14ac:dyDescent="0.25">
      <c r="A582" s="178"/>
      <c r="B582" s="181"/>
      <c r="C582" s="226" t="s">
        <v>778</v>
      </c>
      <c r="D582" s="227"/>
      <c r="E582" s="182">
        <v>13.992000000000001</v>
      </c>
      <c r="F582" s="183"/>
      <c r="G582" s="184"/>
      <c r="M582" s="180" t="s">
        <v>778</v>
      </c>
      <c r="O582" s="170"/>
    </row>
    <row r="583" spans="1:104" x14ac:dyDescent="0.25">
      <c r="A583" s="178"/>
      <c r="B583" s="181"/>
      <c r="C583" s="226" t="s">
        <v>779</v>
      </c>
      <c r="D583" s="227"/>
      <c r="E583" s="182">
        <v>16.268000000000001</v>
      </c>
      <c r="F583" s="183"/>
      <c r="G583" s="184"/>
      <c r="M583" s="180" t="s">
        <v>779</v>
      </c>
      <c r="O583" s="170"/>
    </row>
    <row r="584" spans="1:104" ht="20.5" x14ac:dyDescent="0.25">
      <c r="A584" s="178"/>
      <c r="B584" s="181"/>
      <c r="C584" s="226" t="s">
        <v>780</v>
      </c>
      <c r="D584" s="227"/>
      <c r="E584" s="182">
        <v>25.998000000000001</v>
      </c>
      <c r="F584" s="183"/>
      <c r="G584" s="184"/>
      <c r="M584" s="180" t="s">
        <v>780</v>
      </c>
      <c r="O584" s="170"/>
    </row>
    <row r="585" spans="1:104" ht="20.5" x14ac:dyDescent="0.25">
      <c r="A585" s="178"/>
      <c r="B585" s="181"/>
      <c r="C585" s="226" t="s">
        <v>781</v>
      </c>
      <c r="D585" s="227"/>
      <c r="E585" s="182">
        <v>47.527999999999999</v>
      </c>
      <c r="F585" s="183"/>
      <c r="G585" s="184"/>
      <c r="M585" s="180" t="s">
        <v>781</v>
      </c>
      <c r="O585" s="170"/>
    </row>
    <row r="586" spans="1:104" x14ac:dyDescent="0.25">
      <c r="A586" s="178"/>
      <c r="B586" s="181"/>
      <c r="C586" s="226" t="s">
        <v>682</v>
      </c>
      <c r="D586" s="227"/>
      <c r="E586" s="182">
        <v>4.2</v>
      </c>
      <c r="F586" s="183"/>
      <c r="G586" s="184"/>
      <c r="M586" s="180" t="s">
        <v>682</v>
      </c>
      <c r="O586" s="170"/>
    </row>
    <row r="587" spans="1:104" x14ac:dyDescent="0.25">
      <c r="A587" s="178"/>
      <c r="B587" s="181"/>
      <c r="C587" s="226" t="s">
        <v>782</v>
      </c>
      <c r="D587" s="227"/>
      <c r="E587" s="182">
        <v>2.6</v>
      </c>
      <c r="F587" s="183"/>
      <c r="G587" s="184"/>
      <c r="M587" s="180" t="s">
        <v>782</v>
      </c>
      <c r="O587" s="170"/>
    </row>
    <row r="588" spans="1:104" ht="20.5" x14ac:dyDescent="0.25">
      <c r="A588" s="178"/>
      <c r="B588" s="181"/>
      <c r="C588" s="226" t="s">
        <v>783</v>
      </c>
      <c r="D588" s="227"/>
      <c r="E588" s="182">
        <v>17.274000000000001</v>
      </c>
      <c r="F588" s="183"/>
      <c r="G588" s="184"/>
      <c r="M588" s="180" t="s">
        <v>783</v>
      </c>
      <c r="O588" s="170"/>
    </row>
    <row r="589" spans="1:104" x14ac:dyDescent="0.25">
      <c r="A589" s="178"/>
      <c r="B589" s="181"/>
      <c r="C589" s="226" t="s">
        <v>784</v>
      </c>
      <c r="D589" s="227"/>
      <c r="E589" s="182">
        <v>6.7</v>
      </c>
      <c r="F589" s="183"/>
      <c r="G589" s="184"/>
      <c r="M589" s="180" t="s">
        <v>784</v>
      </c>
      <c r="O589" s="170"/>
    </row>
    <row r="590" spans="1:104" x14ac:dyDescent="0.25">
      <c r="A590" s="178"/>
      <c r="B590" s="181"/>
      <c r="C590" s="226" t="s">
        <v>785</v>
      </c>
      <c r="D590" s="227"/>
      <c r="E590" s="182">
        <v>28.96</v>
      </c>
      <c r="F590" s="183"/>
      <c r="G590" s="184"/>
      <c r="M590" s="180" t="s">
        <v>785</v>
      </c>
      <c r="O590" s="170"/>
    </row>
    <row r="591" spans="1:104" x14ac:dyDescent="0.25">
      <c r="A591" s="178"/>
      <c r="B591" s="181"/>
      <c r="C591" s="226" t="s">
        <v>786</v>
      </c>
      <c r="D591" s="227"/>
      <c r="E591" s="182">
        <v>6.6369999999999996</v>
      </c>
      <c r="F591" s="183"/>
      <c r="G591" s="184"/>
      <c r="M591" s="180" t="s">
        <v>786</v>
      </c>
      <c r="O591" s="170"/>
    </row>
    <row r="592" spans="1:104" x14ac:dyDescent="0.25">
      <c r="A592" s="178"/>
      <c r="B592" s="181"/>
      <c r="C592" s="226" t="s">
        <v>787</v>
      </c>
      <c r="D592" s="227"/>
      <c r="E592" s="182">
        <v>31.484000000000002</v>
      </c>
      <c r="F592" s="183"/>
      <c r="G592" s="184"/>
      <c r="M592" s="180" t="s">
        <v>787</v>
      </c>
      <c r="O592" s="170"/>
    </row>
    <row r="593" spans="1:104" x14ac:dyDescent="0.25">
      <c r="A593" s="178"/>
      <c r="B593" s="181"/>
      <c r="C593" s="226" t="s">
        <v>788</v>
      </c>
      <c r="D593" s="227"/>
      <c r="E593" s="182">
        <v>-3.35</v>
      </c>
      <c r="F593" s="183"/>
      <c r="G593" s="184"/>
      <c r="M593" s="180" t="s">
        <v>788</v>
      </c>
      <c r="O593" s="170"/>
    </row>
    <row r="594" spans="1:104" x14ac:dyDescent="0.25">
      <c r="A594" s="171">
        <v>179</v>
      </c>
      <c r="B594" s="172" t="s">
        <v>789</v>
      </c>
      <c r="C594" s="173" t="s">
        <v>790</v>
      </c>
      <c r="D594" s="174" t="s">
        <v>210</v>
      </c>
      <c r="E594" s="175">
        <v>2</v>
      </c>
      <c r="F594" s="175">
        <v>0</v>
      </c>
      <c r="G594" s="176">
        <f>E594*F594</f>
        <v>0</v>
      </c>
      <c r="O594" s="170">
        <v>2</v>
      </c>
      <c r="AA594" s="146">
        <v>1</v>
      </c>
      <c r="AB594" s="146">
        <v>7</v>
      </c>
      <c r="AC594" s="146">
        <v>7</v>
      </c>
      <c r="AZ594" s="146">
        <v>2</v>
      </c>
      <c r="BA594" s="146">
        <f>IF(AZ594=1,G594,0)</f>
        <v>0</v>
      </c>
      <c r="BB594" s="146">
        <f>IF(AZ594=2,G594,0)</f>
        <v>0</v>
      </c>
      <c r="BC594" s="146">
        <f>IF(AZ594=3,G594,0)</f>
        <v>0</v>
      </c>
      <c r="BD594" s="146">
        <f>IF(AZ594=4,G594,0)</f>
        <v>0</v>
      </c>
      <c r="BE594" s="146">
        <f>IF(AZ594=5,G594,0)</f>
        <v>0</v>
      </c>
      <c r="CA594" s="177">
        <v>1</v>
      </c>
      <c r="CB594" s="177">
        <v>7</v>
      </c>
      <c r="CZ594" s="146">
        <v>5.4000000000000001E-4</v>
      </c>
    </row>
    <row r="595" spans="1:104" x14ac:dyDescent="0.25">
      <c r="A595" s="171">
        <v>180</v>
      </c>
      <c r="B595" s="172" t="s">
        <v>791</v>
      </c>
      <c r="C595" s="173" t="s">
        <v>792</v>
      </c>
      <c r="D595" s="174" t="s">
        <v>109</v>
      </c>
      <c r="E595" s="175">
        <v>110.73390000000001</v>
      </c>
      <c r="F595" s="175">
        <v>0</v>
      </c>
      <c r="G595" s="176">
        <f>E595*F595</f>
        <v>0</v>
      </c>
      <c r="O595" s="170">
        <v>2</v>
      </c>
      <c r="AA595" s="146">
        <v>1</v>
      </c>
      <c r="AB595" s="146">
        <v>7</v>
      </c>
      <c r="AC595" s="146">
        <v>7</v>
      </c>
      <c r="AZ595" s="146">
        <v>2</v>
      </c>
      <c r="BA595" s="146">
        <f>IF(AZ595=1,G595,0)</f>
        <v>0</v>
      </c>
      <c r="BB595" s="146">
        <f>IF(AZ595=2,G595,0)</f>
        <v>0</v>
      </c>
      <c r="BC595" s="146">
        <f>IF(AZ595=3,G595,0)</f>
        <v>0</v>
      </c>
      <c r="BD595" s="146">
        <f>IF(AZ595=4,G595,0)</f>
        <v>0</v>
      </c>
      <c r="BE595" s="146">
        <f>IF(AZ595=5,G595,0)</f>
        <v>0</v>
      </c>
      <c r="CA595" s="177">
        <v>1</v>
      </c>
      <c r="CB595" s="177">
        <v>7</v>
      </c>
      <c r="CZ595" s="146">
        <v>1.15E-3</v>
      </c>
    </row>
    <row r="596" spans="1:104" x14ac:dyDescent="0.25">
      <c r="A596" s="171">
        <v>181</v>
      </c>
      <c r="B596" s="172" t="s">
        <v>793</v>
      </c>
      <c r="C596" s="173" t="s">
        <v>794</v>
      </c>
      <c r="D596" s="174" t="s">
        <v>227</v>
      </c>
      <c r="E596" s="175">
        <v>96.891999999999996</v>
      </c>
      <c r="F596" s="175">
        <v>0</v>
      </c>
      <c r="G596" s="176">
        <f>E596*F596</f>
        <v>0</v>
      </c>
      <c r="O596" s="170">
        <v>2</v>
      </c>
      <c r="AA596" s="146">
        <v>1</v>
      </c>
      <c r="AB596" s="146">
        <v>0</v>
      </c>
      <c r="AC596" s="146">
        <v>0</v>
      </c>
      <c r="AZ596" s="146">
        <v>2</v>
      </c>
      <c r="BA596" s="146">
        <f>IF(AZ596=1,G596,0)</f>
        <v>0</v>
      </c>
      <c r="BB596" s="146">
        <f>IF(AZ596=2,G596,0)</f>
        <v>0</v>
      </c>
      <c r="BC596" s="146">
        <f>IF(AZ596=3,G596,0)</f>
        <v>0</v>
      </c>
      <c r="BD596" s="146">
        <f>IF(AZ596=4,G596,0)</f>
        <v>0</v>
      </c>
      <c r="BE596" s="146">
        <f>IF(AZ596=5,G596,0)</f>
        <v>0</v>
      </c>
      <c r="CA596" s="177">
        <v>1</v>
      </c>
      <c r="CB596" s="177">
        <v>0</v>
      </c>
      <c r="CZ596" s="146">
        <v>3.3E-4</v>
      </c>
    </row>
    <row r="597" spans="1:104" x14ac:dyDescent="0.25">
      <c r="A597" s="178"/>
      <c r="B597" s="181"/>
      <c r="C597" s="226" t="s">
        <v>795</v>
      </c>
      <c r="D597" s="227"/>
      <c r="E597" s="182">
        <v>96.891999999999996</v>
      </c>
      <c r="F597" s="183"/>
      <c r="G597" s="184"/>
      <c r="M597" s="180" t="s">
        <v>795</v>
      </c>
      <c r="O597" s="170"/>
    </row>
    <row r="598" spans="1:104" x14ac:dyDescent="0.25">
      <c r="A598" s="171">
        <v>182</v>
      </c>
      <c r="B598" s="172" t="s">
        <v>796</v>
      </c>
      <c r="C598" s="173" t="s">
        <v>797</v>
      </c>
      <c r="D598" s="174" t="s">
        <v>109</v>
      </c>
      <c r="E598" s="175">
        <v>219.81700000000001</v>
      </c>
      <c r="F598" s="175">
        <v>0</v>
      </c>
      <c r="G598" s="176">
        <f>E598*F598</f>
        <v>0</v>
      </c>
      <c r="O598" s="170">
        <v>2</v>
      </c>
      <c r="AA598" s="146">
        <v>3</v>
      </c>
      <c r="AB598" s="146">
        <v>7</v>
      </c>
      <c r="AC598" s="146">
        <v>62836108</v>
      </c>
      <c r="AZ598" s="146">
        <v>2</v>
      </c>
      <c r="BA598" s="146">
        <f>IF(AZ598=1,G598,0)</f>
        <v>0</v>
      </c>
      <c r="BB598" s="146">
        <f>IF(AZ598=2,G598,0)</f>
        <v>0</v>
      </c>
      <c r="BC598" s="146">
        <f>IF(AZ598=3,G598,0)</f>
        <v>0</v>
      </c>
      <c r="BD598" s="146">
        <f>IF(AZ598=4,G598,0)</f>
        <v>0</v>
      </c>
      <c r="BE598" s="146">
        <f>IF(AZ598=5,G598,0)</f>
        <v>0</v>
      </c>
      <c r="CA598" s="177">
        <v>3</v>
      </c>
      <c r="CB598" s="177">
        <v>7</v>
      </c>
      <c r="CZ598" s="146">
        <v>4.4999999999999997E-3</v>
      </c>
    </row>
    <row r="599" spans="1:104" x14ac:dyDescent="0.25">
      <c r="A599" s="178"/>
      <c r="B599" s="181"/>
      <c r="C599" s="226" t="s">
        <v>798</v>
      </c>
      <c r="D599" s="227"/>
      <c r="E599" s="182">
        <v>63.523499999999999</v>
      </c>
      <c r="F599" s="183"/>
      <c r="G599" s="184"/>
      <c r="M599" s="180" t="s">
        <v>798</v>
      </c>
      <c r="O599" s="170"/>
    </row>
    <row r="600" spans="1:104" x14ac:dyDescent="0.25">
      <c r="A600" s="178"/>
      <c r="B600" s="181"/>
      <c r="C600" s="226" t="s">
        <v>799</v>
      </c>
      <c r="D600" s="227"/>
      <c r="E600" s="182">
        <v>105.8545</v>
      </c>
      <c r="F600" s="183"/>
      <c r="G600" s="184"/>
      <c r="M600" s="180" t="s">
        <v>799</v>
      </c>
      <c r="O600" s="170"/>
    </row>
    <row r="601" spans="1:104" x14ac:dyDescent="0.25">
      <c r="A601" s="178"/>
      <c r="B601" s="181"/>
      <c r="C601" s="226" t="s">
        <v>800</v>
      </c>
      <c r="D601" s="227"/>
      <c r="E601" s="182">
        <v>50.439</v>
      </c>
      <c r="F601" s="183"/>
      <c r="G601" s="184"/>
      <c r="M601" s="180" t="s">
        <v>800</v>
      </c>
      <c r="O601" s="170"/>
    </row>
    <row r="602" spans="1:104" x14ac:dyDescent="0.25">
      <c r="A602" s="171">
        <v>183</v>
      </c>
      <c r="B602" s="172" t="s">
        <v>801</v>
      </c>
      <c r="C602" s="173" t="s">
        <v>802</v>
      </c>
      <c r="D602" s="174" t="s">
        <v>61</v>
      </c>
      <c r="E602" s="175"/>
      <c r="F602" s="175">
        <v>0</v>
      </c>
      <c r="G602" s="176">
        <f>E602*F602</f>
        <v>0</v>
      </c>
      <c r="O602" s="170">
        <v>2</v>
      </c>
      <c r="AA602" s="146">
        <v>7</v>
      </c>
      <c r="AB602" s="146">
        <v>1002</v>
      </c>
      <c r="AC602" s="146">
        <v>5</v>
      </c>
      <c r="AZ602" s="146">
        <v>2</v>
      </c>
      <c r="BA602" s="146">
        <f>IF(AZ602=1,G602,0)</f>
        <v>0</v>
      </c>
      <c r="BB602" s="146">
        <f>IF(AZ602=2,G602,0)</f>
        <v>0</v>
      </c>
      <c r="BC602" s="146">
        <f>IF(AZ602=3,G602,0)</f>
        <v>0</v>
      </c>
      <c r="BD602" s="146">
        <f>IF(AZ602=4,G602,0)</f>
        <v>0</v>
      </c>
      <c r="BE602" s="146">
        <f>IF(AZ602=5,G602,0)</f>
        <v>0</v>
      </c>
      <c r="CA602" s="177">
        <v>7</v>
      </c>
      <c r="CB602" s="177">
        <v>1002</v>
      </c>
      <c r="CZ602" s="146">
        <v>0</v>
      </c>
    </row>
    <row r="603" spans="1:104" ht="13" x14ac:dyDescent="0.3">
      <c r="A603" s="185"/>
      <c r="B603" s="186" t="s">
        <v>76</v>
      </c>
      <c r="C603" s="187" t="str">
        <f>CONCATENATE(B564," ",C564)</f>
        <v>711 Izolace proti vodě</v>
      </c>
      <c r="D603" s="188"/>
      <c r="E603" s="189"/>
      <c r="F603" s="190"/>
      <c r="G603" s="191">
        <f>SUM(G564:G602)</f>
        <v>0</v>
      </c>
      <c r="O603" s="170">
        <v>4</v>
      </c>
      <c r="BA603" s="192">
        <f>SUM(BA564:BA602)</f>
        <v>0</v>
      </c>
      <c r="BB603" s="192">
        <f>SUM(BB564:BB602)</f>
        <v>0</v>
      </c>
      <c r="BC603" s="192">
        <f>SUM(BC564:BC602)</f>
        <v>0</v>
      </c>
      <c r="BD603" s="192">
        <f>SUM(BD564:BD602)</f>
        <v>0</v>
      </c>
      <c r="BE603" s="192">
        <f>SUM(BE564:BE602)</f>
        <v>0</v>
      </c>
    </row>
    <row r="604" spans="1:104" ht="13" x14ac:dyDescent="0.3">
      <c r="A604" s="163" t="s">
        <v>72</v>
      </c>
      <c r="B604" s="164" t="s">
        <v>803</v>
      </c>
      <c r="C604" s="165" t="s">
        <v>804</v>
      </c>
      <c r="D604" s="166"/>
      <c r="E604" s="167"/>
      <c r="F604" s="167"/>
      <c r="G604" s="168"/>
      <c r="H604" s="169"/>
      <c r="I604" s="169"/>
      <c r="O604" s="170">
        <v>1</v>
      </c>
    </row>
    <row r="605" spans="1:104" ht="20" x14ac:dyDescent="0.25">
      <c r="A605" s="171">
        <v>184</v>
      </c>
      <c r="B605" s="172" t="s">
        <v>805</v>
      </c>
      <c r="C605" s="173" t="s">
        <v>806</v>
      </c>
      <c r="D605" s="174" t="s">
        <v>109</v>
      </c>
      <c r="E605" s="175">
        <v>43.86</v>
      </c>
      <c r="F605" s="175">
        <v>0</v>
      </c>
      <c r="G605" s="176">
        <f>E605*F605</f>
        <v>0</v>
      </c>
      <c r="O605" s="170">
        <v>2</v>
      </c>
      <c r="AA605" s="146">
        <v>1</v>
      </c>
      <c r="AB605" s="146">
        <v>7</v>
      </c>
      <c r="AC605" s="146">
        <v>7</v>
      </c>
      <c r="AZ605" s="146">
        <v>2</v>
      </c>
      <c r="BA605" s="146">
        <f>IF(AZ605=1,G605,0)</f>
        <v>0</v>
      </c>
      <c r="BB605" s="146">
        <f>IF(AZ605=2,G605,0)</f>
        <v>0</v>
      </c>
      <c r="BC605" s="146">
        <f>IF(AZ605=3,G605,0)</f>
        <v>0</v>
      </c>
      <c r="BD605" s="146">
        <f>IF(AZ605=4,G605,0)</f>
        <v>0</v>
      </c>
      <c r="BE605" s="146">
        <f>IF(AZ605=5,G605,0)</f>
        <v>0</v>
      </c>
      <c r="CA605" s="177">
        <v>1</v>
      </c>
      <c r="CB605" s="177">
        <v>7</v>
      </c>
      <c r="CZ605" s="146">
        <v>0</v>
      </c>
    </row>
    <row r="606" spans="1:104" x14ac:dyDescent="0.25">
      <c r="A606" s="178"/>
      <c r="B606" s="181"/>
      <c r="C606" s="226" t="s">
        <v>807</v>
      </c>
      <c r="D606" s="227"/>
      <c r="E606" s="182">
        <v>9.86</v>
      </c>
      <c r="F606" s="183"/>
      <c r="G606" s="184"/>
      <c r="M606" s="180" t="s">
        <v>807</v>
      </c>
      <c r="O606" s="170"/>
    </row>
    <row r="607" spans="1:104" x14ac:dyDescent="0.25">
      <c r="A607" s="178"/>
      <c r="B607" s="181"/>
      <c r="C607" s="226" t="s">
        <v>808</v>
      </c>
      <c r="D607" s="227"/>
      <c r="E607" s="182">
        <v>34</v>
      </c>
      <c r="F607" s="183"/>
      <c r="G607" s="184"/>
      <c r="M607" s="180" t="s">
        <v>808</v>
      </c>
      <c r="O607" s="170"/>
    </row>
    <row r="608" spans="1:104" ht="20" x14ac:dyDescent="0.25">
      <c r="A608" s="171">
        <v>185</v>
      </c>
      <c r="B608" s="172" t="s">
        <v>809</v>
      </c>
      <c r="C608" s="173" t="s">
        <v>810</v>
      </c>
      <c r="D608" s="174" t="s">
        <v>109</v>
      </c>
      <c r="E608" s="175">
        <v>388.2629</v>
      </c>
      <c r="F608" s="175">
        <v>0</v>
      </c>
      <c r="G608" s="176">
        <f>E608*F608</f>
        <v>0</v>
      </c>
      <c r="O608" s="170">
        <v>2</v>
      </c>
      <c r="AA608" s="146">
        <v>1</v>
      </c>
      <c r="AB608" s="146">
        <v>0</v>
      </c>
      <c r="AC608" s="146">
        <v>0</v>
      </c>
      <c r="AZ608" s="146">
        <v>2</v>
      </c>
      <c r="BA608" s="146">
        <f>IF(AZ608=1,G608,0)</f>
        <v>0</v>
      </c>
      <c r="BB608" s="146">
        <f>IF(AZ608=2,G608,0)</f>
        <v>0</v>
      </c>
      <c r="BC608" s="146">
        <f>IF(AZ608=3,G608,0)</f>
        <v>0</v>
      </c>
      <c r="BD608" s="146">
        <f>IF(AZ608=4,G608,0)</f>
        <v>0</v>
      </c>
      <c r="BE608" s="146">
        <f>IF(AZ608=5,G608,0)</f>
        <v>0</v>
      </c>
      <c r="CA608" s="177">
        <v>1</v>
      </c>
      <c r="CB608" s="177">
        <v>0</v>
      </c>
      <c r="CZ608" s="146">
        <v>8.1600000000000006E-3</v>
      </c>
    </row>
    <row r="609" spans="1:104" x14ac:dyDescent="0.25">
      <c r="A609" s="178"/>
      <c r="B609" s="179"/>
      <c r="C609" s="228" t="s">
        <v>811</v>
      </c>
      <c r="D609" s="229"/>
      <c r="E609" s="229"/>
      <c r="F609" s="229"/>
      <c r="G609" s="230"/>
      <c r="L609" s="180" t="s">
        <v>811</v>
      </c>
      <c r="O609" s="170">
        <v>3</v>
      </c>
    </row>
    <row r="610" spans="1:104" x14ac:dyDescent="0.25">
      <c r="A610" s="178"/>
      <c r="B610" s="179"/>
      <c r="C610" s="228" t="s">
        <v>812</v>
      </c>
      <c r="D610" s="229"/>
      <c r="E610" s="229"/>
      <c r="F610" s="229"/>
      <c r="G610" s="230"/>
      <c r="L610" s="180" t="s">
        <v>812</v>
      </c>
      <c r="O610" s="170">
        <v>3</v>
      </c>
    </row>
    <row r="611" spans="1:104" x14ac:dyDescent="0.25">
      <c r="A611" s="178"/>
      <c r="B611" s="179"/>
      <c r="C611" s="228" t="s">
        <v>813</v>
      </c>
      <c r="D611" s="229"/>
      <c r="E611" s="229"/>
      <c r="F611" s="229"/>
      <c r="G611" s="230"/>
      <c r="L611" s="180" t="s">
        <v>813</v>
      </c>
      <c r="O611" s="170">
        <v>3</v>
      </c>
    </row>
    <row r="612" spans="1:104" x14ac:dyDescent="0.25">
      <c r="A612" s="178"/>
      <c r="B612" s="181"/>
      <c r="C612" s="226" t="s">
        <v>814</v>
      </c>
      <c r="D612" s="227"/>
      <c r="E612" s="182">
        <v>311.26010000000002</v>
      </c>
      <c r="F612" s="183"/>
      <c r="G612" s="184"/>
      <c r="M612" s="180" t="s">
        <v>814</v>
      </c>
      <c r="O612" s="170"/>
    </row>
    <row r="613" spans="1:104" x14ac:dyDescent="0.25">
      <c r="A613" s="178"/>
      <c r="B613" s="181"/>
      <c r="C613" s="226" t="s">
        <v>815</v>
      </c>
      <c r="D613" s="227"/>
      <c r="E613" s="182">
        <v>77.002799999999993</v>
      </c>
      <c r="F613" s="183"/>
      <c r="G613" s="184"/>
      <c r="M613" s="180" t="s">
        <v>815</v>
      </c>
      <c r="O613" s="170"/>
    </row>
    <row r="614" spans="1:104" ht="20" x14ac:dyDescent="0.25">
      <c r="A614" s="171">
        <v>186</v>
      </c>
      <c r="B614" s="172" t="s">
        <v>816</v>
      </c>
      <c r="C614" s="173" t="s">
        <v>817</v>
      </c>
      <c r="D614" s="174" t="s">
        <v>109</v>
      </c>
      <c r="E614" s="175">
        <v>41.95</v>
      </c>
      <c r="F614" s="175">
        <v>0</v>
      </c>
      <c r="G614" s="176">
        <f>E614*F614</f>
        <v>0</v>
      </c>
      <c r="O614" s="170">
        <v>2</v>
      </c>
      <c r="AA614" s="146">
        <v>1</v>
      </c>
      <c r="AB614" s="146">
        <v>7</v>
      </c>
      <c r="AC614" s="146">
        <v>7</v>
      </c>
      <c r="AZ614" s="146">
        <v>2</v>
      </c>
      <c r="BA614" s="146">
        <f>IF(AZ614=1,G614,0)</f>
        <v>0</v>
      </c>
      <c r="BB614" s="146">
        <f>IF(AZ614=2,G614,0)</f>
        <v>0</v>
      </c>
      <c r="BC614" s="146">
        <f>IF(AZ614=3,G614,0)</f>
        <v>0</v>
      </c>
      <c r="BD614" s="146">
        <f>IF(AZ614=4,G614,0)</f>
        <v>0</v>
      </c>
      <c r="BE614" s="146">
        <f>IF(AZ614=5,G614,0)</f>
        <v>0</v>
      </c>
      <c r="CA614" s="177">
        <v>1</v>
      </c>
      <c r="CB614" s="177">
        <v>7</v>
      </c>
      <c r="CZ614" s="146">
        <v>5.2999999999999998E-4</v>
      </c>
    </row>
    <row r="615" spans="1:104" x14ac:dyDescent="0.25">
      <c r="A615" s="178"/>
      <c r="B615" s="181"/>
      <c r="C615" s="226" t="s">
        <v>818</v>
      </c>
      <c r="D615" s="227"/>
      <c r="E615" s="182">
        <v>41.95</v>
      </c>
      <c r="F615" s="183"/>
      <c r="G615" s="184"/>
      <c r="M615" s="180" t="s">
        <v>818</v>
      </c>
      <c r="O615" s="170"/>
    </row>
    <row r="616" spans="1:104" ht="20" x14ac:dyDescent="0.25">
      <c r="A616" s="171">
        <v>187</v>
      </c>
      <c r="B616" s="172" t="s">
        <v>819</v>
      </c>
      <c r="C616" s="173" t="s">
        <v>820</v>
      </c>
      <c r="D616" s="174" t="s">
        <v>109</v>
      </c>
      <c r="E616" s="175">
        <v>41.95</v>
      </c>
      <c r="F616" s="175">
        <v>0</v>
      </c>
      <c r="G616" s="176">
        <f>E616*F616</f>
        <v>0</v>
      </c>
      <c r="O616" s="170">
        <v>2</v>
      </c>
      <c r="AA616" s="146">
        <v>1</v>
      </c>
      <c r="AB616" s="146">
        <v>7</v>
      </c>
      <c r="AC616" s="146">
        <v>7</v>
      </c>
      <c r="AZ616" s="146">
        <v>2</v>
      </c>
      <c r="BA616" s="146">
        <f>IF(AZ616=1,G616,0)</f>
        <v>0</v>
      </c>
      <c r="BB616" s="146">
        <f>IF(AZ616=2,G616,0)</f>
        <v>0</v>
      </c>
      <c r="BC616" s="146">
        <f>IF(AZ616=3,G616,0)</f>
        <v>0</v>
      </c>
      <c r="BD616" s="146">
        <f>IF(AZ616=4,G616,0)</f>
        <v>0</v>
      </c>
      <c r="BE616" s="146">
        <f>IF(AZ616=5,G616,0)</f>
        <v>0</v>
      </c>
      <c r="CA616" s="177">
        <v>1</v>
      </c>
      <c r="CB616" s="177">
        <v>7</v>
      </c>
      <c r="CZ616" s="146">
        <v>1.4999999999999999E-4</v>
      </c>
    </row>
    <row r="617" spans="1:104" x14ac:dyDescent="0.25">
      <c r="A617" s="171">
        <v>188</v>
      </c>
      <c r="B617" s="172" t="s">
        <v>821</v>
      </c>
      <c r="C617" s="173" t="s">
        <v>822</v>
      </c>
      <c r="D617" s="174" t="s">
        <v>109</v>
      </c>
      <c r="E617" s="175">
        <v>120.1161</v>
      </c>
      <c r="F617" s="175">
        <v>0</v>
      </c>
      <c r="G617" s="176">
        <f>E617*F617</f>
        <v>0</v>
      </c>
      <c r="O617" s="170">
        <v>2</v>
      </c>
      <c r="AA617" s="146">
        <v>1</v>
      </c>
      <c r="AB617" s="146">
        <v>7</v>
      </c>
      <c r="AC617" s="146">
        <v>7</v>
      </c>
      <c r="AZ617" s="146">
        <v>2</v>
      </c>
      <c r="BA617" s="146">
        <f>IF(AZ617=1,G617,0)</f>
        <v>0</v>
      </c>
      <c r="BB617" s="146">
        <f>IF(AZ617=2,G617,0)</f>
        <v>0</v>
      </c>
      <c r="BC617" s="146">
        <f>IF(AZ617=3,G617,0)</f>
        <v>0</v>
      </c>
      <c r="BD617" s="146">
        <f>IF(AZ617=4,G617,0)</f>
        <v>0</v>
      </c>
      <c r="BE617" s="146">
        <f>IF(AZ617=5,G617,0)</f>
        <v>0</v>
      </c>
      <c r="CA617" s="177">
        <v>1</v>
      </c>
      <c r="CB617" s="177">
        <v>7</v>
      </c>
      <c r="CZ617" s="146">
        <v>3.0000000000000001E-3</v>
      </c>
    </row>
    <row r="618" spans="1:104" x14ac:dyDescent="0.25">
      <c r="A618" s="178"/>
      <c r="B618" s="179"/>
      <c r="C618" s="228" t="s">
        <v>823</v>
      </c>
      <c r="D618" s="229"/>
      <c r="E618" s="229"/>
      <c r="F618" s="229"/>
      <c r="G618" s="230"/>
      <c r="L618" s="180" t="s">
        <v>823</v>
      </c>
      <c r="O618" s="170">
        <v>3</v>
      </c>
    </row>
    <row r="619" spans="1:104" x14ac:dyDescent="0.25">
      <c r="A619" s="178"/>
      <c r="B619" s="179"/>
      <c r="C619" s="228" t="s">
        <v>824</v>
      </c>
      <c r="D619" s="229"/>
      <c r="E619" s="229"/>
      <c r="F619" s="229"/>
      <c r="G619" s="230"/>
      <c r="L619" s="180" t="s">
        <v>824</v>
      </c>
      <c r="O619" s="170">
        <v>3</v>
      </c>
    </row>
    <row r="620" spans="1:104" x14ac:dyDescent="0.25">
      <c r="A620" s="178"/>
      <c r="B620" s="181"/>
      <c r="C620" s="226" t="s">
        <v>825</v>
      </c>
      <c r="D620" s="227"/>
      <c r="E620" s="182">
        <v>11.666</v>
      </c>
      <c r="F620" s="183"/>
      <c r="G620" s="184"/>
      <c r="M620" s="180" t="s">
        <v>825</v>
      </c>
      <c r="O620" s="170"/>
    </row>
    <row r="621" spans="1:104" x14ac:dyDescent="0.25">
      <c r="A621" s="178"/>
      <c r="B621" s="181"/>
      <c r="C621" s="226" t="s">
        <v>826</v>
      </c>
      <c r="D621" s="227"/>
      <c r="E621" s="182">
        <v>16.402699999999999</v>
      </c>
      <c r="F621" s="183"/>
      <c r="G621" s="184"/>
      <c r="M621" s="180" t="s">
        <v>826</v>
      </c>
      <c r="O621" s="170"/>
    </row>
    <row r="622" spans="1:104" x14ac:dyDescent="0.25">
      <c r="A622" s="178"/>
      <c r="B622" s="181"/>
      <c r="C622" s="226" t="s">
        <v>765</v>
      </c>
      <c r="D622" s="227"/>
      <c r="E622" s="182">
        <v>92.047399999999996</v>
      </c>
      <c r="F622" s="183"/>
      <c r="G622" s="184"/>
      <c r="M622" s="180" t="s">
        <v>765</v>
      </c>
      <c r="O622" s="170"/>
    </row>
    <row r="623" spans="1:104" ht="20" x14ac:dyDescent="0.25">
      <c r="A623" s="171">
        <v>189</v>
      </c>
      <c r="B623" s="172" t="s">
        <v>827</v>
      </c>
      <c r="C623" s="173" t="s">
        <v>828</v>
      </c>
      <c r="D623" s="174" t="s">
        <v>109</v>
      </c>
      <c r="E623" s="175">
        <v>388.2629</v>
      </c>
      <c r="F623" s="175">
        <v>0</v>
      </c>
      <c r="G623" s="176">
        <f>E623*F623</f>
        <v>0</v>
      </c>
      <c r="O623" s="170">
        <v>2</v>
      </c>
      <c r="AA623" s="146">
        <v>1</v>
      </c>
      <c r="AB623" s="146">
        <v>7</v>
      </c>
      <c r="AC623" s="146">
        <v>7</v>
      </c>
      <c r="AZ623" s="146">
        <v>2</v>
      </c>
      <c r="BA623" s="146">
        <f>IF(AZ623=1,G623,0)</f>
        <v>0</v>
      </c>
      <c r="BB623" s="146">
        <f>IF(AZ623=2,G623,0)</f>
        <v>0</v>
      </c>
      <c r="BC623" s="146">
        <f>IF(AZ623=3,G623,0)</f>
        <v>0</v>
      </c>
      <c r="BD623" s="146">
        <f>IF(AZ623=4,G623,0)</f>
        <v>0</v>
      </c>
      <c r="BE623" s="146">
        <f>IF(AZ623=5,G623,0)</f>
        <v>0</v>
      </c>
      <c r="CA623" s="177">
        <v>1</v>
      </c>
      <c r="CB623" s="177">
        <v>7</v>
      </c>
      <c r="CZ623" s="146">
        <v>1.6000000000000001E-4</v>
      </c>
    </row>
    <row r="624" spans="1:104" x14ac:dyDescent="0.25">
      <c r="A624" s="171">
        <v>190</v>
      </c>
      <c r="B624" s="172" t="s">
        <v>829</v>
      </c>
      <c r="C624" s="173" t="s">
        <v>830</v>
      </c>
      <c r="D624" s="174" t="s">
        <v>227</v>
      </c>
      <c r="E624" s="175">
        <v>77.5</v>
      </c>
      <c r="F624" s="175">
        <v>0</v>
      </c>
      <c r="G624" s="176">
        <f>E624*F624</f>
        <v>0</v>
      </c>
      <c r="O624" s="170">
        <v>2</v>
      </c>
      <c r="AA624" s="146">
        <v>1</v>
      </c>
      <c r="AB624" s="146">
        <v>7</v>
      </c>
      <c r="AC624" s="146">
        <v>7</v>
      </c>
      <c r="AZ624" s="146">
        <v>2</v>
      </c>
      <c r="BA624" s="146">
        <f>IF(AZ624=1,G624,0)</f>
        <v>0</v>
      </c>
      <c r="BB624" s="146">
        <f>IF(AZ624=2,G624,0)</f>
        <v>0</v>
      </c>
      <c r="BC624" s="146">
        <f>IF(AZ624=3,G624,0)</f>
        <v>0</v>
      </c>
      <c r="BD624" s="146">
        <f>IF(AZ624=4,G624,0)</f>
        <v>0</v>
      </c>
      <c r="BE624" s="146">
        <f>IF(AZ624=5,G624,0)</f>
        <v>0</v>
      </c>
      <c r="CA624" s="177">
        <v>1</v>
      </c>
      <c r="CB624" s="177">
        <v>7</v>
      </c>
      <c r="CZ624" s="146">
        <v>2.0000000000000002E-5</v>
      </c>
    </row>
    <row r="625" spans="1:104" x14ac:dyDescent="0.25">
      <c r="A625" s="171">
        <v>191</v>
      </c>
      <c r="B625" s="172" t="s">
        <v>831</v>
      </c>
      <c r="C625" s="173" t="s">
        <v>832</v>
      </c>
      <c r="D625" s="174" t="s">
        <v>227</v>
      </c>
      <c r="E625" s="175">
        <v>78</v>
      </c>
      <c r="F625" s="175">
        <v>0</v>
      </c>
      <c r="G625" s="176">
        <f>E625*F625</f>
        <v>0</v>
      </c>
      <c r="O625" s="170">
        <v>2</v>
      </c>
      <c r="AA625" s="146">
        <v>1</v>
      </c>
      <c r="AB625" s="146">
        <v>7</v>
      </c>
      <c r="AC625" s="146">
        <v>7</v>
      </c>
      <c r="AZ625" s="146">
        <v>2</v>
      </c>
      <c r="BA625" s="146">
        <f>IF(AZ625=1,G625,0)</f>
        <v>0</v>
      </c>
      <c r="BB625" s="146">
        <f>IF(AZ625=2,G625,0)</f>
        <v>0</v>
      </c>
      <c r="BC625" s="146">
        <f>IF(AZ625=3,G625,0)</f>
        <v>0</v>
      </c>
      <c r="BD625" s="146">
        <f>IF(AZ625=4,G625,0)</f>
        <v>0</v>
      </c>
      <c r="BE625" s="146">
        <f>IF(AZ625=5,G625,0)</f>
        <v>0</v>
      </c>
      <c r="CA625" s="177">
        <v>1</v>
      </c>
      <c r="CB625" s="177">
        <v>7</v>
      </c>
      <c r="CZ625" s="146">
        <v>5.0000000000000002E-5</v>
      </c>
    </row>
    <row r="626" spans="1:104" x14ac:dyDescent="0.25">
      <c r="A626" s="171">
        <v>192</v>
      </c>
      <c r="B626" s="172" t="s">
        <v>833</v>
      </c>
      <c r="C626" s="173" t="s">
        <v>834</v>
      </c>
      <c r="D626" s="174" t="s">
        <v>227</v>
      </c>
      <c r="E626" s="175">
        <v>12.5</v>
      </c>
      <c r="F626" s="175">
        <v>0</v>
      </c>
      <c r="G626" s="176">
        <f>E626*F626</f>
        <v>0</v>
      </c>
      <c r="O626" s="170">
        <v>2</v>
      </c>
      <c r="AA626" s="146">
        <v>1</v>
      </c>
      <c r="AB626" s="146">
        <v>7</v>
      </c>
      <c r="AC626" s="146">
        <v>7</v>
      </c>
      <c r="AZ626" s="146">
        <v>2</v>
      </c>
      <c r="BA626" s="146">
        <f>IF(AZ626=1,G626,0)</f>
        <v>0</v>
      </c>
      <c r="BB626" s="146">
        <f>IF(AZ626=2,G626,0)</f>
        <v>0</v>
      </c>
      <c r="BC626" s="146">
        <f>IF(AZ626=3,G626,0)</f>
        <v>0</v>
      </c>
      <c r="BD626" s="146">
        <f>IF(AZ626=4,G626,0)</f>
        <v>0</v>
      </c>
      <c r="BE626" s="146">
        <f>IF(AZ626=5,G626,0)</f>
        <v>0</v>
      </c>
      <c r="CA626" s="177">
        <v>1</v>
      </c>
      <c r="CB626" s="177">
        <v>7</v>
      </c>
      <c r="CZ626" s="146">
        <v>8.0000000000000007E-5</v>
      </c>
    </row>
    <row r="627" spans="1:104" x14ac:dyDescent="0.25">
      <c r="A627" s="171">
        <v>193</v>
      </c>
      <c r="B627" s="172" t="s">
        <v>835</v>
      </c>
      <c r="C627" s="173" t="s">
        <v>836</v>
      </c>
      <c r="D627" s="174" t="s">
        <v>84</v>
      </c>
      <c r="E627" s="175">
        <v>15.8782</v>
      </c>
      <c r="F627" s="175">
        <v>0</v>
      </c>
      <c r="G627" s="176">
        <f>E627*F627</f>
        <v>0</v>
      </c>
      <c r="O627" s="170">
        <v>2</v>
      </c>
      <c r="AA627" s="146">
        <v>3</v>
      </c>
      <c r="AB627" s="146">
        <v>7</v>
      </c>
      <c r="AC627" s="146">
        <v>28375460</v>
      </c>
      <c r="AZ627" s="146">
        <v>2</v>
      </c>
      <c r="BA627" s="146">
        <f>IF(AZ627=1,G627,0)</f>
        <v>0</v>
      </c>
      <c r="BB627" s="146">
        <f>IF(AZ627=2,G627,0)</f>
        <v>0</v>
      </c>
      <c r="BC627" s="146">
        <f>IF(AZ627=3,G627,0)</f>
        <v>0</v>
      </c>
      <c r="BD627" s="146">
        <f>IF(AZ627=4,G627,0)</f>
        <v>0</v>
      </c>
      <c r="BE627" s="146">
        <f>IF(AZ627=5,G627,0)</f>
        <v>0</v>
      </c>
      <c r="CA627" s="177">
        <v>3</v>
      </c>
      <c r="CB627" s="177">
        <v>7</v>
      </c>
      <c r="CZ627" s="146">
        <v>0.03</v>
      </c>
    </row>
    <row r="628" spans="1:104" ht="20.5" x14ac:dyDescent="0.25">
      <c r="A628" s="178"/>
      <c r="B628" s="181"/>
      <c r="C628" s="226" t="s">
        <v>837</v>
      </c>
      <c r="D628" s="227"/>
      <c r="E628" s="182">
        <v>15.8782</v>
      </c>
      <c r="F628" s="183"/>
      <c r="G628" s="184"/>
      <c r="M628" s="180" t="s">
        <v>837</v>
      </c>
      <c r="O628" s="170"/>
    </row>
    <row r="629" spans="1:104" x14ac:dyDescent="0.25">
      <c r="A629" s="171">
        <v>194</v>
      </c>
      <c r="B629" s="172" t="s">
        <v>838</v>
      </c>
      <c r="C629" s="173" t="s">
        <v>839</v>
      </c>
      <c r="D629" s="174" t="s">
        <v>84</v>
      </c>
      <c r="E629" s="175">
        <v>7.2369000000000003</v>
      </c>
      <c r="F629" s="175">
        <v>0</v>
      </c>
      <c r="G629" s="176">
        <f>E629*F629</f>
        <v>0</v>
      </c>
      <c r="O629" s="170">
        <v>2</v>
      </c>
      <c r="AA629" s="146">
        <v>3</v>
      </c>
      <c r="AB629" s="146">
        <v>7</v>
      </c>
      <c r="AC629" s="146">
        <v>28375702</v>
      </c>
      <c r="AZ629" s="146">
        <v>2</v>
      </c>
      <c r="BA629" s="146">
        <f>IF(AZ629=1,G629,0)</f>
        <v>0</v>
      </c>
      <c r="BB629" s="146">
        <f>IF(AZ629=2,G629,0)</f>
        <v>0</v>
      </c>
      <c r="BC629" s="146">
        <f>IF(AZ629=3,G629,0)</f>
        <v>0</v>
      </c>
      <c r="BD629" s="146">
        <f>IF(AZ629=4,G629,0)</f>
        <v>0</v>
      </c>
      <c r="BE629" s="146">
        <f>IF(AZ629=5,G629,0)</f>
        <v>0</v>
      </c>
      <c r="CA629" s="177">
        <v>3</v>
      </c>
      <c r="CB629" s="177">
        <v>7</v>
      </c>
      <c r="CZ629" s="146">
        <v>0.02</v>
      </c>
    </row>
    <row r="630" spans="1:104" x14ac:dyDescent="0.25">
      <c r="A630" s="178"/>
      <c r="B630" s="181"/>
      <c r="C630" s="226" t="s">
        <v>840</v>
      </c>
      <c r="D630" s="227"/>
      <c r="E630" s="182">
        <v>7.2369000000000003</v>
      </c>
      <c r="F630" s="183"/>
      <c r="G630" s="184"/>
      <c r="M630" s="180" t="s">
        <v>840</v>
      </c>
      <c r="O630" s="170"/>
    </row>
    <row r="631" spans="1:104" x14ac:dyDescent="0.25">
      <c r="A631" s="171">
        <v>195</v>
      </c>
      <c r="B631" s="172" t="s">
        <v>841</v>
      </c>
      <c r="C631" s="173" t="s">
        <v>842</v>
      </c>
      <c r="D631" s="174" t="s">
        <v>109</v>
      </c>
      <c r="E631" s="175">
        <v>32.279000000000003</v>
      </c>
      <c r="F631" s="175">
        <v>0</v>
      </c>
      <c r="G631" s="176">
        <f>E631*F631</f>
        <v>0</v>
      </c>
      <c r="O631" s="170">
        <v>2</v>
      </c>
      <c r="AA631" s="146">
        <v>3</v>
      </c>
      <c r="AB631" s="146">
        <v>7</v>
      </c>
      <c r="AC631" s="146">
        <v>63151406</v>
      </c>
      <c r="AZ631" s="146">
        <v>2</v>
      </c>
      <c r="BA631" s="146">
        <f>IF(AZ631=1,G631,0)</f>
        <v>0</v>
      </c>
      <c r="BB631" s="146">
        <f>IF(AZ631=2,G631,0)</f>
        <v>0</v>
      </c>
      <c r="BC631" s="146">
        <f>IF(AZ631=3,G631,0)</f>
        <v>0</v>
      </c>
      <c r="BD631" s="146">
        <f>IF(AZ631=4,G631,0)</f>
        <v>0</v>
      </c>
      <c r="BE631" s="146">
        <f>IF(AZ631=5,G631,0)</f>
        <v>0</v>
      </c>
      <c r="CA631" s="177">
        <v>3</v>
      </c>
      <c r="CB631" s="177">
        <v>7</v>
      </c>
      <c r="CZ631" s="146">
        <v>4.0000000000000001E-3</v>
      </c>
    </row>
    <row r="632" spans="1:104" x14ac:dyDescent="0.25">
      <c r="A632" s="178"/>
      <c r="B632" s="179"/>
      <c r="C632" s="228" t="s">
        <v>843</v>
      </c>
      <c r="D632" s="229"/>
      <c r="E632" s="229"/>
      <c r="F632" s="229"/>
      <c r="G632" s="230"/>
      <c r="L632" s="180" t="s">
        <v>843</v>
      </c>
      <c r="O632" s="170">
        <v>3</v>
      </c>
    </row>
    <row r="633" spans="1:104" x14ac:dyDescent="0.25">
      <c r="A633" s="178"/>
      <c r="B633" s="181"/>
      <c r="C633" s="226" t="s">
        <v>844</v>
      </c>
      <c r="D633" s="227"/>
      <c r="E633" s="182">
        <v>32.279000000000003</v>
      </c>
      <c r="F633" s="183"/>
      <c r="G633" s="184"/>
      <c r="M633" s="180" t="s">
        <v>844</v>
      </c>
      <c r="O633" s="170"/>
    </row>
    <row r="634" spans="1:104" x14ac:dyDescent="0.25">
      <c r="A634" s="171">
        <v>196</v>
      </c>
      <c r="B634" s="172" t="s">
        <v>845</v>
      </c>
      <c r="C634" s="173" t="s">
        <v>846</v>
      </c>
      <c r="D634" s="174" t="s">
        <v>109</v>
      </c>
      <c r="E634" s="175">
        <v>17.73</v>
      </c>
      <c r="F634" s="175">
        <v>0</v>
      </c>
      <c r="G634" s="176">
        <f>E634*F634</f>
        <v>0</v>
      </c>
      <c r="O634" s="170">
        <v>2</v>
      </c>
      <c r="AA634" s="146">
        <v>3</v>
      </c>
      <c r="AB634" s="146">
        <v>7</v>
      </c>
      <c r="AC634" s="146">
        <v>63151423</v>
      </c>
      <c r="AZ634" s="146">
        <v>2</v>
      </c>
      <c r="BA634" s="146">
        <f>IF(AZ634=1,G634,0)</f>
        <v>0</v>
      </c>
      <c r="BB634" s="146">
        <f>IF(AZ634=2,G634,0)</f>
        <v>0</v>
      </c>
      <c r="BC634" s="146">
        <f>IF(AZ634=3,G634,0)</f>
        <v>0</v>
      </c>
      <c r="BD634" s="146">
        <f>IF(AZ634=4,G634,0)</f>
        <v>0</v>
      </c>
      <c r="BE634" s="146">
        <f>IF(AZ634=5,G634,0)</f>
        <v>0</v>
      </c>
      <c r="CA634" s="177">
        <v>3</v>
      </c>
      <c r="CB634" s="177">
        <v>7</v>
      </c>
      <c r="CZ634" s="146">
        <v>4.4999999999999997E-3</v>
      </c>
    </row>
    <row r="635" spans="1:104" x14ac:dyDescent="0.25">
      <c r="A635" s="171">
        <v>197</v>
      </c>
      <c r="B635" s="172" t="s">
        <v>847</v>
      </c>
      <c r="C635" s="173" t="s">
        <v>842</v>
      </c>
      <c r="D635" s="174" t="s">
        <v>109</v>
      </c>
      <c r="E635" s="175">
        <v>24.22</v>
      </c>
      <c r="F635" s="175">
        <v>0</v>
      </c>
      <c r="G635" s="176">
        <f>E635*F635</f>
        <v>0</v>
      </c>
      <c r="O635" s="170">
        <v>2</v>
      </c>
      <c r="AA635" s="146">
        <v>3</v>
      </c>
      <c r="AB635" s="146">
        <v>7</v>
      </c>
      <c r="AC635" s="146">
        <v>631514231</v>
      </c>
      <c r="AZ635" s="146">
        <v>2</v>
      </c>
      <c r="BA635" s="146">
        <f>IF(AZ635=1,G635,0)</f>
        <v>0</v>
      </c>
      <c r="BB635" s="146">
        <f>IF(AZ635=2,G635,0)</f>
        <v>0</v>
      </c>
      <c r="BC635" s="146">
        <f>IF(AZ635=3,G635,0)</f>
        <v>0</v>
      </c>
      <c r="BD635" s="146">
        <f>IF(AZ635=4,G635,0)</f>
        <v>0</v>
      </c>
      <c r="BE635" s="146">
        <f>IF(AZ635=5,G635,0)</f>
        <v>0</v>
      </c>
      <c r="CA635" s="177">
        <v>3</v>
      </c>
      <c r="CB635" s="177">
        <v>7</v>
      </c>
      <c r="CZ635" s="146">
        <v>4.0499999999999998E-3</v>
      </c>
    </row>
    <row r="636" spans="1:104" x14ac:dyDescent="0.25">
      <c r="A636" s="171">
        <v>198</v>
      </c>
      <c r="B636" s="172" t="s">
        <v>848</v>
      </c>
      <c r="C636" s="173" t="s">
        <v>849</v>
      </c>
      <c r="D636" s="174" t="s">
        <v>165</v>
      </c>
      <c r="E636" s="175">
        <v>4.553747628</v>
      </c>
      <c r="F636" s="175">
        <v>0</v>
      </c>
      <c r="G636" s="176">
        <f>E636*F636</f>
        <v>0</v>
      </c>
      <c r="O636" s="170">
        <v>2</v>
      </c>
      <c r="AA636" s="146">
        <v>7</v>
      </c>
      <c r="AB636" s="146">
        <v>1001</v>
      </c>
      <c r="AC636" s="146">
        <v>5</v>
      </c>
      <c r="AZ636" s="146">
        <v>2</v>
      </c>
      <c r="BA636" s="146">
        <f>IF(AZ636=1,G636,0)</f>
        <v>0</v>
      </c>
      <c r="BB636" s="146">
        <f>IF(AZ636=2,G636,0)</f>
        <v>0</v>
      </c>
      <c r="BC636" s="146">
        <f>IF(AZ636=3,G636,0)</f>
        <v>0</v>
      </c>
      <c r="BD636" s="146">
        <f>IF(AZ636=4,G636,0)</f>
        <v>0</v>
      </c>
      <c r="BE636" s="146">
        <f>IF(AZ636=5,G636,0)</f>
        <v>0</v>
      </c>
      <c r="CA636" s="177">
        <v>7</v>
      </c>
      <c r="CB636" s="177">
        <v>1001</v>
      </c>
      <c r="CZ636" s="146">
        <v>0</v>
      </c>
    </row>
    <row r="637" spans="1:104" ht="13" x14ac:dyDescent="0.3">
      <c r="A637" s="185"/>
      <c r="B637" s="186" t="s">
        <v>76</v>
      </c>
      <c r="C637" s="187" t="str">
        <f>CONCATENATE(B604," ",C604)</f>
        <v>713 Izolace tepelné</v>
      </c>
      <c r="D637" s="188"/>
      <c r="E637" s="189"/>
      <c r="F637" s="190"/>
      <c r="G637" s="191">
        <f>SUM(G604:G636)</f>
        <v>0</v>
      </c>
      <c r="O637" s="170">
        <v>4</v>
      </c>
      <c r="BA637" s="192">
        <f>SUM(BA604:BA636)</f>
        <v>0</v>
      </c>
      <c r="BB637" s="192">
        <f>SUM(BB604:BB636)</f>
        <v>0</v>
      </c>
      <c r="BC637" s="192">
        <f>SUM(BC604:BC636)</f>
        <v>0</v>
      </c>
      <c r="BD637" s="192">
        <f>SUM(BD604:BD636)</f>
        <v>0</v>
      </c>
      <c r="BE637" s="192">
        <f>SUM(BE604:BE636)</f>
        <v>0</v>
      </c>
    </row>
    <row r="638" spans="1:104" ht="13" x14ac:dyDescent="0.3">
      <c r="A638" s="163" t="s">
        <v>72</v>
      </c>
      <c r="B638" s="164" t="s">
        <v>850</v>
      </c>
      <c r="C638" s="165" t="s">
        <v>851</v>
      </c>
      <c r="D638" s="166"/>
      <c r="E638" s="167"/>
      <c r="F638" s="167"/>
      <c r="G638" s="168"/>
      <c r="H638" s="169"/>
      <c r="I638" s="169"/>
      <c r="O638" s="170">
        <v>1</v>
      </c>
    </row>
    <row r="639" spans="1:104" x14ac:dyDescent="0.25">
      <c r="A639" s="171">
        <v>199</v>
      </c>
      <c r="B639" s="172" t="s">
        <v>852</v>
      </c>
      <c r="C639" s="173" t="s">
        <v>853</v>
      </c>
      <c r="D639" s="174" t="s">
        <v>227</v>
      </c>
      <c r="E639" s="175">
        <v>92.5</v>
      </c>
      <c r="F639" s="175">
        <v>0</v>
      </c>
      <c r="G639" s="176">
        <f>E639*F639</f>
        <v>0</v>
      </c>
      <c r="O639" s="170">
        <v>2</v>
      </c>
      <c r="AA639" s="146">
        <v>1</v>
      </c>
      <c r="AB639" s="146">
        <v>7</v>
      </c>
      <c r="AC639" s="146">
        <v>7</v>
      </c>
      <c r="AZ639" s="146">
        <v>2</v>
      </c>
      <c r="BA639" s="146">
        <f>IF(AZ639=1,G639,0)</f>
        <v>0</v>
      </c>
      <c r="BB639" s="146">
        <f>IF(AZ639=2,G639,0)</f>
        <v>0</v>
      </c>
      <c r="BC639" s="146">
        <f>IF(AZ639=3,G639,0)</f>
        <v>0</v>
      </c>
      <c r="BD639" s="146">
        <f>IF(AZ639=4,G639,0)</f>
        <v>0</v>
      </c>
      <c r="BE639" s="146">
        <f>IF(AZ639=5,G639,0)</f>
        <v>0</v>
      </c>
      <c r="CA639" s="177">
        <v>1</v>
      </c>
      <c r="CB639" s="177">
        <v>7</v>
      </c>
      <c r="CZ639" s="146">
        <v>2.15E-3</v>
      </c>
    </row>
    <row r="640" spans="1:104" x14ac:dyDescent="0.25">
      <c r="A640" s="178"/>
      <c r="B640" s="181"/>
      <c r="C640" s="226" t="s">
        <v>854</v>
      </c>
      <c r="D640" s="227"/>
      <c r="E640" s="182">
        <v>92.5</v>
      </c>
      <c r="F640" s="183"/>
      <c r="G640" s="184"/>
      <c r="M640" s="180" t="s">
        <v>854</v>
      </c>
      <c r="O640" s="170"/>
    </row>
    <row r="641" spans="1:104" x14ac:dyDescent="0.25">
      <c r="A641" s="171">
        <v>200</v>
      </c>
      <c r="B641" s="172" t="s">
        <v>855</v>
      </c>
      <c r="C641" s="173" t="s">
        <v>856</v>
      </c>
      <c r="D641" s="174" t="s">
        <v>227</v>
      </c>
      <c r="E641" s="175">
        <v>25.45</v>
      </c>
      <c r="F641" s="175">
        <v>0</v>
      </c>
      <c r="G641" s="176">
        <f>E641*F641</f>
        <v>0</v>
      </c>
      <c r="O641" s="170">
        <v>2</v>
      </c>
      <c r="AA641" s="146">
        <v>1</v>
      </c>
      <c r="AB641" s="146">
        <v>7</v>
      </c>
      <c r="AC641" s="146">
        <v>7</v>
      </c>
      <c r="AZ641" s="146">
        <v>2</v>
      </c>
      <c r="BA641" s="146">
        <f>IF(AZ641=1,G641,0)</f>
        <v>0</v>
      </c>
      <c r="BB641" s="146">
        <f>IF(AZ641=2,G641,0)</f>
        <v>0</v>
      </c>
      <c r="BC641" s="146">
        <f>IF(AZ641=3,G641,0)</f>
        <v>0</v>
      </c>
      <c r="BD641" s="146">
        <f>IF(AZ641=4,G641,0)</f>
        <v>0</v>
      </c>
      <c r="BE641" s="146">
        <f>IF(AZ641=5,G641,0)</f>
        <v>0</v>
      </c>
      <c r="CA641" s="177">
        <v>1</v>
      </c>
      <c r="CB641" s="177">
        <v>7</v>
      </c>
      <c r="CZ641" s="146">
        <v>4.8999999999999998E-4</v>
      </c>
    </row>
    <row r="642" spans="1:104" x14ac:dyDescent="0.25">
      <c r="A642" s="178"/>
      <c r="B642" s="181"/>
      <c r="C642" s="226" t="s">
        <v>857</v>
      </c>
      <c r="D642" s="227"/>
      <c r="E642" s="182">
        <v>25.45</v>
      </c>
      <c r="F642" s="183"/>
      <c r="G642" s="184"/>
      <c r="M642" s="180" t="s">
        <v>857</v>
      </c>
      <c r="O642" s="170"/>
    </row>
    <row r="643" spans="1:104" x14ac:dyDescent="0.25">
      <c r="A643" s="171">
        <v>201</v>
      </c>
      <c r="B643" s="172" t="s">
        <v>858</v>
      </c>
      <c r="C643" s="173" t="s">
        <v>859</v>
      </c>
      <c r="D643" s="174" t="s">
        <v>227</v>
      </c>
      <c r="E643" s="175">
        <v>7.75</v>
      </c>
      <c r="F643" s="175">
        <v>0</v>
      </c>
      <c r="G643" s="176">
        <f>E643*F643</f>
        <v>0</v>
      </c>
      <c r="O643" s="170">
        <v>2</v>
      </c>
      <c r="AA643" s="146">
        <v>1</v>
      </c>
      <c r="AB643" s="146">
        <v>7</v>
      </c>
      <c r="AC643" s="146">
        <v>7</v>
      </c>
      <c r="AZ643" s="146">
        <v>2</v>
      </c>
      <c r="BA643" s="146">
        <f>IF(AZ643=1,G643,0)</f>
        <v>0</v>
      </c>
      <c r="BB643" s="146">
        <f>IF(AZ643=2,G643,0)</f>
        <v>0</v>
      </c>
      <c r="BC643" s="146">
        <f>IF(AZ643=3,G643,0)</f>
        <v>0</v>
      </c>
      <c r="BD643" s="146">
        <f>IF(AZ643=4,G643,0)</f>
        <v>0</v>
      </c>
      <c r="BE643" s="146">
        <f>IF(AZ643=5,G643,0)</f>
        <v>0</v>
      </c>
      <c r="CA643" s="177">
        <v>1</v>
      </c>
      <c r="CB643" s="177">
        <v>7</v>
      </c>
      <c r="CZ643" s="146">
        <v>8.0999999999999996E-4</v>
      </c>
    </row>
    <row r="644" spans="1:104" x14ac:dyDescent="0.25">
      <c r="A644" s="178"/>
      <c r="B644" s="181"/>
      <c r="C644" s="226" t="s">
        <v>860</v>
      </c>
      <c r="D644" s="227"/>
      <c r="E644" s="182">
        <v>7.75</v>
      </c>
      <c r="F644" s="183"/>
      <c r="G644" s="184"/>
      <c r="M644" s="180" t="s">
        <v>860</v>
      </c>
      <c r="O644" s="170"/>
    </row>
    <row r="645" spans="1:104" x14ac:dyDescent="0.25">
      <c r="A645" s="171">
        <v>202</v>
      </c>
      <c r="B645" s="172" t="s">
        <v>861</v>
      </c>
      <c r="C645" s="173" t="s">
        <v>862</v>
      </c>
      <c r="D645" s="174" t="s">
        <v>227</v>
      </c>
      <c r="E645" s="175">
        <v>8.35</v>
      </c>
      <c r="F645" s="175">
        <v>0</v>
      </c>
      <c r="G645" s="176">
        <f>E645*F645</f>
        <v>0</v>
      </c>
      <c r="O645" s="170">
        <v>2</v>
      </c>
      <c r="AA645" s="146">
        <v>1</v>
      </c>
      <c r="AB645" s="146">
        <v>7</v>
      </c>
      <c r="AC645" s="146">
        <v>7</v>
      </c>
      <c r="AZ645" s="146">
        <v>2</v>
      </c>
      <c r="BA645" s="146">
        <f>IF(AZ645=1,G645,0)</f>
        <v>0</v>
      </c>
      <c r="BB645" s="146">
        <f>IF(AZ645=2,G645,0)</f>
        <v>0</v>
      </c>
      <c r="BC645" s="146">
        <f>IF(AZ645=3,G645,0)</f>
        <v>0</v>
      </c>
      <c r="BD645" s="146">
        <f>IF(AZ645=4,G645,0)</f>
        <v>0</v>
      </c>
      <c r="BE645" s="146">
        <f>IF(AZ645=5,G645,0)</f>
        <v>0</v>
      </c>
      <c r="CA645" s="177">
        <v>1</v>
      </c>
      <c r="CB645" s="177">
        <v>7</v>
      </c>
      <c r="CZ645" s="146">
        <v>2.0200000000000001E-3</v>
      </c>
    </row>
    <row r="646" spans="1:104" x14ac:dyDescent="0.25">
      <c r="A646" s="178"/>
      <c r="B646" s="181"/>
      <c r="C646" s="226" t="s">
        <v>863</v>
      </c>
      <c r="D646" s="227"/>
      <c r="E646" s="182">
        <v>8.35</v>
      </c>
      <c r="F646" s="183"/>
      <c r="G646" s="184"/>
      <c r="M646" s="180" t="s">
        <v>863</v>
      </c>
      <c r="O646" s="170"/>
    </row>
    <row r="647" spans="1:104" x14ac:dyDescent="0.25">
      <c r="A647" s="171">
        <v>203</v>
      </c>
      <c r="B647" s="172" t="s">
        <v>864</v>
      </c>
      <c r="C647" s="173" t="s">
        <v>865</v>
      </c>
      <c r="D647" s="174" t="s">
        <v>227</v>
      </c>
      <c r="E647" s="175">
        <v>14.85</v>
      </c>
      <c r="F647" s="175">
        <v>0</v>
      </c>
      <c r="G647" s="176">
        <f>E647*F647</f>
        <v>0</v>
      </c>
      <c r="O647" s="170">
        <v>2</v>
      </c>
      <c r="AA647" s="146">
        <v>1</v>
      </c>
      <c r="AB647" s="146">
        <v>7</v>
      </c>
      <c r="AC647" s="146">
        <v>7</v>
      </c>
      <c r="AZ647" s="146">
        <v>2</v>
      </c>
      <c r="BA647" s="146">
        <f>IF(AZ647=1,G647,0)</f>
        <v>0</v>
      </c>
      <c r="BB647" s="146">
        <f>IF(AZ647=2,G647,0)</f>
        <v>0</v>
      </c>
      <c r="BC647" s="146">
        <f>IF(AZ647=3,G647,0)</f>
        <v>0</v>
      </c>
      <c r="BD647" s="146">
        <f>IF(AZ647=4,G647,0)</f>
        <v>0</v>
      </c>
      <c r="BE647" s="146">
        <f>IF(AZ647=5,G647,0)</f>
        <v>0</v>
      </c>
      <c r="CA647" s="177">
        <v>1</v>
      </c>
      <c r="CB647" s="177">
        <v>7</v>
      </c>
      <c r="CZ647" s="146">
        <v>1.64E-3</v>
      </c>
    </row>
    <row r="648" spans="1:104" x14ac:dyDescent="0.25">
      <c r="A648" s="178"/>
      <c r="B648" s="181"/>
      <c r="C648" s="226" t="s">
        <v>866</v>
      </c>
      <c r="D648" s="227"/>
      <c r="E648" s="182">
        <v>14.85</v>
      </c>
      <c r="F648" s="183"/>
      <c r="G648" s="184"/>
      <c r="M648" s="180" t="s">
        <v>866</v>
      </c>
      <c r="O648" s="170"/>
    </row>
    <row r="649" spans="1:104" x14ac:dyDescent="0.25">
      <c r="A649" s="171">
        <v>204</v>
      </c>
      <c r="B649" s="172" t="s">
        <v>867</v>
      </c>
      <c r="C649" s="173" t="s">
        <v>868</v>
      </c>
      <c r="D649" s="174" t="s">
        <v>227</v>
      </c>
      <c r="E649" s="175">
        <v>32.4</v>
      </c>
      <c r="F649" s="175">
        <v>0</v>
      </c>
      <c r="G649" s="176">
        <f>E649*F649</f>
        <v>0</v>
      </c>
      <c r="O649" s="170">
        <v>2</v>
      </c>
      <c r="AA649" s="146">
        <v>1</v>
      </c>
      <c r="AB649" s="146">
        <v>7</v>
      </c>
      <c r="AC649" s="146">
        <v>7</v>
      </c>
      <c r="AZ649" s="146">
        <v>2</v>
      </c>
      <c r="BA649" s="146">
        <f>IF(AZ649=1,G649,0)</f>
        <v>0</v>
      </c>
      <c r="BB649" s="146">
        <f>IF(AZ649=2,G649,0)</f>
        <v>0</v>
      </c>
      <c r="BC649" s="146">
        <f>IF(AZ649=3,G649,0)</f>
        <v>0</v>
      </c>
      <c r="BD649" s="146">
        <f>IF(AZ649=4,G649,0)</f>
        <v>0</v>
      </c>
      <c r="BE649" s="146">
        <f>IF(AZ649=5,G649,0)</f>
        <v>0</v>
      </c>
      <c r="CA649" s="177">
        <v>1</v>
      </c>
      <c r="CB649" s="177">
        <v>7</v>
      </c>
      <c r="CZ649" s="146">
        <v>2.15E-3</v>
      </c>
    </row>
    <row r="650" spans="1:104" x14ac:dyDescent="0.25">
      <c r="A650" s="178"/>
      <c r="B650" s="181"/>
      <c r="C650" s="226" t="s">
        <v>869</v>
      </c>
      <c r="D650" s="227"/>
      <c r="E650" s="182">
        <v>32.4</v>
      </c>
      <c r="F650" s="183"/>
      <c r="G650" s="184"/>
      <c r="M650" s="180" t="s">
        <v>869</v>
      </c>
      <c r="O650" s="170"/>
    </row>
    <row r="651" spans="1:104" x14ac:dyDescent="0.25">
      <c r="A651" s="171">
        <v>205</v>
      </c>
      <c r="B651" s="172" t="s">
        <v>870</v>
      </c>
      <c r="C651" s="173" t="s">
        <v>871</v>
      </c>
      <c r="D651" s="174" t="s">
        <v>227</v>
      </c>
      <c r="E651" s="175">
        <v>39.75</v>
      </c>
      <c r="F651" s="175">
        <v>0</v>
      </c>
      <c r="G651" s="176">
        <f>E651*F651</f>
        <v>0</v>
      </c>
      <c r="O651" s="170">
        <v>2</v>
      </c>
      <c r="AA651" s="146">
        <v>1</v>
      </c>
      <c r="AB651" s="146">
        <v>7</v>
      </c>
      <c r="AC651" s="146">
        <v>7</v>
      </c>
      <c r="AZ651" s="146">
        <v>2</v>
      </c>
      <c r="BA651" s="146">
        <f>IF(AZ651=1,G651,0)</f>
        <v>0</v>
      </c>
      <c r="BB651" s="146">
        <f>IF(AZ651=2,G651,0)</f>
        <v>0</v>
      </c>
      <c r="BC651" s="146">
        <f>IF(AZ651=3,G651,0)</f>
        <v>0</v>
      </c>
      <c r="BD651" s="146">
        <f>IF(AZ651=4,G651,0)</f>
        <v>0</v>
      </c>
      <c r="BE651" s="146">
        <f>IF(AZ651=5,G651,0)</f>
        <v>0</v>
      </c>
      <c r="CA651" s="177">
        <v>1</v>
      </c>
      <c r="CB651" s="177">
        <v>7</v>
      </c>
      <c r="CZ651" s="146">
        <v>2.7899999999999999E-3</v>
      </c>
    </row>
    <row r="652" spans="1:104" x14ac:dyDescent="0.25">
      <c r="A652" s="178"/>
      <c r="B652" s="181"/>
      <c r="C652" s="226" t="s">
        <v>872</v>
      </c>
      <c r="D652" s="227"/>
      <c r="E652" s="182">
        <v>39.75</v>
      </c>
      <c r="F652" s="183"/>
      <c r="G652" s="184"/>
      <c r="M652" s="180" t="s">
        <v>872</v>
      </c>
      <c r="O652" s="170"/>
    </row>
    <row r="653" spans="1:104" x14ac:dyDescent="0.25">
      <c r="A653" s="171">
        <v>206</v>
      </c>
      <c r="B653" s="172" t="s">
        <v>873</v>
      </c>
      <c r="C653" s="173" t="s">
        <v>874</v>
      </c>
      <c r="D653" s="174" t="s">
        <v>210</v>
      </c>
      <c r="E653" s="175">
        <v>10</v>
      </c>
      <c r="F653" s="175">
        <v>0</v>
      </c>
      <c r="G653" s="176">
        <f>E653*F653</f>
        <v>0</v>
      </c>
      <c r="O653" s="170">
        <v>2</v>
      </c>
      <c r="AA653" s="146">
        <v>1</v>
      </c>
      <c r="AB653" s="146">
        <v>7</v>
      </c>
      <c r="AC653" s="146">
        <v>7</v>
      </c>
      <c r="AZ653" s="146">
        <v>2</v>
      </c>
      <c r="BA653" s="146">
        <f>IF(AZ653=1,G653,0)</f>
        <v>0</v>
      </c>
      <c r="BB653" s="146">
        <f>IF(AZ653=2,G653,0)</f>
        <v>0</v>
      </c>
      <c r="BC653" s="146">
        <f>IF(AZ653=3,G653,0)</f>
        <v>0</v>
      </c>
      <c r="BD653" s="146">
        <f>IF(AZ653=4,G653,0)</f>
        <v>0</v>
      </c>
      <c r="BE653" s="146">
        <f>IF(AZ653=5,G653,0)</f>
        <v>0</v>
      </c>
      <c r="CA653" s="177">
        <v>1</v>
      </c>
      <c r="CB653" s="177">
        <v>7</v>
      </c>
      <c r="CZ653" s="146">
        <v>2.3000000000000001E-4</v>
      </c>
    </row>
    <row r="654" spans="1:104" x14ac:dyDescent="0.25">
      <c r="A654" s="171">
        <v>207</v>
      </c>
      <c r="B654" s="172" t="s">
        <v>875</v>
      </c>
      <c r="C654" s="173" t="s">
        <v>876</v>
      </c>
      <c r="D654" s="174" t="s">
        <v>210</v>
      </c>
      <c r="E654" s="175">
        <v>1</v>
      </c>
      <c r="F654" s="175">
        <v>0</v>
      </c>
      <c r="G654" s="176">
        <f>E654*F654</f>
        <v>0</v>
      </c>
      <c r="O654" s="170">
        <v>2</v>
      </c>
      <c r="AA654" s="146">
        <v>1</v>
      </c>
      <c r="AB654" s="146">
        <v>7</v>
      </c>
      <c r="AC654" s="146">
        <v>7</v>
      </c>
      <c r="AZ654" s="146">
        <v>2</v>
      </c>
      <c r="BA654" s="146">
        <f>IF(AZ654=1,G654,0)</f>
        <v>0</v>
      </c>
      <c r="BB654" s="146">
        <f>IF(AZ654=2,G654,0)</f>
        <v>0</v>
      </c>
      <c r="BC654" s="146">
        <f>IF(AZ654=3,G654,0)</f>
        <v>0</v>
      </c>
      <c r="BD654" s="146">
        <f>IF(AZ654=4,G654,0)</f>
        <v>0</v>
      </c>
      <c r="BE654" s="146">
        <f>IF(AZ654=5,G654,0)</f>
        <v>0</v>
      </c>
      <c r="CA654" s="177">
        <v>1</v>
      </c>
      <c r="CB654" s="177">
        <v>7</v>
      </c>
      <c r="CZ654" s="146">
        <v>4.6000000000000001E-4</v>
      </c>
    </row>
    <row r="655" spans="1:104" x14ac:dyDescent="0.25">
      <c r="A655" s="171">
        <v>208</v>
      </c>
      <c r="B655" s="172" t="s">
        <v>877</v>
      </c>
      <c r="C655" s="173" t="s">
        <v>878</v>
      </c>
      <c r="D655" s="174" t="s">
        <v>210</v>
      </c>
      <c r="E655" s="175">
        <v>1</v>
      </c>
      <c r="F655" s="175">
        <v>0</v>
      </c>
      <c r="G655" s="176">
        <f>E655*F655</f>
        <v>0</v>
      </c>
      <c r="O655" s="170">
        <v>2</v>
      </c>
      <c r="AA655" s="146">
        <v>1</v>
      </c>
      <c r="AB655" s="146">
        <v>7</v>
      </c>
      <c r="AC655" s="146">
        <v>7</v>
      </c>
      <c r="AZ655" s="146">
        <v>2</v>
      </c>
      <c r="BA655" s="146">
        <f>IF(AZ655=1,G655,0)</f>
        <v>0</v>
      </c>
      <c r="BB655" s="146">
        <f>IF(AZ655=2,G655,0)</f>
        <v>0</v>
      </c>
      <c r="BC655" s="146">
        <f>IF(AZ655=3,G655,0)</f>
        <v>0</v>
      </c>
      <c r="BD655" s="146">
        <f>IF(AZ655=4,G655,0)</f>
        <v>0</v>
      </c>
      <c r="BE655" s="146">
        <f>IF(AZ655=5,G655,0)</f>
        <v>0</v>
      </c>
      <c r="CA655" s="177">
        <v>1</v>
      </c>
      <c r="CB655" s="177">
        <v>7</v>
      </c>
      <c r="CZ655" s="146">
        <v>5.1999999999999995E-4</v>
      </c>
    </row>
    <row r="656" spans="1:104" x14ac:dyDescent="0.25">
      <c r="A656" s="171">
        <v>209</v>
      </c>
      <c r="B656" s="172" t="s">
        <v>879</v>
      </c>
      <c r="C656" s="173" t="s">
        <v>880</v>
      </c>
      <c r="D656" s="174" t="s">
        <v>227</v>
      </c>
      <c r="E656" s="175">
        <v>220.05</v>
      </c>
      <c r="F656" s="175">
        <v>0</v>
      </c>
      <c r="G656" s="176">
        <f>E656*F656</f>
        <v>0</v>
      </c>
      <c r="O656" s="170">
        <v>2</v>
      </c>
      <c r="AA656" s="146">
        <v>1</v>
      </c>
      <c r="AB656" s="146">
        <v>7</v>
      </c>
      <c r="AC656" s="146">
        <v>7</v>
      </c>
      <c r="AZ656" s="146">
        <v>2</v>
      </c>
      <c r="BA656" s="146">
        <f>IF(AZ656=1,G656,0)</f>
        <v>0</v>
      </c>
      <c r="BB656" s="146">
        <f>IF(AZ656=2,G656,0)</f>
        <v>0</v>
      </c>
      <c r="BC656" s="146">
        <f>IF(AZ656=3,G656,0)</f>
        <v>0</v>
      </c>
      <c r="BD656" s="146">
        <f>IF(AZ656=4,G656,0)</f>
        <v>0</v>
      </c>
      <c r="BE656" s="146">
        <f>IF(AZ656=5,G656,0)</f>
        <v>0</v>
      </c>
      <c r="CA656" s="177">
        <v>1</v>
      </c>
      <c r="CB656" s="177">
        <v>7</v>
      </c>
      <c r="CZ656" s="146">
        <v>0</v>
      </c>
    </row>
    <row r="657" spans="1:104" x14ac:dyDescent="0.25">
      <c r="A657" s="178"/>
      <c r="B657" s="181"/>
      <c r="C657" s="226" t="s">
        <v>881</v>
      </c>
      <c r="D657" s="227"/>
      <c r="E657" s="182">
        <v>220.05</v>
      </c>
      <c r="F657" s="183"/>
      <c r="G657" s="184"/>
      <c r="M657" s="180" t="s">
        <v>881</v>
      </c>
      <c r="O657" s="170"/>
    </row>
    <row r="658" spans="1:104" x14ac:dyDescent="0.25">
      <c r="A658" s="171">
        <v>210</v>
      </c>
      <c r="B658" s="172" t="s">
        <v>81</v>
      </c>
      <c r="C658" s="173" t="s">
        <v>882</v>
      </c>
      <c r="D658" s="174" t="s">
        <v>75</v>
      </c>
      <c r="E658" s="175">
        <v>4</v>
      </c>
      <c r="F658" s="175">
        <v>0</v>
      </c>
      <c r="G658" s="176">
        <f>E658*F658</f>
        <v>0</v>
      </c>
      <c r="O658" s="170">
        <v>2</v>
      </c>
      <c r="AA658" s="146">
        <v>12</v>
      </c>
      <c r="AB658" s="146">
        <v>0</v>
      </c>
      <c r="AC658" s="146">
        <v>299</v>
      </c>
      <c r="AZ658" s="146">
        <v>2</v>
      </c>
      <c r="BA658" s="146">
        <f>IF(AZ658=1,G658,0)</f>
        <v>0</v>
      </c>
      <c r="BB658" s="146">
        <f>IF(AZ658=2,G658,0)</f>
        <v>0</v>
      </c>
      <c r="BC658" s="146">
        <f>IF(AZ658=3,G658,0)</f>
        <v>0</v>
      </c>
      <c r="BD658" s="146">
        <f>IF(AZ658=4,G658,0)</f>
        <v>0</v>
      </c>
      <c r="BE658" s="146">
        <f>IF(AZ658=5,G658,0)</f>
        <v>0</v>
      </c>
      <c r="CA658" s="177">
        <v>12</v>
      </c>
      <c r="CB658" s="177">
        <v>0</v>
      </c>
      <c r="CZ658" s="146">
        <v>0</v>
      </c>
    </row>
    <row r="659" spans="1:104" x14ac:dyDescent="0.25">
      <c r="A659" s="171">
        <v>211</v>
      </c>
      <c r="B659" s="172" t="s">
        <v>301</v>
      </c>
      <c r="C659" s="173" t="s">
        <v>883</v>
      </c>
      <c r="D659" s="174" t="s">
        <v>75</v>
      </c>
      <c r="E659" s="175">
        <v>1</v>
      </c>
      <c r="F659" s="175">
        <v>0</v>
      </c>
      <c r="G659" s="176">
        <f>E659*F659</f>
        <v>0</v>
      </c>
      <c r="O659" s="170">
        <v>2</v>
      </c>
      <c r="AA659" s="146">
        <v>12</v>
      </c>
      <c r="AB659" s="146">
        <v>0</v>
      </c>
      <c r="AC659" s="146">
        <v>305</v>
      </c>
      <c r="AZ659" s="146">
        <v>2</v>
      </c>
      <c r="BA659" s="146">
        <f>IF(AZ659=1,G659,0)</f>
        <v>0</v>
      </c>
      <c r="BB659" s="146">
        <f>IF(AZ659=2,G659,0)</f>
        <v>0</v>
      </c>
      <c r="BC659" s="146">
        <f>IF(AZ659=3,G659,0)</f>
        <v>0</v>
      </c>
      <c r="BD659" s="146">
        <f>IF(AZ659=4,G659,0)</f>
        <v>0</v>
      </c>
      <c r="BE659" s="146">
        <f>IF(AZ659=5,G659,0)</f>
        <v>0</v>
      </c>
      <c r="CA659" s="177">
        <v>12</v>
      </c>
      <c r="CB659" s="177">
        <v>0</v>
      </c>
      <c r="CZ659" s="146">
        <v>0</v>
      </c>
    </row>
    <row r="660" spans="1:104" x14ac:dyDescent="0.25">
      <c r="A660" s="171">
        <v>212</v>
      </c>
      <c r="B660" s="172" t="s">
        <v>304</v>
      </c>
      <c r="C660" s="173" t="s">
        <v>884</v>
      </c>
      <c r="D660" s="174" t="s">
        <v>303</v>
      </c>
      <c r="E660" s="175">
        <v>1</v>
      </c>
      <c r="F660" s="175">
        <v>0</v>
      </c>
      <c r="G660" s="176">
        <f>E660*F660</f>
        <v>0</v>
      </c>
      <c r="O660" s="170">
        <v>2</v>
      </c>
      <c r="AA660" s="146">
        <v>12</v>
      </c>
      <c r="AB660" s="146">
        <v>0</v>
      </c>
      <c r="AC660" s="146">
        <v>307</v>
      </c>
      <c r="AZ660" s="146">
        <v>2</v>
      </c>
      <c r="BA660" s="146">
        <f>IF(AZ660=1,G660,0)</f>
        <v>0</v>
      </c>
      <c r="BB660" s="146">
        <f>IF(AZ660=2,G660,0)</f>
        <v>0</v>
      </c>
      <c r="BC660" s="146">
        <f>IF(AZ660=3,G660,0)</f>
        <v>0</v>
      </c>
      <c r="BD660" s="146">
        <f>IF(AZ660=4,G660,0)</f>
        <v>0</v>
      </c>
      <c r="BE660" s="146">
        <f>IF(AZ660=5,G660,0)</f>
        <v>0</v>
      </c>
      <c r="CA660" s="177">
        <v>12</v>
      </c>
      <c r="CB660" s="177">
        <v>0</v>
      </c>
      <c r="CZ660" s="146">
        <v>0</v>
      </c>
    </row>
    <row r="661" spans="1:104" x14ac:dyDescent="0.25">
      <c r="A661" s="178"/>
      <c r="B661" s="179"/>
      <c r="C661" s="228" t="s">
        <v>885</v>
      </c>
      <c r="D661" s="229"/>
      <c r="E661" s="229"/>
      <c r="F661" s="229"/>
      <c r="G661" s="230"/>
      <c r="L661" s="180" t="s">
        <v>885</v>
      </c>
      <c r="O661" s="170">
        <v>3</v>
      </c>
    </row>
    <row r="662" spans="1:104" x14ac:dyDescent="0.25">
      <c r="A662" s="178"/>
      <c r="B662" s="179"/>
      <c r="C662" s="228" t="s">
        <v>886</v>
      </c>
      <c r="D662" s="229"/>
      <c r="E662" s="229"/>
      <c r="F662" s="229"/>
      <c r="G662" s="230"/>
      <c r="L662" s="180" t="s">
        <v>886</v>
      </c>
      <c r="O662" s="170">
        <v>3</v>
      </c>
    </row>
    <row r="663" spans="1:104" x14ac:dyDescent="0.25">
      <c r="A663" s="178"/>
      <c r="B663" s="179"/>
      <c r="C663" s="228" t="s">
        <v>887</v>
      </c>
      <c r="D663" s="229"/>
      <c r="E663" s="229"/>
      <c r="F663" s="229"/>
      <c r="G663" s="230"/>
      <c r="L663" s="180" t="s">
        <v>887</v>
      </c>
      <c r="O663" s="170">
        <v>3</v>
      </c>
    </row>
    <row r="664" spans="1:104" x14ac:dyDescent="0.25">
      <c r="A664" s="178"/>
      <c r="B664" s="179"/>
      <c r="C664" s="228" t="s">
        <v>888</v>
      </c>
      <c r="D664" s="229"/>
      <c r="E664" s="229"/>
      <c r="F664" s="229"/>
      <c r="G664" s="230"/>
      <c r="L664" s="180" t="s">
        <v>888</v>
      </c>
      <c r="O664" s="170">
        <v>3</v>
      </c>
    </row>
    <row r="665" spans="1:104" x14ac:dyDescent="0.25">
      <c r="A665" s="171">
        <v>213</v>
      </c>
      <c r="B665" s="172" t="s">
        <v>738</v>
      </c>
      <c r="C665" s="173" t="s">
        <v>889</v>
      </c>
      <c r="D665" s="174" t="s">
        <v>890</v>
      </c>
      <c r="E665" s="175">
        <v>150</v>
      </c>
      <c r="F665" s="175">
        <v>0</v>
      </c>
      <c r="G665" s="176">
        <f>E665*F665</f>
        <v>0</v>
      </c>
      <c r="O665" s="170">
        <v>2</v>
      </c>
      <c r="AA665" s="146">
        <v>12</v>
      </c>
      <c r="AB665" s="146">
        <v>0</v>
      </c>
      <c r="AC665" s="146">
        <v>309</v>
      </c>
      <c r="AZ665" s="146">
        <v>2</v>
      </c>
      <c r="BA665" s="146">
        <f>IF(AZ665=1,G665,0)</f>
        <v>0</v>
      </c>
      <c r="BB665" s="146">
        <f>IF(AZ665=2,G665,0)</f>
        <v>0</v>
      </c>
      <c r="BC665" s="146">
        <f>IF(AZ665=3,G665,0)</f>
        <v>0</v>
      </c>
      <c r="BD665" s="146">
        <f>IF(AZ665=4,G665,0)</f>
        <v>0</v>
      </c>
      <c r="BE665" s="146">
        <f>IF(AZ665=5,G665,0)</f>
        <v>0</v>
      </c>
      <c r="CA665" s="177">
        <v>12</v>
      </c>
      <c r="CB665" s="177">
        <v>0</v>
      </c>
      <c r="CZ665" s="146">
        <v>0</v>
      </c>
    </row>
    <row r="666" spans="1:104" x14ac:dyDescent="0.25">
      <c r="A666" s="171">
        <v>214</v>
      </c>
      <c r="B666" s="172" t="s">
        <v>891</v>
      </c>
      <c r="C666" s="173" t="s">
        <v>892</v>
      </c>
      <c r="D666" s="174" t="s">
        <v>165</v>
      </c>
      <c r="E666" s="175">
        <v>0.44268649999999998</v>
      </c>
      <c r="F666" s="175">
        <v>0</v>
      </c>
      <c r="G666" s="176">
        <f>E666*F666</f>
        <v>0</v>
      </c>
      <c r="O666" s="170">
        <v>2</v>
      </c>
      <c r="AA666" s="146">
        <v>7</v>
      </c>
      <c r="AB666" s="146">
        <v>1001</v>
      </c>
      <c r="AC666" s="146">
        <v>5</v>
      </c>
      <c r="AZ666" s="146">
        <v>2</v>
      </c>
      <c r="BA666" s="146">
        <f>IF(AZ666=1,G666,0)</f>
        <v>0</v>
      </c>
      <c r="BB666" s="146">
        <f>IF(AZ666=2,G666,0)</f>
        <v>0</v>
      </c>
      <c r="BC666" s="146">
        <f>IF(AZ666=3,G666,0)</f>
        <v>0</v>
      </c>
      <c r="BD666" s="146">
        <f>IF(AZ666=4,G666,0)</f>
        <v>0</v>
      </c>
      <c r="BE666" s="146">
        <f>IF(AZ666=5,G666,0)</f>
        <v>0</v>
      </c>
      <c r="CA666" s="177">
        <v>7</v>
      </c>
      <c r="CB666" s="177">
        <v>1001</v>
      </c>
      <c r="CZ666" s="146">
        <v>0</v>
      </c>
    </row>
    <row r="667" spans="1:104" ht="13" x14ac:dyDescent="0.3">
      <c r="A667" s="185"/>
      <c r="B667" s="186" t="s">
        <v>76</v>
      </c>
      <c r="C667" s="187" t="str">
        <f>CONCATENATE(B638," ",C638)</f>
        <v>721 Vnitřní kanalizace</v>
      </c>
      <c r="D667" s="188"/>
      <c r="E667" s="189"/>
      <c r="F667" s="190"/>
      <c r="G667" s="191">
        <f>SUM(G638:G666)</f>
        <v>0</v>
      </c>
      <c r="O667" s="170">
        <v>4</v>
      </c>
      <c r="BA667" s="192">
        <f>SUM(BA638:BA666)</f>
        <v>0</v>
      </c>
      <c r="BB667" s="192">
        <f>SUM(BB638:BB666)</f>
        <v>0</v>
      </c>
      <c r="BC667" s="192">
        <f>SUM(BC638:BC666)</f>
        <v>0</v>
      </c>
      <c r="BD667" s="192">
        <f>SUM(BD638:BD666)</f>
        <v>0</v>
      </c>
      <c r="BE667" s="192">
        <f>SUM(BE638:BE666)</f>
        <v>0</v>
      </c>
    </row>
    <row r="668" spans="1:104" ht="13" x14ac:dyDescent="0.3">
      <c r="A668" s="163" t="s">
        <v>72</v>
      </c>
      <c r="B668" s="164" t="s">
        <v>893</v>
      </c>
      <c r="C668" s="165" t="s">
        <v>894</v>
      </c>
      <c r="D668" s="166"/>
      <c r="E668" s="167"/>
      <c r="F668" s="167"/>
      <c r="G668" s="168"/>
      <c r="H668" s="169"/>
      <c r="I668" s="169"/>
      <c r="O668" s="170">
        <v>1</v>
      </c>
    </row>
    <row r="669" spans="1:104" x14ac:dyDescent="0.25">
      <c r="A669" s="171">
        <v>215</v>
      </c>
      <c r="B669" s="172" t="s">
        <v>895</v>
      </c>
      <c r="C669" s="173" t="s">
        <v>896</v>
      </c>
      <c r="D669" s="174" t="s">
        <v>227</v>
      </c>
      <c r="E669" s="175">
        <v>62.6</v>
      </c>
      <c r="F669" s="175">
        <v>0</v>
      </c>
      <c r="G669" s="176">
        <f>E669*F669</f>
        <v>0</v>
      </c>
      <c r="O669" s="170">
        <v>2</v>
      </c>
      <c r="AA669" s="146">
        <v>1</v>
      </c>
      <c r="AB669" s="146">
        <v>7</v>
      </c>
      <c r="AC669" s="146">
        <v>7</v>
      </c>
      <c r="AZ669" s="146">
        <v>2</v>
      </c>
      <c r="BA669" s="146">
        <f>IF(AZ669=1,G669,0)</f>
        <v>0</v>
      </c>
      <c r="BB669" s="146">
        <f>IF(AZ669=2,G669,0)</f>
        <v>0</v>
      </c>
      <c r="BC669" s="146">
        <f>IF(AZ669=3,G669,0)</f>
        <v>0</v>
      </c>
      <c r="BD669" s="146">
        <f>IF(AZ669=4,G669,0)</f>
        <v>0</v>
      </c>
      <c r="BE669" s="146">
        <f>IF(AZ669=5,G669,0)</f>
        <v>0</v>
      </c>
      <c r="CA669" s="177">
        <v>1</v>
      </c>
      <c r="CB669" s="177">
        <v>7</v>
      </c>
      <c r="CZ669" s="146">
        <v>3.9899999999999996E-3</v>
      </c>
    </row>
    <row r="670" spans="1:104" x14ac:dyDescent="0.25">
      <c r="A670" s="178"/>
      <c r="B670" s="181"/>
      <c r="C670" s="226" t="s">
        <v>897</v>
      </c>
      <c r="D670" s="227"/>
      <c r="E670" s="182">
        <v>62.6</v>
      </c>
      <c r="F670" s="183"/>
      <c r="G670" s="184"/>
      <c r="M670" s="180" t="s">
        <v>897</v>
      </c>
      <c r="O670" s="170"/>
    </row>
    <row r="671" spans="1:104" x14ac:dyDescent="0.25">
      <c r="A671" s="171">
        <v>216</v>
      </c>
      <c r="B671" s="172" t="s">
        <v>898</v>
      </c>
      <c r="C671" s="173" t="s">
        <v>899</v>
      </c>
      <c r="D671" s="174" t="s">
        <v>227</v>
      </c>
      <c r="E671" s="175">
        <v>50.8</v>
      </c>
      <c r="F671" s="175">
        <v>0</v>
      </c>
      <c r="G671" s="176">
        <f>E671*F671</f>
        <v>0</v>
      </c>
      <c r="O671" s="170">
        <v>2</v>
      </c>
      <c r="AA671" s="146">
        <v>1</v>
      </c>
      <c r="AB671" s="146">
        <v>7</v>
      </c>
      <c r="AC671" s="146">
        <v>7</v>
      </c>
      <c r="AZ671" s="146">
        <v>2</v>
      </c>
      <c r="BA671" s="146">
        <f>IF(AZ671=1,G671,0)</f>
        <v>0</v>
      </c>
      <c r="BB671" s="146">
        <f>IF(AZ671=2,G671,0)</f>
        <v>0</v>
      </c>
      <c r="BC671" s="146">
        <f>IF(AZ671=3,G671,0)</f>
        <v>0</v>
      </c>
      <c r="BD671" s="146">
        <f>IF(AZ671=4,G671,0)</f>
        <v>0</v>
      </c>
      <c r="BE671" s="146">
        <f>IF(AZ671=5,G671,0)</f>
        <v>0</v>
      </c>
      <c r="CA671" s="177">
        <v>1</v>
      </c>
      <c r="CB671" s="177">
        <v>7</v>
      </c>
      <c r="CZ671" s="146">
        <v>5.1799999999999997E-3</v>
      </c>
    </row>
    <row r="672" spans="1:104" x14ac:dyDescent="0.25">
      <c r="A672" s="178"/>
      <c r="B672" s="181"/>
      <c r="C672" s="226" t="s">
        <v>900</v>
      </c>
      <c r="D672" s="227"/>
      <c r="E672" s="182">
        <v>44.8</v>
      </c>
      <c r="F672" s="183"/>
      <c r="G672" s="184"/>
      <c r="M672" s="180" t="s">
        <v>900</v>
      </c>
      <c r="O672" s="170"/>
    </row>
    <row r="673" spans="1:104" x14ac:dyDescent="0.25">
      <c r="A673" s="178"/>
      <c r="B673" s="181"/>
      <c r="C673" s="226" t="s">
        <v>901</v>
      </c>
      <c r="D673" s="227"/>
      <c r="E673" s="182">
        <v>6</v>
      </c>
      <c r="F673" s="183"/>
      <c r="G673" s="184"/>
      <c r="M673" s="180" t="s">
        <v>901</v>
      </c>
      <c r="O673" s="170"/>
    </row>
    <row r="674" spans="1:104" x14ac:dyDescent="0.25">
      <c r="A674" s="171">
        <v>217</v>
      </c>
      <c r="B674" s="172" t="s">
        <v>902</v>
      </c>
      <c r="C674" s="173" t="s">
        <v>903</v>
      </c>
      <c r="D674" s="174" t="s">
        <v>227</v>
      </c>
      <c r="E674" s="175">
        <v>17.5</v>
      </c>
      <c r="F674" s="175">
        <v>0</v>
      </c>
      <c r="G674" s="176">
        <f>E674*F674</f>
        <v>0</v>
      </c>
      <c r="O674" s="170">
        <v>2</v>
      </c>
      <c r="AA674" s="146">
        <v>1</v>
      </c>
      <c r="AB674" s="146">
        <v>7</v>
      </c>
      <c r="AC674" s="146">
        <v>7</v>
      </c>
      <c r="AZ674" s="146">
        <v>2</v>
      </c>
      <c r="BA674" s="146">
        <f>IF(AZ674=1,G674,0)</f>
        <v>0</v>
      </c>
      <c r="BB674" s="146">
        <f>IF(AZ674=2,G674,0)</f>
        <v>0</v>
      </c>
      <c r="BC674" s="146">
        <f>IF(AZ674=3,G674,0)</f>
        <v>0</v>
      </c>
      <c r="BD674" s="146">
        <f>IF(AZ674=4,G674,0)</f>
        <v>0</v>
      </c>
      <c r="BE674" s="146">
        <f>IF(AZ674=5,G674,0)</f>
        <v>0</v>
      </c>
      <c r="CA674" s="177">
        <v>1</v>
      </c>
      <c r="CB674" s="177">
        <v>7</v>
      </c>
      <c r="CZ674" s="146">
        <v>5.6299999999999996E-3</v>
      </c>
    </row>
    <row r="675" spans="1:104" x14ac:dyDescent="0.25">
      <c r="A675" s="178"/>
      <c r="B675" s="181"/>
      <c r="C675" s="226" t="s">
        <v>904</v>
      </c>
      <c r="D675" s="227"/>
      <c r="E675" s="182">
        <v>17.5</v>
      </c>
      <c r="F675" s="183"/>
      <c r="G675" s="184"/>
      <c r="M675" s="180" t="s">
        <v>904</v>
      </c>
      <c r="O675" s="170"/>
    </row>
    <row r="676" spans="1:104" x14ac:dyDescent="0.25">
      <c r="A676" s="171">
        <v>218</v>
      </c>
      <c r="B676" s="172" t="s">
        <v>905</v>
      </c>
      <c r="C676" s="173" t="s">
        <v>906</v>
      </c>
      <c r="D676" s="174" t="s">
        <v>227</v>
      </c>
      <c r="E676" s="175">
        <v>44.85</v>
      </c>
      <c r="F676" s="175">
        <v>0</v>
      </c>
      <c r="G676" s="176">
        <f>E676*F676</f>
        <v>0</v>
      </c>
      <c r="O676" s="170">
        <v>2</v>
      </c>
      <c r="AA676" s="146">
        <v>1</v>
      </c>
      <c r="AB676" s="146">
        <v>7</v>
      </c>
      <c r="AC676" s="146">
        <v>7</v>
      </c>
      <c r="AZ676" s="146">
        <v>2</v>
      </c>
      <c r="BA676" s="146">
        <f>IF(AZ676=1,G676,0)</f>
        <v>0</v>
      </c>
      <c r="BB676" s="146">
        <f>IF(AZ676=2,G676,0)</f>
        <v>0</v>
      </c>
      <c r="BC676" s="146">
        <f>IF(AZ676=3,G676,0)</f>
        <v>0</v>
      </c>
      <c r="BD676" s="146">
        <f>IF(AZ676=4,G676,0)</f>
        <v>0</v>
      </c>
      <c r="BE676" s="146">
        <f>IF(AZ676=5,G676,0)</f>
        <v>0</v>
      </c>
      <c r="CA676" s="177">
        <v>1</v>
      </c>
      <c r="CB676" s="177">
        <v>7</v>
      </c>
      <c r="CZ676" s="146">
        <v>3.9300000000000003E-3</v>
      </c>
    </row>
    <row r="677" spans="1:104" x14ac:dyDescent="0.25">
      <c r="A677" s="178"/>
      <c r="B677" s="181"/>
      <c r="C677" s="226" t="s">
        <v>907</v>
      </c>
      <c r="D677" s="227"/>
      <c r="E677" s="182">
        <v>44.85</v>
      </c>
      <c r="F677" s="183"/>
      <c r="G677" s="184"/>
      <c r="M677" s="180" t="s">
        <v>907</v>
      </c>
      <c r="O677" s="170"/>
    </row>
    <row r="678" spans="1:104" x14ac:dyDescent="0.25">
      <c r="A678" s="171">
        <v>219</v>
      </c>
      <c r="B678" s="172" t="s">
        <v>908</v>
      </c>
      <c r="C678" s="173" t="s">
        <v>909</v>
      </c>
      <c r="D678" s="174" t="s">
        <v>227</v>
      </c>
      <c r="E678" s="175">
        <v>50.8</v>
      </c>
      <c r="F678" s="175">
        <v>0</v>
      </c>
      <c r="G678" s="176">
        <f>E678*F678</f>
        <v>0</v>
      </c>
      <c r="O678" s="170">
        <v>2</v>
      </c>
      <c r="AA678" s="146">
        <v>1</v>
      </c>
      <c r="AB678" s="146">
        <v>7</v>
      </c>
      <c r="AC678" s="146">
        <v>7</v>
      </c>
      <c r="AZ678" s="146">
        <v>2</v>
      </c>
      <c r="BA678" s="146">
        <f>IF(AZ678=1,G678,0)</f>
        <v>0</v>
      </c>
      <c r="BB678" s="146">
        <f>IF(AZ678=2,G678,0)</f>
        <v>0</v>
      </c>
      <c r="BC678" s="146">
        <f>IF(AZ678=3,G678,0)</f>
        <v>0</v>
      </c>
      <c r="BD678" s="146">
        <f>IF(AZ678=4,G678,0)</f>
        <v>0</v>
      </c>
      <c r="BE678" s="146">
        <f>IF(AZ678=5,G678,0)</f>
        <v>0</v>
      </c>
      <c r="CA678" s="177">
        <v>1</v>
      </c>
      <c r="CB678" s="177">
        <v>7</v>
      </c>
      <c r="CZ678" s="146">
        <v>4.0099999999999997E-3</v>
      </c>
    </row>
    <row r="679" spans="1:104" ht="20" x14ac:dyDescent="0.25">
      <c r="A679" s="171">
        <v>220</v>
      </c>
      <c r="B679" s="172" t="s">
        <v>910</v>
      </c>
      <c r="C679" s="173" t="s">
        <v>911</v>
      </c>
      <c r="D679" s="174" t="s">
        <v>227</v>
      </c>
      <c r="E679" s="175">
        <v>44.85</v>
      </c>
      <c r="F679" s="175">
        <v>0</v>
      </c>
      <c r="G679" s="176">
        <f>E679*F679</f>
        <v>0</v>
      </c>
      <c r="O679" s="170">
        <v>2</v>
      </c>
      <c r="AA679" s="146">
        <v>1</v>
      </c>
      <c r="AB679" s="146">
        <v>7</v>
      </c>
      <c r="AC679" s="146">
        <v>7</v>
      </c>
      <c r="AZ679" s="146">
        <v>2</v>
      </c>
      <c r="BA679" s="146">
        <f>IF(AZ679=1,G679,0)</f>
        <v>0</v>
      </c>
      <c r="BB679" s="146">
        <f>IF(AZ679=2,G679,0)</f>
        <v>0</v>
      </c>
      <c r="BC679" s="146">
        <f>IF(AZ679=3,G679,0)</f>
        <v>0</v>
      </c>
      <c r="BD679" s="146">
        <f>IF(AZ679=4,G679,0)</f>
        <v>0</v>
      </c>
      <c r="BE679" s="146">
        <f>IF(AZ679=5,G679,0)</f>
        <v>0</v>
      </c>
      <c r="CA679" s="177">
        <v>1</v>
      </c>
      <c r="CB679" s="177">
        <v>7</v>
      </c>
      <c r="CZ679" s="146">
        <v>2.0000000000000002E-5</v>
      </c>
    </row>
    <row r="680" spans="1:104" ht="20" x14ac:dyDescent="0.25">
      <c r="A680" s="171">
        <v>221</v>
      </c>
      <c r="B680" s="172" t="s">
        <v>912</v>
      </c>
      <c r="C680" s="173" t="s">
        <v>913</v>
      </c>
      <c r="D680" s="174" t="s">
        <v>227</v>
      </c>
      <c r="E680" s="175">
        <v>113.4</v>
      </c>
      <c r="F680" s="175">
        <v>0</v>
      </c>
      <c r="G680" s="176">
        <f>E680*F680</f>
        <v>0</v>
      </c>
      <c r="O680" s="170">
        <v>2</v>
      </c>
      <c r="AA680" s="146">
        <v>1</v>
      </c>
      <c r="AB680" s="146">
        <v>7</v>
      </c>
      <c r="AC680" s="146">
        <v>7</v>
      </c>
      <c r="AZ680" s="146">
        <v>2</v>
      </c>
      <c r="BA680" s="146">
        <f>IF(AZ680=1,G680,0)</f>
        <v>0</v>
      </c>
      <c r="BB680" s="146">
        <f>IF(AZ680=2,G680,0)</f>
        <v>0</v>
      </c>
      <c r="BC680" s="146">
        <f>IF(AZ680=3,G680,0)</f>
        <v>0</v>
      </c>
      <c r="BD680" s="146">
        <f>IF(AZ680=4,G680,0)</f>
        <v>0</v>
      </c>
      <c r="BE680" s="146">
        <f>IF(AZ680=5,G680,0)</f>
        <v>0</v>
      </c>
      <c r="CA680" s="177">
        <v>1</v>
      </c>
      <c r="CB680" s="177">
        <v>7</v>
      </c>
      <c r="CZ680" s="146">
        <v>3.0000000000000001E-5</v>
      </c>
    </row>
    <row r="681" spans="1:104" x14ac:dyDescent="0.25">
      <c r="A681" s="178"/>
      <c r="B681" s="181"/>
      <c r="C681" s="226" t="s">
        <v>914</v>
      </c>
      <c r="D681" s="227"/>
      <c r="E681" s="182">
        <v>113.4</v>
      </c>
      <c r="F681" s="183"/>
      <c r="G681" s="184"/>
      <c r="M681" s="180" t="s">
        <v>914</v>
      </c>
      <c r="O681" s="170"/>
    </row>
    <row r="682" spans="1:104" ht="20" x14ac:dyDescent="0.25">
      <c r="A682" s="171">
        <v>222</v>
      </c>
      <c r="B682" s="172" t="s">
        <v>915</v>
      </c>
      <c r="C682" s="173" t="s">
        <v>916</v>
      </c>
      <c r="D682" s="174" t="s">
        <v>227</v>
      </c>
      <c r="E682" s="175">
        <v>50.8</v>
      </c>
      <c r="F682" s="175">
        <v>0</v>
      </c>
      <c r="G682" s="176">
        <f>E682*F682</f>
        <v>0</v>
      </c>
      <c r="O682" s="170">
        <v>2</v>
      </c>
      <c r="AA682" s="146">
        <v>1</v>
      </c>
      <c r="AB682" s="146">
        <v>7</v>
      </c>
      <c r="AC682" s="146">
        <v>7</v>
      </c>
      <c r="AZ682" s="146">
        <v>2</v>
      </c>
      <c r="BA682" s="146">
        <f>IF(AZ682=1,G682,0)</f>
        <v>0</v>
      </c>
      <c r="BB682" s="146">
        <f>IF(AZ682=2,G682,0)</f>
        <v>0</v>
      </c>
      <c r="BC682" s="146">
        <f>IF(AZ682=3,G682,0)</f>
        <v>0</v>
      </c>
      <c r="BD682" s="146">
        <f>IF(AZ682=4,G682,0)</f>
        <v>0</v>
      </c>
      <c r="BE682" s="146">
        <f>IF(AZ682=5,G682,0)</f>
        <v>0</v>
      </c>
      <c r="CA682" s="177">
        <v>1</v>
      </c>
      <c r="CB682" s="177">
        <v>7</v>
      </c>
      <c r="CZ682" s="146">
        <v>4.0000000000000003E-5</v>
      </c>
    </row>
    <row r="683" spans="1:104" ht="20" x14ac:dyDescent="0.25">
      <c r="A683" s="171">
        <v>223</v>
      </c>
      <c r="B683" s="172" t="s">
        <v>917</v>
      </c>
      <c r="C683" s="173" t="s">
        <v>918</v>
      </c>
      <c r="D683" s="174" t="s">
        <v>227</v>
      </c>
      <c r="E683" s="175">
        <v>17.5</v>
      </c>
      <c r="F683" s="175">
        <v>0</v>
      </c>
      <c r="G683" s="176">
        <f>E683*F683</f>
        <v>0</v>
      </c>
      <c r="O683" s="170">
        <v>2</v>
      </c>
      <c r="AA683" s="146">
        <v>1</v>
      </c>
      <c r="AB683" s="146">
        <v>7</v>
      </c>
      <c r="AC683" s="146">
        <v>7</v>
      </c>
      <c r="AZ683" s="146">
        <v>2</v>
      </c>
      <c r="BA683" s="146">
        <f>IF(AZ683=1,G683,0)</f>
        <v>0</v>
      </c>
      <c r="BB683" s="146">
        <f>IF(AZ683=2,G683,0)</f>
        <v>0</v>
      </c>
      <c r="BC683" s="146">
        <f>IF(AZ683=3,G683,0)</f>
        <v>0</v>
      </c>
      <c r="BD683" s="146">
        <f>IF(AZ683=4,G683,0)</f>
        <v>0</v>
      </c>
      <c r="BE683" s="146">
        <f>IF(AZ683=5,G683,0)</f>
        <v>0</v>
      </c>
      <c r="CA683" s="177">
        <v>1</v>
      </c>
      <c r="CB683" s="177">
        <v>7</v>
      </c>
      <c r="CZ683" s="146">
        <v>1E-4</v>
      </c>
    </row>
    <row r="684" spans="1:104" x14ac:dyDescent="0.25">
      <c r="A684" s="171">
        <v>224</v>
      </c>
      <c r="B684" s="172" t="s">
        <v>919</v>
      </c>
      <c r="C684" s="173" t="s">
        <v>920</v>
      </c>
      <c r="D684" s="174" t="s">
        <v>210</v>
      </c>
      <c r="E684" s="175">
        <v>51</v>
      </c>
      <c r="F684" s="175">
        <v>0</v>
      </c>
      <c r="G684" s="176">
        <f>E684*F684</f>
        <v>0</v>
      </c>
      <c r="O684" s="170">
        <v>2</v>
      </c>
      <c r="AA684" s="146">
        <v>1</v>
      </c>
      <c r="AB684" s="146">
        <v>7</v>
      </c>
      <c r="AC684" s="146">
        <v>7</v>
      </c>
      <c r="AZ684" s="146">
        <v>2</v>
      </c>
      <c r="BA684" s="146">
        <f>IF(AZ684=1,G684,0)</f>
        <v>0</v>
      </c>
      <c r="BB684" s="146">
        <f>IF(AZ684=2,G684,0)</f>
        <v>0</v>
      </c>
      <c r="BC684" s="146">
        <f>IF(AZ684=3,G684,0)</f>
        <v>0</v>
      </c>
      <c r="BD684" s="146">
        <f>IF(AZ684=4,G684,0)</f>
        <v>0</v>
      </c>
      <c r="BE684" s="146">
        <f>IF(AZ684=5,G684,0)</f>
        <v>0</v>
      </c>
      <c r="CA684" s="177">
        <v>1</v>
      </c>
      <c r="CB684" s="177">
        <v>7</v>
      </c>
      <c r="CZ684" s="146">
        <v>0</v>
      </c>
    </row>
    <row r="685" spans="1:104" x14ac:dyDescent="0.25">
      <c r="A685" s="178"/>
      <c r="B685" s="181"/>
      <c r="C685" s="226" t="s">
        <v>921</v>
      </c>
      <c r="D685" s="227"/>
      <c r="E685" s="182">
        <v>24</v>
      </c>
      <c r="F685" s="183"/>
      <c r="G685" s="184"/>
      <c r="M685" s="180" t="s">
        <v>921</v>
      </c>
      <c r="O685" s="170"/>
    </row>
    <row r="686" spans="1:104" x14ac:dyDescent="0.25">
      <c r="A686" s="178"/>
      <c r="B686" s="181"/>
      <c r="C686" s="226" t="s">
        <v>922</v>
      </c>
      <c r="D686" s="227"/>
      <c r="E686" s="182">
        <v>27</v>
      </c>
      <c r="F686" s="183"/>
      <c r="G686" s="184"/>
      <c r="M686" s="180" t="s">
        <v>922</v>
      </c>
      <c r="O686" s="170"/>
    </row>
    <row r="687" spans="1:104" x14ac:dyDescent="0.25">
      <c r="A687" s="171">
        <v>225</v>
      </c>
      <c r="B687" s="172" t="s">
        <v>923</v>
      </c>
      <c r="C687" s="173" t="s">
        <v>924</v>
      </c>
      <c r="D687" s="174" t="s">
        <v>925</v>
      </c>
      <c r="E687" s="175">
        <v>4</v>
      </c>
      <c r="F687" s="175">
        <v>0</v>
      </c>
      <c r="G687" s="176">
        <f>E687*F687</f>
        <v>0</v>
      </c>
      <c r="O687" s="170">
        <v>2</v>
      </c>
      <c r="AA687" s="146">
        <v>1</v>
      </c>
      <c r="AB687" s="146">
        <v>7</v>
      </c>
      <c r="AC687" s="146">
        <v>7</v>
      </c>
      <c r="AZ687" s="146">
        <v>2</v>
      </c>
      <c r="BA687" s="146">
        <f>IF(AZ687=1,G687,0)</f>
        <v>0</v>
      </c>
      <c r="BB687" s="146">
        <f>IF(AZ687=2,G687,0)</f>
        <v>0</v>
      </c>
      <c r="BC687" s="146">
        <f>IF(AZ687=3,G687,0)</f>
        <v>0</v>
      </c>
      <c r="BD687" s="146">
        <f>IF(AZ687=4,G687,0)</f>
        <v>0</v>
      </c>
      <c r="BE687" s="146">
        <f>IF(AZ687=5,G687,0)</f>
        <v>0</v>
      </c>
      <c r="CA687" s="177">
        <v>1</v>
      </c>
      <c r="CB687" s="177">
        <v>7</v>
      </c>
      <c r="CZ687" s="146">
        <v>1.48E-3</v>
      </c>
    </row>
    <row r="688" spans="1:104" x14ac:dyDescent="0.25">
      <c r="A688" s="171">
        <v>226</v>
      </c>
      <c r="B688" s="172" t="s">
        <v>926</v>
      </c>
      <c r="C688" s="173" t="s">
        <v>927</v>
      </c>
      <c r="D688" s="174" t="s">
        <v>210</v>
      </c>
      <c r="E688" s="175">
        <v>20</v>
      </c>
      <c r="F688" s="175">
        <v>0</v>
      </c>
      <c r="G688" s="176">
        <f>E688*F688</f>
        <v>0</v>
      </c>
      <c r="O688" s="170">
        <v>2</v>
      </c>
      <c r="AA688" s="146">
        <v>1</v>
      </c>
      <c r="AB688" s="146">
        <v>7</v>
      </c>
      <c r="AC688" s="146">
        <v>7</v>
      </c>
      <c r="AZ688" s="146">
        <v>2</v>
      </c>
      <c r="BA688" s="146">
        <f>IF(AZ688=1,G688,0)</f>
        <v>0</v>
      </c>
      <c r="BB688" s="146">
        <f>IF(AZ688=2,G688,0)</f>
        <v>0</v>
      </c>
      <c r="BC688" s="146">
        <f>IF(AZ688=3,G688,0)</f>
        <v>0</v>
      </c>
      <c r="BD688" s="146">
        <f>IF(AZ688=4,G688,0)</f>
        <v>0</v>
      </c>
      <c r="BE688" s="146">
        <f>IF(AZ688=5,G688,0)</f>
        <v>0</v>
      </c>
      <c r="CA688" s="177">
        <v>1</v>
      </c>
      <c r="CB688" s="177">
        <v>7</v>
      </c>
      <c r="CZ688" s="146">
        <v>3.1E-4</v>
      </c>
    </row>
    <row r="689" spans="1:104" x14ac:dyDescent="0.25">
      <c r="A689" s="178"/>
      <c r="B689" s="181"/>
      <c r="C689" s="226" t="s">
        <v>928</v>
      </c>
      <c r="D689" s="227"/>
      <c r="E689" s="182">
        <v>14</v>
      </c>
      <c r="F689" s="183"/>
      <c r="G689" s="184"/>
      <c r="M689" s="180" t="s">
        <v>928</v>
      </c>
      <c r="O689" s="170"/>
    </row>
    <row r="690" spans="1:104" x14ac:dyDescent="0.25">
      <c r="A690" s="178"/>
      <c r="B690" s="181"/>
      <c r="C690" s="226" t="s">
        <v>929</v>
      </c>
      <c r="D690" s="227"/>
      <c r="E690" s="182">
        <v>6</v>
      </c>
      <c r="F690" s="183"/>
      <c r="G690" s="184"/>
      <c r="M690" s="180">
        <v>6</v>
      </c>
      <c r="O690" s="170"/>
    </row>
    <row r="691" spans="1:104" x14ac:dyDescent="0.25">
      <c r="A691" s="171">
        <v>227</v>
      </c>
      <c r="B691" s="172" t="s">
        <v>930</v>
      </c>
      <c r="C691" s="173" t="s">
        <v>931</v>
      </c>
      <c r="D691" s="174" t="s">
        <v>932</v>
      </c>
      <c r="E691" s="175">
        <v>2</v>
      </c>
      <c r="F691" s="175">
        <v>0</v>
      </c>
      <c r="G691" s="176">
        <f>E691*F691</f>
        <v>0</v>
      </c>
      <c r="O691" s="170">
        <v>2</v>
      </c>
      <c r="AA691" s="146">
        <v>1</v>
      </c>
      <c r="AB691" s="146">
        <v>7</v>
      </c>
      <c r="AC691" s="146">
        <v>7</v>
      </c>
      <c r="AZ691" s="146">
        <v>2</v>
      </c>
      <c r="BA691" s="146">
        <f>IF(AZ691=1,G691,0)</f>
        <v>0</v>
      </c>
      <c r="BB691" s="146">
        <f>IF(AZ691=2,G691,0)</f>
        <v>0</v>
      </c>
      <c r="BC691" s="146">
        <f>IF(AZ691=3,G691,0)</f>
        <v>0</v>
      </c>
      <c r="BD691" s="146">
        <f>IF(AZ691=4,G691,0)</f>
        <v>0</v>
      </c>
      <c r="BE691" s="146">
        <f>IF(AZ691=5,G691,0)</f>
        <v>0</v>
      </c>
      <c r="CA691" s="177">
        <v>1</v>
      </c>
      <c r="CB691" s="177">
        <v>7</v>
      </c>
      <c r="CZ691" s="146">
        <v>0</v>
      </c>
    </row>
    <row r="692" spans="1:104" ht="20" x14ac:dyDescent="0.25">
      <c r="A692" s="171">
        <v>228</v>
      </c>
      <c r="B692" s="172" t="s">
        <v>933</v>
      </c>
      <c r="C692" s="173" t="s">
        <v>934</v>
      </c>
      <c r="D692" s="174" t="s">
        <v>210</v>
      </c>
      <c r="E692" s="175">
        <v>2</v>
      </c>
      <c r="F692" s="175">
        <v>0</v>
      </c>
      <c r="G692" s="176">
        <f>E692*F692</f>
        <v>0</v>
      </c>
      <c r="O692" s="170">
        <v>2</v>
      </c>
      <c r="AA692" s="146">
        <v>1</v>
      </c>
      <c r="AB692" s="146">
        <v>7</v>
      </c>
      <c r="AC692" s="146">
        <v>7</v>
      </c>
      <c r="AZ692" s="146">
        <v>2</v>
      </c>
      <c r="BA692" s="146">
        <f>IF(AZ692=1,G692,0)</f>
        <v>0</v>
      </c>
      <c r="BB692" s="146">
        <f>IF(AZ692=2,G692,0)</f>
        <v>0</v>
      </c>
      <c r="BC692" s="146">
        <f>IF(AZ692=3,G692,0)</f>
        <v>0</v>
      </c>
      <c r="BD692" s="146">
        <f>IF(AZ692=4,G692,0)</f>
        <v>0</v>
      </c>
      <c r="BE692" s="146">
        <f>IF(AZ692=5,G692,0)</f>
        <v>0</v>
      </c>
      <c r="CA692" s="177">
        <v>1</v>
      </c>
      <c r="CB692" s="177">
        <v>7</v>
      </c>
      <c r="CZ692" s="146">
        <v>0.03</v>
      </c>
    </row>
    <row r="693" spans="1:104" x14ac:dyDescent="0.25">
      <c r="A693" s="171">
        <v>229</v>
      </c>
      <c r="B693" s="172" t="s">
        <v>935</v>
      </c>
      <c r="C693" s="173" t="s">
        <v>936</v>
      </c>
      <c r="D693" s="174" t="s">
        <v>210</v>
      </c>
      <c r="E693" s="175">
        <v>4</v>
      </c>
      <c r="F693" s="175">
        <v>0</v>
      </c>
      <c r="G693" s="176">
        <f>E693*F693</f>
        <v>0</v>
      </c>
      <c r="O693" s="170">
        <v>2</v>
      </c>
      <c r="AA693" s="146">
        <v>1</v>
      </c>
      <c r="AB693" s="146">
        <v>7</v>
      </c>
      <c r="AC693" s="146">
        <v>7</v>
      </c>
      <c r="AZ693" s="146">
        <v>2</v>
      </c>
      <c r="BA693" s="146">
        <f>IF(AZ693=1,G693,0)</f>
        <v>0</v>
      </c>
      <c r="BB693" s="146">
        <f>IF(AZ693=2,G693,0)</f>
        <v>0</v>
      </c>
      <c r="BC693" s="146">
        <f>IF(AZ693=3,G693,0)</f>
        <v>0</v>
      </c>
      <c r="BD693" s="146">
        <f>IF(AZ693=4,G693,0)</f>
        <v>0</v>
      </c>
      <c r="BE693" s="146">
        <f>IF(AZ693=5,G693,0)</f>
        <v>0</v>
      </c>
      <c r="CA693" s="177">
        <v>1</v>
      </c>
      <c r="CB693" s="177">
        <v>7</v>
      </c>
      <c r="CZ693" s="146">
        <v>1.158E-2</v>
      </c>
    </row>
    <row r="694" spans="1:104" x14ac:dyDescent="0.25">
      <c r="A694" s="171">
        <v>230</v>
      </c>
      <c r="B694" s="172" t="s">
        <v>937</v>
      </c>
      <c r="C694" s="173" t="s">
        <v>938</v>
      </c>
      <c r="D694" s="174" t="s">
        <v>932</v>
      </c>
      <c r="E694" s="175">
        <v>1</v>
      </c>
      <c r="F694" s="175">
        <v>0</v>
      </c>
      <c r="G694" s="176">
        <f>E694*F694</f>
        <v>0</v>
      </c>
      <c r="O694" s="170">
        <v>2</v>
      </c>
      <c r="AA694" s="146">
        <v>1</v>
      </c>
      <c r="AB694" s="146">
        <v>7</v>
      </c>
      <c r="AC694" s="146">
        <v>7</v>
      </c>
      <c r="AZ694" s="146">
        <v>2</v>
      </c>
      <c r="BA694" s="146">
        <f>IF(AZ694=1,G694,0)</f>
        <v>0</v>
      </c>
      <c r="BB694" s="146">
        <f>IF(AZ694=2,G694,0)</f>
        <v>0</v>
      </c>
      <c r="BC694" s="146">
        <f>IF(AZ694=3,G694,0)</f>
        <v>0</v>
      </c>
      <c r="BD694" s="146">
        <f>IF(AZ694=4,G694,0)</f>
        <v>0</v>
      </c>
      <c r="BE694" s="146">
        <f>IF(AZ694=5,G694,0)</f>
        <v>0</v>
      </c>
      <c r="CA694" s="177">
        <v>1</v>
      </c>
      <c r="CB694" s="177">
        <v>7</v>
      </c>
      <c r="CZ694" s="146">
        <v>7.7600000000000004E-3</v>
      </c>
    </row>
    <row r="695" spans="1:104" x14ac:dyDescent="0.25">
      <c r="A695" s="171">
        <v>231</v>
      </c>
      <c r="B695" s="172" t="s">
        <v>939</v>
      </c>
      <c r="C695" s="173" t="s">
        <v>940</v>
      </c>
      <c r="D695" s="174" t="s">
        <v>227</v>
      </c>
      <c r="E695" s="175">
        <v>130.9</v>
      </c>
      <c r="F695" s="175">
        <v>0</v>
      </c>
      <c r="G695" s="176">
        <f>E695*F695</f>
        <v>0</v>
      </c>
      <c r="O695" s="170">
        <v>2</v>
      </c>
      <c r="AA695" s="146">
        <v>1</v>
      </c>
      <c r="AB695" s="146">
        <v>7</v>
      </c>
      <c r="AC695" s="146">
        <v>7</v>
      </c>
      <c r="AZ695" s="146">
        <v>2</v>
      </c>
      <c r="BA695" s="146">
        <f>IF(AZ695=1,G695,0)</f>
        <v>0</v>
      </c>
      <c r="BB695" s="146">
        <f>IF(AZ695=2,G695,0)</f>
        <v>0</v>
      </c>
      <c r="BC695" s="146">
        <f>IF(AZ695=3,G695,0)</f>
        <v>0</v>
      </c>
      <c r="BD695" s="146">
        <f>IF(AZ695=4,G695,0)</f>
        <v>0</v>
      </c>
      <c r="BE695" s="146">
        <f>IF(AZ695=5,G695,0)</f>
        <v>0</v>
      </c>
      <c r="CA695" s="177">
        <v>1</v>
      </c>
      <c r="CB695" s="177">
        <v>7</v>
      </c>
      <c r="CZ695" s="146">
        <v>1.0000000000000001E-5</v>
      </c>
    </row>
    <row r="696" spans="1:104" x14ac:dyDescent="0.25">
      <c r="A696" s="178"/>
      <c r="B696" s="179"/>
      <c r="C696" s="228"/>
      <c r="D696" s="229"/>
      <c r="E696" s="229"/>
      <c r="F696" s="229"/>
      <c r="G696" s="230"/>
      <c r="L696" s="180"/>
      <c r="O696" s="170">
        <v>3</v>
      </c>
    </row>
    <row r="697" spans="1:104" x14ac:dyDescent="0.25">
      <c r="A697" s="178"/>
      <c r="B697" s="181"/>
      <c r="C697" s="226" t="s">
        <v>941</v>
      </c>
      <c r="D697" s="227"/>
      <c r="E697" s="182">
        <v>130.9</v>
      </c>
      <c r="F697" s="183"/>
      <c r="G697" s="184"/>
      <c r="M697" s="180" t="s">
        <v>941</v>
      </c>
      <c r="O697" s="170"/>
    </row>
    <row r="698" spans="1:104" x14ac:dyDescent="0.25">
      <c r="A698" s="171">
        <v>232</v>
      </c>
      <c r="B698" s="172" t="s">
        <v>81</v>
      </c>
      <c r="C698" s="173" t="s">
        <v>889</v>
      </c>
      <c r="D698" s="174" t="s">
        <v>890</v>
      </c>
      <c r="E698" s="175">
        <v>135</v>
      </c>
      <c r="F698" s="175">
        <v>0</v>
      </c>
      <c r="G698" s="176">
        <f>E698*F698</f>
        <v>0</v>
      </c>
      <c r="O698" s="170">
        <v>2</v>
      </c>
      <c r="AA698" s="146">
        <v>12</v>
      </c>
      <c r="AB698" s="146">
        <v>0</v>
      </c>
      <c r="AC698" s="146">
        <v>308</v>
      </c>
      <c r="AZ698" s="146">
        <v>2</v>
      </c>
      <c r="BA698" s="146">
        <f>IF(AZ698=1,G698,0)</f>
        <v>0</v>
      </c>
      <c r="BB698" s="146">
        <f>IF(AZ698=2,G698,0)</f>
        <v>0</v>
      </c>
      <c r="BC698" s="146">
        <f>IF(AZ698=3,G698,0)</f>
        <v>0</v>
      </c>
      <c r="BD698" s="146">
        <f>IF(AZ698=4,G698,0)</f>
        <v>0</v>
      </c>
      <c r="BE698" s="146">
        <f>IF(AZ698=5,G698,0)</f>
        <v>0</v>
      </c>
      <c r="CA698" s="177">
        <v>12</v>
      </c>
      <c r="CB698" s="177">
        <v>0</v>
      </c>
      <c r="CZ698" s="146">
        <v>0</v>
      </c>
    </row>
    <row r="699" spans="1:104" x14ac:dyDescent="0.25">
      <c r="A699" s="171">
        <v>233</v>
      </c>
      <c r="B699" s="172" t="s">
        <v>942</v>
      </c>
      <c r="C699" s="173" t="s">
        <v>943</v>
      </c>
      <c r="D699" s="174" t="s">
        <v>165</v>
      </c>
      <c r="E699" s="175">
        <v>1.1270015</v>
      </c>
      <c r="F699" s="175">
        <v>0</v>
      </c>
      <c r="G699" s="176">
        <f>E699*F699</f>
        <v>0</v>
      </c>
      <c r="O699" s="170">
        <v>2</v>
      </c>
      <c r="AA699" s="146">
        <v>7</v>
      </c>
      <c r="AB699" s="146">
        <v>1001</v>
      </c>
      <c r="AC699" s="146">
        <v>5</v>
      </c>
      <c r="AZ699" s="146">
        <v>2</v>
      </c>
      <c r="BA699" s="146">
        <f>IF(AZ699=1,G699,0)</f>
        <v>0</v>
      </c>
      <c r="BB699" s="146">
        <f>IF(AZ699=2,G699,0)</f>
        <v>0</v>
      </c>
      <c r="BC699" s="146">
        <f>IF(AZ699=3,G699,0)</f>
        <v>0</v>
      </c>
      <c r="BD699" s="146">
        <f>IF(AZ699=4,G699,0)</f>
        <v>0</v>
      </c>
      <c r="BE699" s="146">
        <f>IF(AZ699=5,G699,0)</f>
        <v>0</v>
      </c>
      <c r="CA699" s="177">
        <v>7</v>
      </c>
      <c r="CB699" s="177">
        <v>1001</v>
      </c>
      <c r="CZ699" s="146">
        <v>0</v>
      </c>
    </row>
    <row r="700" spans="1:104" ht="13" x14ac:dyDescent="0.3">
      <c r="A700" s="185"/>
      <c r="B700" s="186" t="s">
        <v>76</v>
      </c>
      <c r="C700" s="187" t="str">
        <f>CONCATENATE(B668," ",C668)</f>
        <v>722 Vnitřní vodovod</v>
      </c>
      <c r="D700" s="188"/>
      <c r="E700" s="189"/>
      <c r="F700" s="190"/>
      <c r="G700" s="191">
        <f>SUM(G668:G699)</f>
        <v>0</v>
      </c>
      <c r="O700" s="170">
        <v>4</v>
      </c>
      <c r="BA700" s="192">
        <f>SUM(BA668:BA699)</f>
        <v>0</v>
      </c>
      <c r="BB700" s="192">
        <f>SUM(BB668:BB699)</f>
        <v>0</v>
      </c>
      <c r="BC700" s="192">
        <f>SUM(BC668:BC699)</f>
        <v>0</v>
      </c>
      <c r="BD700" s="192">
        <f>SUM(BD668:BD699)</f>
        <v>0</v>
      </c>
      <c r="BE700" s="192">
        <f>SUM(BE668:BE699)</f>
        <v>0</v>
      </c>
    </row>
    <row r="701" spans="1:104" ht="13" x14ac:dyDescent="0.3">
      <c r="A701" s="163" t="s">
        <v>72</v>
      </c>
      <c r="B701" s="164" t="s">
        <v>944</v>
      </c>
      <c r="C701" s="165" t="s">
        <v>945</v>
      </c>
      <c r="D701" s="166"/>
      <c r="E701" s="167"/>
      <c r="F701" s="167"/>
      <c r="G701" s="168"/>
      <c r="H701" s="169"/>
      <c r="I701" s="169"/>
      <c r="O701" s="170">
        <v>1</v>
      </c>
    </row>
    <row r="702" spans="1:104" x14ac:dyDescent="0.25">
      <c r="A702" s="171">
        <v>234</v>
      </c>
      <c r="B702" s="172" t="s">
        <v>946</v>
      </c>
      <c r="C702" s="173" t="s">
        <v>947</v>
      </c>
      <c r="D702" s="174" t="s">
        <v>932</v>
      </c>
      <c r="E702" s="175">
        <v>1</v>
      </c>
      <c r="F702" s="175">
        <v>0</v>
      </c>
      <c r="G702" s="176">
        <f>E702*F702</f>
        <v>0</v>
      </c>
      <c r="O702" s="170">
        <v>2</v>
      </c>
      <c r="AA702" s="146">
        <v>1</v>
      </c>
      <c r="AB702" s="146">
        <v>7</v>
      </c>
      <c r="AC702" s="146">
        <v>7</v>
      </c>
      <c r="AZ702" s="146">
        <v>2</v>
      </c>
      <c r="BA702" s="146">
        <f>IF(AZ702=1,G702,0)</f>
        <v>0</v>
      </c>
      <c r="BB702" s="146">
        <f>IF(AZ702=2,G702,0)</f>
        <v>0</v>
      </c>
      <c r="BC702" s="146">
        <f>IF(AZ702=3,G702,0)</f>
        <v>0</v>
      </c>
      <c r="BD702" s="146">
        <f>IF(AZ702=4,G702,0)</f>
        <v>0</v>
      </c>
      <c r="BE702" s="146">
        <f>IF(AZ702=5,G702,0)</f>
        <v>0</v>
      </c>
      <c r="CA702" s="177">
        <v>1</v>
      </c>
      <c r="CB702" s="177">
        <v>7</v>
      </c>
      <c r="CZ702" s="146">
        <v>1.8890000000000001E-2</v>
      </c>
    </row>
    <row r="703" spans="1:104" x14ac:dyDescent="0.25">
      <c r="A703" s="171">
        <v>235</v>
      </c>
      <c r="B703" s="172" t="s">
        <v>948</v>
      </c>
      <c r="C703" s="173" t="s">
        <v>949</v>
      </c>
      <c r="D703" s="174" t="s">
        <v>210</v>
      </c>
      <c r="E703" s="175">
        <v>4</v>
      </c>
      <c r="F703" s="175">
        <v>0</v>
      </c>
      <c r="G703" s="176">
        <f>E703*F703</f>
        <v>0</v>
      </c>
      <c r="O703" s="170">
        <v>2</v>
      </c>
      <c r="AA703" s="146">
        <v>1</v>
      </c>
      <c r="AB703" s="146">
        <v>7</v>
      </c>
      <c r="AC703" s="146">
        <v>7</v>
      </c>
      <c r="AZ703" s="146">
        <v>2</v>
      </c>
      <c r="BA703" s="146">
        <f>IF(AZ703=1,G703,0)</f>
        <v>0</v>
      </c>
      <c r="BB703" s="146">
        <f>IF(AZ703=2,G703,0)</f>
        <v>0</v>
      </c>
      <c r="BC703" s="146">
        <f>IF(AZ703=3,G703,0)</f>
        <v>0</v>
      </c>
      <c r="BD703" s="146">
        <f>IF(AZ703=4,G703,0)</f>
        <v>0</v>
      </c>
      <c r="BE703" s="146">
        <f>IF(AZ703=5,G703,0)</f>
        <v>0</v>
      </c>
      <c r="CA703" s="177">
        <v>1</v>
      </c>
      <c r="CB703" s="177">
        <v>7</v>
      </c>
      <c r="CZ703" s="146">
        <v>2.4209999999999999E-2</v>
      </c>
    </row>
    <row r="704" spans="1:104" x14ac:dyDescent="0.25">
      <c r="A704" s="178"/>
      <c r="B704" s="181"/>
      <c r="C704" s="226" t="s">
        <v>950</v>
      </c>
      <c r="D704" s="227"/>
      <c r="E704" s="182">
        <v>4</v>
      </c>
      <c r="F704" s="183"/>
      <c r="G704" s="184"/>
      <c r="M704" s="180" t="s">
        <v>950</v>
      </c>
      <c r="O704" s="170"/>
    </row>
    <row r="705" spans="1:104" x14ac:dyDescent="0.25">
      <c r="A705" s="171">
        <v>236</v>
      </c>
      <c r="B705" s="172" t="s">
        <v>951</v>
      </c>
      <c r="C705" s="173" t="s">
        <v>952</v>
      </c>
      <c r="D705" s="174" t="s">
        <v>210</v>
      </c>
      <c r="E705" s="175">
        <v>3</v>
      </c>
      <c r="F705" s="175">
        <v>0</v>
      </c>
      <c r="G705" s="176">
        <f>E705*F705</f>
        <v>0</v>
      </c>
      <c r="O705" s="170">
        <v>2</v>
      </c>
      <c r="AA705" s="146">
        <v>1</v>
      </c>
      <c r="AB705" s="146">
        <v>7</v>
      </c>
      <c r="AC705" s="146">
        <v>7</v>
      </c>
      <c r="AZ705" s="146">
        <v>2</v>
      </c>
      <c r="BA705" s="146">
        <f>IF(AZ705=1,G705,0)</f>
        <v>0</v>
      </c>
      <c r="BB705" s="146">
        <f>IF(AZ705=2,G705,0)</f>
        <v>0</v>
      </c>
      <c r="BC705" s="146">
        <f>IF(AZ705=3,G705,0)</f>
        <v>0</v>
      </c>
      <c r="BD705" s="146">
        <f>IF(AZ705=4,G705,0)</f>
        <v>0</v>
      </c>
      <c r="BE705" s="146">
        <f>IF(AZ705=5,G705,0)</f>
        <v>0</v>
      </c>
      <c r="CA705" s="177">
        <v>1</v>
      </c>
      <c r="CB705" s="177">
        <v>7</v>
      </c>
      <c r="CZ705" s="146">
        <v>1.444E-2</v>
      </c>
    </row>
    <row r="706" spans="1:104" x14ac:dyDescent="0.25">
      <c r="A706" s="178"/>
      <c r="B706" s="181"/>
      <c r="C706" s="226" t="s">
        <v>181</v>
      </c>
      <c r="D706" s="227"/>
      <c r="E706" s="182">
        <v>3</v>
      </c>
      <c r="F706" s="183"/>
      <c r="G706" s="184"/>
      <c r="M706" s="180">
        <v>3</v>
      </c>
      <c r="O706" s="170"/>
    </row>
    <row r="707" spans="1:104" ht="20" x14ac:dyDescent="0.25">
      <c r="A707" s="171">
        <v>237</v>
      </c>
      <c r="B707" s="172" t="s">
        <v>953</v>
      </c>
      <c r="C707" s="173" t="s">
        <v>954</v>
      </c>
      <c r="D707" s="174" t="s">
        <v>932</v>
      </c>
      <c r="E707" s="175">
        <v>10</v>
      </c>
      <c r="F707" s="175">
        <v>0</v>
      </c>
      <c r="G707" s="176">
        <f>E707*F707</f>
        <v>0</v>
      </c>
      <c r="O707" s="170">
        <v>2</v>
      </c>
      <c r="AA707" s="146">
        <v>1</v>
      </c>
      <c r="AB707" s="146">
        <v>7</v>
      </c>
      <c r="AC707" s="146">
        <v>7</v>
      </c>
      <c r="AZ707" s="146">
        <v>2</v>
      </c>
      <c r="BA707" s="146">
        <f>IF(AZ707=1,G707,0)</f>
        <v>0</v>
      </c>
      <c r="BB707" s="146">
        <f>IF(AZ707=2,G707,0)</f>
        <v>0</v>
      </c>
      <c r="BC707" s="146">
        <f>IF(AZ707=3,G707,0)</f>
        <v>0</v>
      </c>
      <c r="BD707" s="146">
        <f>IF(AZ707=4,G707,0)</f>
        <v>0</v>
      </c>
      <c r="BE707" s="146">
        <f>IF(AZ707=5,G707,0)</f>
        <v>0</v>
      </c>
      <c r="CA707" s="177">
        <v>1</v>
      </c>
      <c r="CB707" s="177">
        <v>7</v>
      </c>
      <c r="CZ707" s="146">
        <v>3.4939999999999999E-2</v>
      </c>
    </row>
    <row r="708" spans="1:104" x14ac:dyDescent="0.25">
      <c r="A708" s="178"/>
      <c r="B708" s="181"/>
      <c r="C708" s="226" t="s">
        <v>955</v>
      </c>
      <c r="D708" s="227"/>
      <c r="E708" s="182">
        <v>10</v>
      </c>
      <c r="F708" s="183"/>
      <c r="G708" s="184"/>
      <c r="M708" s="180">
        <v>10</v>
      </c>
      <c r="O708" s="170"/>
    </row>
    <row r="709" spans="1:104" x14ac:dyDescent="0.25">
      <c r="A709" s="171">
        <v>238</v>
      </c>
      <c r="B709" s="172" t="s">
        <v>956</v>
      </c>
      <c r="C709" s="173" t="s">
        <v>957</v>
      </c>
      <c r="D709" s="174" t="s">
        <v>210</v>
      </c>
      <c r="E709" s="175">
        <v>6</v>
      </c>
      <c r="F709" s="175">
        <v>0</v>
      </c>
      <c r="G709" s="176">
        <f>E709*F709</f>
        <v>0</v>
      </c>
      <c r="O709" s="170">
        <v>2</v>
      </c>
      <c r="AA709" s="146">
        <v>1</v>
      </c>
      <c r="AB709" s="146">
        <v>7</v>
      </c>
      <c r="AC709" s="146">
        <v>7</v>
      </c>
      <c r="AZ709" s="146">
        <v>2</v>
      </c>
      <c r="BA709" s="146">
        <f>IF(AZ709=1,G709,0)</f>
        <v>0</v>
      </c>
      <c r="BB709" s="146">
        <f>IF(AZ709=2,G709,0)</f>
        <v>0</v>
      </c>
      <c r="BC709" s="146">
        <f>IF(AZ709=3,G709,0)</f>
        <v>0</v>
      </c>
      <c r="BD709" s="146">
        <f>IF(AZ709=4,G709,0)</f>
        <v>0</v>
      </c>
      <c r="BE709" s="146">
        <f>IF(AZ709=5,G709,0)</f>
        <v>0</v>
      </c>
      <c r="CA709" s="177">
        <v>1</v>
      </c>
      <c r="CB709" s="177">
        <v>7</v>
      </c>
      <c r="CZ709" s="146">
        <v>0</v>
      </c>
    </row>
    <row r="710" spans="1:104" x14ac:dyDescent="0.25">
      <c r="A710" s="171">
        <v>239</v>
      </c>
      <c r="B710" s="172" t="s">
        <v>958</v>
      </c>
      <c r="C710" s="173" t="s">
        <v>959</v>
      </c>
      <c r="D710" s="174" t="s">
        <v>932</v>
      </c>
      <c r="E710" s="175">
        <v>4</v>
      </c>
      <c r="F710" s="175">
        <v>0</v>
      </c>
      <c r="G710" s="176">
        <f>E710*F710</f>
        <v>0</v>
      </c>
      <c r="O710" s="170">
        <v>2</v>
      </c>
      <c r="AA710" s="146">
        <v>1</v>
      </c>
      <c r="AB710" s="146">
        <v>7</v>
      </c>
      <c r="AC710" s="146">
        <v>7</v>
      </c>
      <c r="AZ710" s="146">
        <v>2</v>
      </c>
      <c r="BA710" s="146">
        <f>IF(AZ710=1,G710,0)</f>
        <v>0</v>
      </c>
      <c r="BB710" s="146">
        <f>IF(AZ710=2,G710,0)</f>
        <v>0</v>
      </c>
      <c r="BC710" s="146">
        <f>IF(AZ710=3,G710,0)</f>
        <v>0</v>
      </c>
      <c r="BD710" s="146">
        <f>IF(AZ710=4,G710,0)</f>
        <v>0</v>
      </c>
      <c r="BE710" s="146">
        <f>IF(AZ710=5,G710,0)</f>
        <v>0</v>
      </c>
      <c r="CA710" s="177">
        <v>1</v>
      </c>
      <c r="CB710" s="177">
        <v>7</v>
      </c>
      <c r="CZ710" s="146">
        <v>0</v>
      </c>
    </row>
    <row r="711" spans="1:104" x14ac:dyDescent="0.25">
      <c r="A711" s="171">
        <v>240</v>
      </c>
      <c r="B711" s="172" t="s">
        <v>960</v>
      </c>
      <c r="C711" s="173" t="s">
        <v>961</v>
      </c>
      <c r="D711" s="174" t="s">
        <v>210</v>
      </c>
      <c r="E711" s="175">
        <v>3</v>
      </c>
      <c r="F711" s="175">
        <v>0</v>
      </c>
      <c r="G711" s="176">
        <f>E711*F711</f>
        <v>0</v>
      </c>
      <c r="O711" s="170">
        <v>2</v>
      </c>
      <c r="AA711" s="146">
        <v>1</v>
      </c>
      <c r="AB711" s="146">
        <v>7</v>
      </c>
      <c r="AC711" s="146">
        <v>7</v>
      </c>
      <c r="AZ711" s="146">
        <v>2</v>
      </c>
      <c r="BA711" s="146">
        <f>IF(AZ711=1,G711,0)</f>
        <v>0</v>
      </c>
      <c r="BB711" s="146">
        <f>IF(AZ711=2,G711,0)</f>
        <v>0</v>
      </c>
      <c r="BC711" s="146">
        <f>IF(AZ711=3,G711,0)</f>
        <v>0</v>
      </c>
      <c r="BD711" s="146">
        <f>IF(AZ711=4,G711,0)</f>
        <v>0</v>
      </c>
      <c r="BE711" s="146">
        <f>IF(AZ711=5,G711,0)</f>
        <v>0</v>
      </c>
      <c r="CA711" s="177">
        <v>1</v>
      </c>
      <c r="CB711" s="177">
        <v>7</v>
      </c>
      <c r="CZ711" s="146">
        <v>0</v>
      </c>
    </row>
    <row r="712" spans="1:104" x14ac:dyDescent="0.25">
      <c r="A712" s="178"/>
      <c r="B712" s="181"/>
      <c r="C712" s="226" t="s">
        <v>181</v>
      </c>
      <c r="D712" s="227"/>
      <c r="E712" s="182">
        <v>3</v>
      </c>
      <c r="F712" s="183"/>
      <c r="G712" s="184"/>
      <c r="M712" s="180">
        <v>3</v>
      </c>
      <c r="O712" s="170"/>
    </row>
    <row r="713" spans="1:104" x14ac:dyDescent="0.25">
      <c r="A713" s="171">
        <v>241</v>
      </c>
      <c r="B713" s="172" t="s">
        <v>962</v>
      </c>
      <c r="C713" s="173" t="s">
        <v>963</v>
      </c>
      <c r="D713" s="174" t="s">
        <v>932</v>
      </c>
      <c r="E713" s="175">
        <v>1</v>
      </c>
      <c r="F713" s="175">
        <v>0</v>
      </c>
      <c r="G713" s="176">
        <f t="shared" ref="G713:G734" si="12">E713*F713</f>
        <v>0</v>
      </c>
      <c r="O713" s="170">
        <v>2</v>
      </c>
      <c r="AA713" s="146">
        <v>1</v>
      </c>
      <c r="AB713" s="146">
        <v>7</v>
      </c>
      <c r="AC713" s="146">
        <v>7</v>
      </c>
      <c r="AZ713" s="146">
        <v>2</v>
      </c>
      <c r="BA713" s="146">
        <f t="shared" ref="BA713:BA734" si="13">IF(AZ713=1,G713,0)</f>
        <v>0</v>
      </c>
      <c r="BB713" s="146">
        <f t="shared" ref="BB713:BB734" si="14">IF(AZ713=2,G713,0)</f>
        <v>0</v>
      </c>
      <c r="BC713" s="146">
        <f t="shared" ref="BC713:BC734" si="15">IF(AZ713=3,G713,0)</f>
        <v>0</v>
      </c>
      <c r="BD713" s="146">
        <f t="shared" ref="BD713:BD734" si="16">IF(AZ713=4,G713,0)</f>
        <v>0</v>
      </c>
      <c r="BE713" s="146">
        <f t="shared" ref="BE713:BE734" si="17">IF(AZ713=5,G713,0)</f>
        <v>0</v>
      </c>
      <c r="CA713" s="177">
        <v>1</v>
      </c>
      <c r="CB713" s="177">
        <v>7</v>
      </c>
      <c r="CZ713" s="146">
        <v>1.7420000000000001E-2</v>
      </c>
    </row>
    <row r="714" spans="1:104" x14ac:dyDescent="0.25">
      <c r="A714" s="171">
        <v>242</v>
      </c>
      <c r="B714" s="172" t="s">
        <v>964</v>
      </c>
      <c r="C714" s="173" t="s">
        <v>965</v>
      </c>
      <c r="D714" s="174" t="s">
        <v>210</v>
      </c>
      <c r="E714" s="175">
        <v>10</v>
      </c>
      <c r="F714" s="175">
        <v>0</v>
      </c>
      <c r="G714" s="176">
        <f t="shared" si="12"/>
        <v>0</v>
      </c>
      <c r="O714" s="170">
        <v>2</v>
      </c>
      <c r="AA714" s="146">
        <v>1</v>
      </c>
      <c r="AB714" s="146">
        <v>7</v>
      </c>
      <c r="AC714" s="146">
        <v>7</v>
      </c>
      <c r="AZ714" s="146">
        <v>2</v>
      </c>
      <c r="BA714" s="146">
        <f t="shared" si="13"/>
        <v>0</v>
      </c>
      <c r="BB714" s="146">
        <f t="shared" si="14"/>
        <v>0</v>
      </c>
      <c r="BC714" s="146">
        <f t="shared" si="15"/>
        <v>0</v>
      </c>
      <c r="BD714" s="146">
        <f t="shared" si="16"/>
        <v>0</v>
      </c>
      <c r="BE714" s="146">
        <f t="shared" si="17"/>
        <v>0</v>
      </c>
      <c r="CA714" s="177">
        <v>1</v>
      </c>
      <c r="CB714" s="177">
        <v>7</v>
      </c>
      <c r="CZ714" s="146">
        <v>1.41E-3</v>
      </c>
    </row>
    <row r="715" spans="1:104" x14ac:dyDescent="0.25">
      <c r="A715" s="171">
        <v>243</v>
      </c>
      <c r="B715" s="172" t="s">
        <v>966</v>
      </c>
      <c r="C715" s="173" t="s">
        <v>967</v>
      </c>
      <c r="D715" s="174" t="s">
        <v>932</v>
      </c>
      <c r="E715" s="175">
        <v>1</v>
      </c>
      <c r="F715" s="175">
        <v>0</v>
      </c>
      <c r="G715" s="176">
        <f t="shared" si="12"/>
        <v>0</v>
      </c>
      <c r="O715" s="170">
        <v>2</v>
      </c>
      <c r="AA715" s="146">
        <v>1</v>
      </c>
      <c r="AB715" s="146">
        <v>7</v>
      </c>
      <c r="AC715" s="146">
        <v>7</v>
      </c>
      <c r="AZ715" s="146">
        <v>2</v>
      </c>
      <c r="BA715" s="146">
        <f t="shared" si="13"/>
        <v>0</v>
      </c>
      <c r="BB715" s="146">
        <f t="shared" si="14"/>
        <v>0</v>
      </c>
      <c r="BC715" s="146">
        <f t="shared" si="15"/>
        <v>0</v>
      </c>
      <c r="BD715" s="146">
        <f t="shared" si="16"/>
        <v>0</v>
      </c>
      <c r="BE715" s="146">
        <f t="shared" si="17"/>
        <v>0</v>
      </c>
      <c r="CA715" s="177">
        <v>1</v>
      </c>
      <c r="CB715" s="177">
        <v>7</v>
      </c>
      <c r="CZ715" s="146">
        <v>1.6999999999999999E-3</v>
      </c>
    </row>
    <row r="716" spans="1:104" x14ac:dyDescent="0.25">
      <c r="A716" s="171">
        <v>244</v>
      </c>
      <c r="B716" s="172" t="s">
        <v>968</v>
      </c>
      <c r="C716" s="173" t="s">
        <v>969</v>
      </c>
      <c r="D716" s="174" t="s">
        <v>932</v>
      </c>
      <c r="E716" s="175">
        <v>1</v>
      </c>
      <c r="F716" s="175">
        <v>0</v>
      </c>
      <c r="G716" s="176">
        <f t="shared" si="12"/>
        <v>0</v>
      </c>
      <c r="O716" s="170">
        <v>2</v>
      </c>
      <c r="AA716" s="146">
        <v>1</v>
      </c>
      <c r="AB716" s="146">
        <v>7</v>
      </c>
      <c r="AC716" s="146">
        <v>7</v>
      </c>
      <c r="AZ716" s="146">
        <v>2</v>
      </c>
      <c r="BA716" s="146">
        <f t="shared" si="13"/>
        <v>0</v>
      </c>
      <c r="BB716" s="146">
        <f t="shared" si="14"/>
        <v>0</v>
      </c>
      <c r="BC716" s="146">
        <f t="shared" si="15"/>
        <v>0</v>
      </c>
      <c r="BD716" s="146">
        <f t="shared" si="16"/>
        <v>0</v>
      </c>
      <c r="BE716" s="146">
        <f t="shared" si="17"/>
        <v>0</v>
      </c>
      <c r="CA716" s="177">
        <v>1</v>
      </c>
      <c r="CB716" s="177">
        <v>7</v>
      </c>
      <c r="CZ716" s="146">
        <v>2.3E-3</v>
      </c>
    </row>
    <row r="717" spans="1:104" x14ac:dyDescent="0.25">
      <c r="A717" s="171">
        <v>245</v>
      </c>
      <c r="B717" s="172" t="s">
        <v>970</v>
      </c>
      <c r="C717" s="173" t="s">
        <v>971</v>
      </c>
      <c r="D717" s="174" t="s">
        <v>932</v>
      </c>
      <c r="E717" s="175">
        <v>3</v>
      </c>
      <c r="F717" s="175">
        <v>0</v>
      </c>
      <c r="G717" s="176">
        <f t="shared" si="12"/>
        <v>0</v>
      </c>
      <c r="O717" s="170">
        <v>2</v>
      </c>
      <c r="AA717" s="146">
        <v>1</v>
      </c>
      <c r="AB717" s="146">
        <v>7</v>
      </c>
      <c r="AC717" s="146">
        <v>7</v>
      </c>
      <c r="AZ717" s="146">
        <v>2</v>
      </c>
      <c r="BA717" s="146">
        <f t="shared" si="13"/>
        <v>0</v>
      </c>
      <c r="BB717" s="146">
        <f t="shared" si="14"/>
        <v>0</v>
      </c>
      <c r="BC717" s="146">
        <f t="shared" si="15"/>
        <v>0</v>
      </c>
      <c r="BD717" s="146">
        <f t="shared" si="16"/>
        <v>0</v>
      </c>
      <c r="BE717" s="146">
        <f t="shared" si="17"/>
        <v>0</v>
      </c>
      <c r="CA717" s="177">
        <v>1</v>
      </c>
      <c r="CB717" s="177">
        <v>7</v>
      </c>
      <c r="CZ717" s="146">
        <v>4.9300000000000004E-3</v>
      </c>
    </row>
    <row r="718" spans="1:104" x14ac:dyDescent="0.25">
      <c r="A718" s="171">
        <v>246</v>
      </c>
      <c r="B718" s="172" t="s">
        <v>972</v>
      </c>
      <c r="C718" s="173" t="s">
        <v>973</v>
      </c>
      <c r="D718" s="174" t="s">
        <v>210</v>
      </c>
      <c r="E718" s="175">
        <v>45</v>
      </c>
      <c r="F718" s="175">
        <v>0</v>
      </c>
      <c r="G718" s="176">
        <f t="shared" si="12"/>
        <v>0</v>
      </c>
      <c r="O718" s="170">
        <v>2</v>
      </c>
      <c r="AA718" s="146">
        <v>1</v>
      </c>
      <c r="AB718" s="146">
        <v>7</v>
      </c>
      <c r="AC718" s="146">
        <v>7</v>
      </c>
      <c r="AZ718" s="146">
        <v>2</v>
      </c>
      <c r="BA718" s="146">
        <f t="shared" si="13"/>
        <v>0</v>
      </c>
      <c r="BB718" s="146">
        <f t="shared" si="14"/>
        <v>0</v>
      </c>
      <c r="BC718" s="146">
        <f t="shared" si="15"/>
        <v>0</v>
      </c>
      <c r="BD718" s="146">
        <f t="shared" si="16"/>
        <v>0</v>
      </c>
      <c r="BE718" s="146">
        <f t="shared" si="17"/>
        <v>0</v>
      </c>
      <c r="CA718" s="177">
        <v>1</v>
      </c>
      <c r="CB718" s="177">
        <v>7</v>
      </c>
      <c r="CZ718" s="146">
        <v>4.4999999999999999E-4</v>
      </c>
    </row>
    <row r="719" spans="1:104" x14ac:dyDescent="0.25">
      <c r="A719" s="171">
        <v>247</v>
      </c>
      <c r="B719" s="172" t="s">
        <v>974</v>
      </c>
      <c r="C719" s="173" t="s">
        <v>975</v>
      </c>
      <c r="D719" s="174" t="s">
        <v>932</v>
      </c>
      <c r="E719" s="175">
        <v>4</v>
      </c>
      <c r="F719" s="175">
        <v>0</v>
      </c>
      <c r="G719" s="176">
        <f t="shared" si="12"/>
        <v>0</v>
      </c>
      <c r="O719" s="170">
        <v>2</v>
      </c>
      <c r="AA719" s="146">
        <v>1</v>
      </c>
      <c r="AB719" s="146">
        <v>7</v>
      </c>
      <c r="AC719" s="146">
        <v>7</v>
      </c>
      <c r="AZ719" s="146">
        <v>2</v>
      </c>
      <c r="BA719" s="146">
        <f t="shared" si="13"/>
        <v>0</v>
      </c>
      <c r="BB719" s="146">
        <f t="shared" si="14"/>
        <v>0</v>
      </c>
      <c r="BC719" s="146">
        <f t="shared" si="15"/>
        <v>0</v>
      </c>
      <c r="BD719" s="146">
        <f t="shared" si="16"/>
        <v>0</v>
      </c>
      <c r="BE719" s="146">
        <f t="shared" si="17"/>
        <v>0</v>
      </c>
      <c r="CA719" s="177">
        <v>1</v>
      </c>
      <c r="CB719" s="177">
        <v>7</v>
      </c>
      <c r="CZ719" s="146">
        <v>0</v>
      </c>
    </row>
    <row r="720" spans="1:104" ht="20" x14ac:dyDescent="0.25">
      <c r="A720" s="171">
        <v>248</v>
      </c>
      <c r="B720" s="172" t="s">
        <v>976</v>
      </c>
      <c r="C720" s="173" t="s">
        <v>977</v>
      </c>
      <c r="D720" s="174" t="s">
        <v>210</v>
      </c>
      <c r="E720" s="175">
        <v>10</v>
      </c>
      <c r="F720" s="175">
        <v>0</v>
      </c>
      <c r="G720" s="176">
        <f t="shared" si="12"/>
        <v>0</v>
      </c>
      <c r="O720" s="170">
        <v>2</v>
      </c>
      <c r="AA720" s="146">
        <v>1</v>
      </c>
      <c r="AB720" s="146">
        <v>7</v>
      </c>
      <c r="AC720" s="146">
        <v>7</v>
      </c>
      <c r="AZ720" s="146">
        <v>2</v>
      </c>
      <c r="BA720" s="146">
        <f t="shared" si="13"/>
        <v>0</v>
      </c>
      <c r="BB720" s="146">
        <f t="shared" si="14"/>
        <v>0</v>
      </c>
      <c r="BC720" s="146">
        <f t="shared" si="15"/>
        <v>0</v>
      </c>
      <c r="BD720" s="146">
        <f t="shared" si="16"/>
        <v>0</v>
      </c>
      <c r="BE720" s="146">
        <f t="shared" si="17"/>
        <v>0</v>
      </c>
      <c r="CA720" s="177">
        <v>1</v>
      </c>
      <c r="CB720" s="177">
        <v>7</v>
      </c>
      <c r="CZ720" s="146">
        <v>0</v>
      </c>
    </row>
    <row r="721" spans="1:104" ht="20" x14ac:dyDescent="0.25">
      <c r="A721" s="171">
        <v>249</v>
      </c>
      <c r="B721" s="172" t="s">
        <v>978</v>
      </c>
      <c r="C721" s="173" t="s">
        <v>979</v>
      </c>
      <c r="D721" s="174" t="s">
        <v>210</v>
      </c>
      <c r="E721" s="175">
        <v>1</v>
      </c>
      <c r="F721" s="175">
        <v>0</v>
      </c>
      <c r="G721" s="176">
        <f t="shared" si="12"/>
        <v>0</v>
      </c>
      <c r="O721" s="170">
        <v>2</v>
      </c>
      <c r="AA721" s="146">
        <v>1</v>
      </c>
      <c r="AB721" s="146">
        <v>7</v>
      </c>
      <c r="AC721" s="146">
        <v>7</v>
      </c>
      <c r="AZ721" s="146">
        <v>2</v>
      </c>
      <c r="BA721" s="146">
        <f t="shared" si="13"/>
        <v>0</v>
      </c>
      <c r="BB721" s="146">
        <f t="shared" si="14"/>
        <v>0</v>
      </c>
      <c r="BC721" s="146">
        <f t="shared" si="15"/>
        <v>0</v>
      </c>
      <c r="BD721" s="146">
        <f t="shared" si="16"/>
        <v>0</v>
      </c>
      <c r="BE721" s="146">
        <f t="shared" si="17"/>
        <v>0</v>
      </c>
      <c r="CA721" s="177">
        <v>1</v>
      </c>
      <c r="CB721" s="177">
        <v>7</v>
      </c>
      <c r="CZ721" s="146">
        <v>0</v>
      </c>
    </row>
    <row r="722" spans="1:104" x14ac:dyDescent="0.25">
      <c r="A722" s="171">
        <v>250</v>
      </c>
      <c r="B722" s="172" t="s">
        <v>980</v>
      </c>
      <c r="C722" s="173" t="s">
        <v>981</v>
      </c>
      <c r="D722" s="174" t="s">
        <v>210</v>
      </c>
      <c r="E722" s="175">
        <v>3</v>
      </c>
      <c r="F722" s="175">
        <v>0</v>
      </c>
      <c r="G722" s="176">
        <f t="shared" si="12"/>
        <v>0</v>
      </c>
      <c r="O722" s="170">
        <v>2</v>
      </c>
      <c r="AA722" s="146">
        <v>1</v>
      </c>
      <c r="AB722" s="146">
        <v>7</v>
      </c>
      <c r="AC722" s="146">
        <v>7</v>
      </c>
      <c r="AZ722" s="146">
        <v>2</v>
      </c>
      <c r="BA722" s="146">
        <f t="shared" si="13"/>
        <v>0</v>
      </c>
      <c r="BB722" s="146">
        <f t="shared" si="14"/>
        <v>0</v>
      </c>
      <c r="BC722" s="146">
        <f t="shared" si="15"/>
        <v>0</v>
      </c>
      <c r="BD722" s="146">
        <f t="shared" si="16"/>
        <v>0</v>
      </c>
      <c r="BE722" s="146">
        <f t="shared" si="17"/>
        <v>0</v>
      </c>
      <c r="CA722" s="177">
        <v>1</v>
      </c>
      <c r="CB722" s="177">
        <v>7</v>
      </c>
      <c r="CZ722" s="146">
        <v>1.0399999999999999E-3</v>
      </c>
    </row>
    <row r="723" spans="1:104" x14ac:dyDescent="0.25">
      <c r="A723" s="171">
        <v>251</v>
      </c>
      <c r="B723" s="172" t="s">
        <v>982</v>
      </c>
      <c r="C723" s="173" t="s">
        <v>983</v>
      </c>
      <c r="D723" s="174" t="s">
        <v>210</v>
      </c>
      <c r="E723" s="175">
        <v>3</v>
      </c>
      <c r="F723" s="175">
        <v>0</v>
      </c>
      <c r="G723" s="176">
        <f t="shared" si="12"/>
        <v>0</v>
      </c>
      <c r="O723" s="170">
        <v>2</v>
      </c>
      <c r="AA723" s="146">
        <v>1</v>
      </c>
      <c r="AB723" s="146">
        <v>7</v>
      </c>
      <c r="AC723" s="146">
        <v>7</v>
      </c>
      <c r="AZ723" s="146">
        <v>2</v>
      </c>
      <c r="BA723" s="146">
        <f t="shared" si="13"/>
        <v>0</v>
      </c>
      <c r="BB723" s="146">
        <f t="shared" si="14"/>
        <v>0</v>
      </c>
      <c r="BC723" s="146">
        <f t="shared" si="15"/>
        <v>0</v>
      </c>
      <c r="BD723" s="146">
        <f t="shared" si="16"/>
        <v>0</v>
      </c>
      <c r="BE723" s="146">
        <f t="shared" si="17"/>
        <v>0</v>
      </c>
      <c r="CA723" s="177">
        <v>1</v>
      </c>
      <c r="CB723" s="177">
        <v>7</v>
      </c>
      <c r="CZ723" s="146">
        <v>1.2E-4</v>
      </c>
    </row>
    <row r="724" spans="1:104" x14ac:dyDescent="0.25">
      <c r="A724" s="171">
        <v>252</v>
      </c>
      <c r="B724" s="172" t="s">
        <v>81</v>
      </c>
      <c r="C724" s="173" t="s">
        <v>984</v>
      </c>
      <c r="D724" s="174" t="s">
        <v>303</v>
      </c>
      <c r="E724" s="175">
        <v>1</v>
      </c>
      <c r="F724" s="175">
        <v>0</v>
      </c>
      <c r="G724" s="176">
        <f t="shared" si="12"/>
        <v>0</v>
      </c>
      <c r="O724" s="170">
        <v>2</v>
      </c>
      <c r="AA724" s="146">
        <v>12</v>
      </c>
      <c r="AB724" s="146">
        <v>0</v>
      </c>
      <c r="AC724" s="146">
        <v>233</v>
      </c>
      <c r="AZ724" s="146">
        <v>2</v>
      </c>
      <c r="BA724" s="146">
        <f t="shared" si="13"/>
        <v>0</v>
      </c>
      <c r="BB724" s="146">
        <f t="shared" si="14"/>
        <v>0</v>
      </c>
      <c r="BC724" s="146">
        <f t="shared" si="15"/>
        <v>0</v>
      </c>
      <c r="BD724" s="146">
        <f t="shared" si="16"/>
        <v>0</v>
      </c>
      <c r="BE724" s="146">
        <f t="shared" si="17"/>
        <v>0</v>
      </c>
      <c r="CA724" s="177">
        <v>12</v>
      </c>
      <c r="CB724" s="177">
        <v>0</v>
      </c>
      <c r="CZ724" s="146">
        <v>0.13700000000000001</v>
      </c>
    </row>
    <row r="725" spans="1:104" x14ac:dyDescent="0.25">
      <c r="A725" s="171">
        <v>253</v>
      </c>
      <c r="B725" s="172" t="s">
        <v>301</v>
      </c>
      <c r="C725" s="173" t="s">
        <v>985</v>
      </c>
      <c r="D725" s="174" t="s">
        <v>75</v>
      </c>
      <c r="E725" s="175">
        <v>1</v>
      </c>
      <c r="F725" s="175">
        <v>0</v>
      </c>
      <c r="G725" s="176">
        <f t="shared" si="12"/>
        <v>0</v>
      </c>
      <c r="O725" s="170">
        <v>2</v>
      </c>
      <c r="AA725" s="146">
        <v>12</v>
      </c>
      <c r="AB725" s="146">
        <v>0</v>
      </c>
      <c r="AC725" s="146">
        <v>278</v>
      </c>
      <c r="AZ725" s="146">
        <v>2</v>
      </c>
      <c r="BA725" s="146">
        <f t="shared" si="13"/>
        <v>0</v>
      </c>
      <c r="BB725" s="146">
        <f t="shared" si="14"/>
        <v>0</v>
      </c>
      <c r="BC725" s="146">
        <f t="shared" si="15"/>
        <v>0</v>
      </c>
      <c r="BD725" s="146">
        <f t="shared" si="16"/>
        <v>0</v>
      </c>
      <c r="BE725" s="146">
        <f t="shared" si="17"/>
        <v>0</v>
      </c>
      <c r="CA725" s="177">
        <v>12</v>
      </c>
      <c r="CB725" s="177">
        <v>0</v>
      </c>
      <c r="CZ725" s="146">
        <v>0</v>
      </c>
    </row>
    <row r="726" spans="1:104" x14ac:dyDescent="0.25">
      <c r="A726" s="171">
        <v>254</v>
      </c>
      <c r="B726" s="172" t="s">
        <v>304</v>
      </c>
      <c r="C726" s="173" t="s">
        <v>986</v>
      </c>
      <c r="D726" s="174" t="s">
        <v>75</v>
      </c>
      <c r="E726" s="175">
        <v>1</v>
      </c>
      <c r="F726" s="175">
        <v>0</v>
      </c>
      <c r="G726" s="176">
        <f t="shared" si="12"/>
        <v>0</v>
      </c>
      <c r="O726" s="170">
        <v>2</v>
      </c>
      <c r="AA726" s="146">
        <v>12</v>
      </c>
      <c r="AB726" s="146">
        <v>0</v>
      </c>
      <c r="AC726" s="146">
        <v>283</v>
      </c>
      <c r="AZ726" s="146">
        <v>2</v>
      </c>
      <c r="BA726" s="146">
        <f t="shared" si="13"/>
        <v>0</v>
      </c>
      <c r="BB726" s="146">
        <f t="shared" si="14"/>
        <v>0</v>
      </c>
      <c r="BC726" s="146">
        <f t="shared" si="15"/>
        <v>0</v>
      </c>
      <c r="BD726" s="146">
        <f t="shared" si="16"/>
        <v>0</v>
      </c>
      <c r="BE726" s="146">
        <f t="shared" si="17"/>
        <v>0</v>
      </c>
      <c r="CA726" s="177">
        <v>12</v>
      </c>
      <c r="CB726" s="177">
        <v>0</v>
      </c>
      <c r="CZ726" s="146">
        <v>0</v>
      </c>
    </row>
    <row r="727" spans="1:104" x14ac:dyDescent="0.25">
      <c r="A727" s="171">
        <v>255</v>
      </c>
      <c r="B727" s="172" t="s">
        <v>738</v>
      </c>
      <c r="C727" s="173" t="s">
        <v>987</v>
      </c>
      <c r="D727" s="174" t="s">
        <v>75</v>
      </c>
      <c r="E727" s="175">
        <v>1</v>
      </c>
      <c r="F727" s="175">
        <v>0</v>
      </c>
      <c r="G727" s="176">
        <f t="shared" si="12"/>
        <v>0</v>
      </c>
      <c r="O727" s="170">
        <v>2</v>
      </c>
      <c r="AA727" s="146">
        <v>12</v>
      </c>
      <c r="AB727" s="146">
        <v>0</v>
      </c>
      <c r="AC727" s="146">
        <v>284</v>
      </c>
      <c r="AZ727" s="146">
        <v>2</v>
      </c>
      <c r="BA727" s="146">
        <f t="shared" si="13"/>
        <v>0</v>
      </c>
      <c r="BB727" s="146">
        <f t="shared" si="14"/>
        <v>0</v>
      </c>
      <c r="BC727" s="146">
        <f t="shared" si="15"/>
        <v>0</v>
      </c>
      <c r="BD727" s="146">
        <f t="shared" si="16"/>
        <v>0</v>
      </c>
      <c r="BE727" s="146">
        <f t="shared" si="17"/>
        <v>0</v>
      </c>
      <c r="CA727" s="177">
        <v>12</v>
      </c>
      <c r="CB727" s="177">
        <v>0</v>
      </c>
      <c r="CZ727" s="146">
        <v>0</v>
      </c>
    </row>
    <row r="728" spans="1:104" x14ac:dyDescent="0.25">
      <c r="A728" s="171">
        <v>256</v>
      </c>
      <c r="B728" s="172" t="s">
        <v>741</v>
      </c>
      <c r="C728" s="173" t="s">
        <v>988</v>
      </c>
      <c r="D728" s="174" t="s">
        <v>75</v>
      </c>
      <c r="E728" s="175">
        <v>1</v>
      </c>
      <c r="F728" s="175">
        <v>0</v>
      </c>
      <c r="G728" s="176">
        <f t="shared" si="12"/>
        <v>0</v>
      </c>
      <c r="O728" s="170">
        <v>2</v>
      </c>
      <c r="AA728" s="146">
        <v>12</v>
      </c>
      <c r="AB728" s="146">
        <v>0</v>
      </c>
      <c r="AC728" s="146">
        <v>285</v>
      </c>
      <c r="AZ728" s="146">
        <v>2</v>
      </c>
      <c r="BA728" s="146">
        <f t="shared" si="13"/>
        <v>0</v>
      </c>
      <c r="BB728" s="146">
        <f t="shared" si="14"/>
        <v>0</v>
      </c>
      <c r="BC728" s="146">
        <f t="shared" si="15"/>
        <v>0</v>
      </c>
      <c r="BD728" s="146">
        <f t="shared" si="16"/>
        <v>0</v>
      </c>
      <c r="BE728" s="146">
        <f t="shared" si="17"/>
        <v>0</v>
      </c>
      <c r="CA728" s="177">
        <v>12</v>
      </c>
      <c r="CB728" s="177">
        <v>0</v>
      </c>
      <c r="CZ728" s="146">
        <v>0</v>
      </c>
    </row>
    <row r="729" spans="1:104" x14ac:dyDescent="0.25">
      <c r="A729" s="171">
        <v>257</v>
      </c>
      <c r="B729" s="172" t="s">
        <v>744</v>
      </c>
      <c r="C729" s="173" t="s">
        <v>989</v>
      </c>
      <c r="D729" s="174" t="s">
        <v>75</v>
      </c>
      <c r="E729" s="175">
        <v>1</v>
      </c>
      <c r="F729" s="175">
        <v>0</v>
      </c>
      <c r="G729" s="176">
        <f t="shared" si="12"/>
        <v>0</v>
      </c>
      <c r="O729" s="170">
        <v>2</v>
      </c>
      <c r="AA729" s="146">
        <v>12</v>
      </c>
      <c r="AB729" s="146">
        <v>0</v>
      </c>
      <c r="AC729" s="146">
        <v>286</v>
      </c>
      <c r="AZ729" s="146">
        <v>2</v>
      </c>
      <c r="BA729" s="146">
        <f t="shared" si="13"/>
        <v>0</v>
      </c>
      <c r="BB729" s="146">
        <f t="shared" si="14"/>
        <v>0</v>
      </c>
      <c r="BC729" s="146">
        <f t="shared" si="15"/>
        <v>0</v>
      </c>
      <c r="BD729" s="146">
        <f t="shared" si="16"/>
        <v>0</v>
      </c>
      <c r="BE729" s="146">
        <f t="shared" si="17"/>
        <v>0</v>
      </c>
      <c r="CA729" s="177">
        <v>12</v>
      </c>
      <c r="CB729" s="177">
        <v>0</v>
      </c>
      <c r="CZ729" s="146">
        <v>0</v>
      </c>
    </row>
    <row r="730" spans="1:104" x14ac:dyDescent="0.25">
      <c r="A730" s="171">
        <v>258</v>
      </c>
      <c r="B730" s="172" t="s">
        <v>746</v>
      </c>
      <c r="C730" s="173" t="s">
        <v>990</v>
      </c>
      <c r="D730" s="174" t="s">
        <v>75</v>
      </c>
      <c r="E730" s="175">
        <v>1</v>
      </c>
      <c r="F730" s="175">
        <v>0</v>
      </c>
      <c r="G730" s="176">
        <f t="shared" si="12"/>
        <v>0</v>
      </c>
      <c r="O730" s="170">
        <v>2</v>
      </c>
      <c r="AA730" s="146">
        <v>12</v>
      </c>
      <c r="AB730" s="146">
        <v>0</v>
      </c>
      <c r="AC730" s="146">
        <v>287</v>
      </c>
      <c r="AZ730" s="146">
        <v>2</v>
      </c>
      <c r="BA730" s="146">
        <f t="shared" si="13"/>
        <v>0</v>
      </c>
      <c r="BB730" s="146">
        <f t="shared" si="14"/>
        <v>0</v>
      </c>
      <c r="BC730" s="146">
        <f t="shared" si="15"/>
        <v>0</v>
      </c>
      <c r="BD730" s="146">
        <f t="shared" si="16"/>
        <v>0</v>
      </c>
      <c r="BE730" s="146">
        <f t="shared" si="17"/>
        <v>0</v>
      </c>
      <c r="CA730" s="177">
        <v>12</v>
      </c>
      <c r="CB730" s="177">
        <v>0</v>
      </c>
      <c r="CZ730" s="146">
        <v>0</v>
      </c>
    </row>
    <row r="731" spans="1:104" x14ac:dyDescent="0.25">
      <c r="A731" s="171">
        <v>259</v>
      </c>
      <c r="B731" s="172" t="s">
        <v>991</v>
      </c>
      <c r="C731" s="173" t="s">
        <v>992</v>
      </c>
      <c r="D731" s="174" t="s">
        <v>75</v>
      </c>
      <c r="E731" s="175">
        <v>1</v>
      </c>
      <c r="F731" s="175">
        <v>0</v>
      </c>
      <c r="G731" s="176">
        <f t="shared" si="12"/>
        <v>0</v>
      </c>
      <c r="O731" s="170">
        <v>2</v>
      </c>
      <c r="AA731" s="146">
        <v>12</v>
      </c>
      <c r="AB731" s="146">
        <v>0</v>
      </c>
      <c r="AC731" s="146">
        <v>288</v>
      </c>
      <c r="AZ731" s="146">
        <v>2</v>
      </c>
      <c r="BA731" s="146">
        <f t="shared" si="13"/>
        <v>0</v>
      </c>
      <c r="BB731" s="146">
        <f t="shared" si="14"/>
        <v>0</v>
      </c>
      <c r="BC731" s="146">
        <f t="shared" si="15"/>
        <v>0</v>
      </c>
      <c r="BD731" s="146">
        <f t="shared" si="16"/>
        <v>0</v>
      </c>
      <c r="BE731" s="146">
        <f t="shared" si="17"/>
        <v>0</v>
      </c>
      <c r="CA731" s="177">
        <v>12</v>
      </c>
      <c r="CB731" s="177">
        <v>0</v>
      </c>
      <c r="CZ731" s="146">
        <v>0</v>
      </c>
    </row>
    <row r="732" spans="1:104" x14ac:dyDescent="0.25">
      <c r="A732" s="171">
        <v>260</v>
      </c>
      <c r="B732" s="172" t="s">
        <v>993</v>
      </c>
      <c r="C732" s="173" t="s">
        <v>994</v>
      </c>
      <c r="D732" s="174" t="s">
        <v>75</v>
      </c>
      <c r="E732" s="175">
        <v>1</v>
      </c>
      <c r="F732" s="175">
        <v>0</v>
      </c>
      <c r="G732" s="176">
        <f t="shared" si="12"/>
        <v>0</v>
      </c>
      <c r="O732" s="170">
        <v>2</v>
      </c>
      <c r="AA732" s="146">
        <v>12</v>
      </c>
      <c r="AB732" s="146">
        <v>0</v>
      </c>
      <c r="AC732" s="146">
        <v>289</v>
      </c>
      <c r="AZ732" s="146">
        <v>2</v>
      </c>
      <c r="BA732" s="146">
        <f t="shared" si="13"/>
        <v>0</v>
      </c>
      <c r="BB732" s="146">
        <f t="shared" si="14"/>
        <v>0</v>
      </c>
      <c r="BC732" s="146">
        <f t="shared" si="15"/>
        <v>0</v>
      </c>
      <c r="BD732" s="146">
        <f t="shared" si="16"/>
        <v>0</v>
      </c>
      <c r="BE732" s="146">
        <f t="shared" si="17"/>
        <v>0</v>
      </c>
      <c r="CA732" s="177">
        <v>12</v>
      </c>
      <c r="CB732" s="177">
        <v>0</v>
      </c>
      <c r="CZ732" s="146">
        <v>0</v>
      </c>
    </row>
    <row r="733" spans="1:104" x14ac:dyDescent="0.25">
      <c r="A733" s="171">
        <v>261</v>
      </c>
      <c r="B733" s="172" t="s">
        <v>995</v>
      </c>
      <c r="C733" s="173" t="s">
        <v>996</v>
      </c>
      <c r="D733" s="174" t="s">
        <v>210</v>
      </c>
      <c r="E733" s="175">
        <v>10</v>
      </c>
      <c r="F733" s="175">
        <v>0</v>
      </c>
      <c r="G733" s="176">
        <f t="shared" si="12"/>
        <v>0</v>
      </c>
      <c r="O733" s="170">
        <v>2</v>
      </c>
      <c r="AA733" s="146">
        <v>3</v>
      </c>
      <c r="AB733" s="146">
        <v>7</v>
      </c>
      <c r="AC733" s="146">
        <v>642136171</v>
      </c>
      <c r="AZ733" s="146">
        <v>2</v>
      </c>
      <c r="BA733" s="146">
        <f t="shared" si="13"/>
        <v>0</v>
      </c>
      <c r="BB733" s="146">
        <f t="shared" si="14"/>
        <v>0</v>
      </c>
      <c r="BC733" s="146">
        <f t="shared" si="15"/>
        <v>0</v>
      </c>
      <c r="BD733" s="146">
        <f t="shared" si="16"/>
        <v>0</v>
      </c>
      <c r="BE733" s="146">
        <f t="shared" si="17"/>
        <v>0</v>
      </c>
      <c r="CA733" s="177">
        <v>3</v>
      </c>
      <c r="CB733" s="177">
        <v>7</v>
      </c>
      <c r="CZ733" s="146">
        <v>1.5699999999999999E-2</v>
      </c>
    </row>
    <row r="734" spans="1:104" x14ac:dyDescent="0.25">
      <c r="A734" s="171">
        <v>262</v>
      </c>
      <c r="B734" s="172" t="s">
        <v>997</v>
      </c>
      <c r="C734" s="173" t="s">
        <v>998</v>
      </c>
      <c r="D734" s="174" t="s">
        <v>165</v>
      </c>
      <c r="E734" s="175">
        <v>0.87648999999999999</v>
      </c>
      <c r="F734" s="175">
        <v>0</v>
      </c>
      <c r="G734" s="176">
        <f t="shared" si="12"/>
        <v>0</v>
      </c>
      <c r="O734" s="170">
        <v>2</v>
      </c>
      <c r="AA734" s="146">
        <v>7</v>
      </c>
      <c r="AB734" s="146">
        <v>1001</v>
      </c>
      <c r="AC734" s="146">
        <v>5</v>
      </c>
      <c r="AZ734" s="146">
        <v>2</v>
      </c>
      <c r="BA734" s="146">
        <f t="shared" si="13"/>
        <v>0</v>
      </c>
      <c r="BB734" s="146">
        <f t="shared" si="14"/>
        <v>0</v>
      </c>
      <c r="BC734" s="146">
        <f t="shared" si="15"/>
        <v>0</v>
      </c>
      <c r="BD734" s="146">
        <f t="shared" si="16"/>
        <v>0</v>
      </c>
      <c r="BE734" s="146">
        <f t="shared" si="17"/>
        <v>0</v>
      </c>
      <c r="CA734" s="177">
        <v>7</v>
      </c>
      <c r="CB734" s="177">
        <v>1001</v>
      </c>
      <c r="CZ734" s="146">
        <v>0</v>
      </c>
    </row>
    <row r="735" spans="1:104" ht="13" x14ac:dyDescent="0.3">
      <c r="A735" s="185"/>
      <c r="B735" s="186" t="s">
        <v>76</v>
      </c>
      <c r="C735" s="187" t="str">
        <f>CONCATENATE(B701," ",C701)</f>
        <v>725 Zařizovací předměty</v>
      </c>
      <c r="D735" s="188"/>
      <c r="E735" s="189"/>
      <c r="F735" s="190"/>
      <c r="G735" s="191">
        <f>SUM(G701:G734)</f>
        <v>0</v>
      </c>
      <c r="O735" s="170">
        <v>4</v>
      </c>
      <c r="BA735" s="192">
        <f>SUM(BA701:BA734)</f>
        <v>0</v>
      </c>
      <c r="BB735" s="192">
        <f>SUM(BB701:BB734)</f>
        <v>0</v>
      </c>
      <c r="BC735" s="192">
        <f>SUM(BC701:BC734)</f>
        <v>0</v>
      </c>
      <c r="BD735" s="192">
        <f>SUM(BD701:BD734)</f>
        <v>0</v>
      </c>
      <c r="BE735" s="192">
        <f>SUM(BE701:BE734)</f>
        <v>0</v>
      </c>
    </row>
    <row r="736" spans="1:104" ht="13" x14ac:dyDescent="0.3">
      <c r="A736" s="163" t="s">
        <v>72</v>
      </c>
      <c r="B736" s="164" t="s">
        <v>999</v>
      </c>
      <c r="C736" s="165" t="s">
        <v>1000</v>
      </c>
      <c r="D736" s="166"/>
      <c r="E736" s="167"/>
      <c r="F736" s="167"/>
      <c r="G736" s="168"/>
      <c r="H736" s="169"/>
      <c r="I736" s="169"/>
      <c r="O736" s="170">
        <v>1</v>
      </c>
    </row>
    <row r="737" spans="1:104" x14ac:dyDescent="0.25">
      <c r="A737" s="171">
        <v>263</v>
      </c>
      <c r="B737" s="172" t="s">
        <v>1001</v>
      </c>
      <c r="C737" s="173" t="s">
        <v>1002</v>
      </c>
      <c r="D737" s="174" t="s">
        <v>210</v>
      </c>
      <c r="E737" s="175">
        <v>1</v>
      </c>
      <c r="F737" s="175">
        <v>0</v>
      </c>
      <c r="G737" s="176">
        <f t="shared" ref="G737:G743" si="18">E737*F737</f>
        <v>0</v>
      </c>
      <c r="O737" s="170">
        <v>2</v>
      </c>
      <c r="AA737" s="146">
        <v>1</v>
      </c>
      <c r="AB737" s="146">
        <v>7</v>
      </c>
      <c r="AC737" s="146">
        <v>7</v>
      </c>
      <c r="AZ737" s="146">
        <v>2</v>
      </c>
      <c r="BA737" s="146">
        <f t="shared" ref="BA737:BA743" si="19">IF(AZ737=1,G737,0)</f>
        <v>0</v>
      </c>
      <c r="BB737" s="146">
        <f t="shared" ref="BB737:BB743" si="20">IF(AZ737=2,G737,0)</f>
        <v>0</v>
      </c>
      <c r="BC737" s="146">
        <f t="shared" ref="BC737:BC743" si="21">IF(AZ737=3,G737,0)</f>
        <v>0</v>
      </c>
      <c r="BD737" s="146">
        <f t="shared" ref="BD737:BD743" si="22">IF(AZ737=4,G737,0)</f>
        <v>0</v>
      </c>
      <c r="BE737" s="146">
        <f t="shared" ref="BE737:BE743" si="23">IF(AZ737=5,G737,0)</f>
        <v>0</v>
      </c>
      <c r="CA737" s="177">
        <v>1</v>
      </c>
      <c r="CB737" s="177">
        <v>7</v>
      </c>
      <c r="CZ737" s="146">
        <v>2.0000000000000001E-4</v>
      </c>
    </row>
    <row r="738" spans="1:104" x14ac:dyDescent="0.25">
      <c r="A738" s="171">
        <v>264</v>
      </c>
      <c r="B738" s="172" t="s">
        <v>1003</v>
      </c>
      <c r="C738" s="173" t="s">
        <v>1004</v>
      </c>
      <c r="D738" s="174" t="s">
        <v>932</v>
      </c>
      <c r="E738" s="175">
        <v>1</v>
      </c>
      <c r="F738" s="175">
        <v>0</v>
      </c>
      <c r="G738" s="176">
        <f t="shared" si="18"/>
        <v>0</v>
      </c>
      <c r="O738" s="170">
        <v>2</v>
      </c>
      <c r="AA738" s="146">
        <v>1</v>
      </c>
      <c r="AB738" s="146">
        <v>7</v>
      </c>
      <c r="AC738" s="146">
        <v>7</v>
      </c>
      <c r="AZ738" s="146">
        <v>2</v>
      </c>
      <c r="BA738" s="146">
        <f t="shared" si="19"/>
        <v>0</v>
      </c>
      <c r="BB738" s="146">
        <f t="shared" si="20"/>
        <v>0</v>
      </c>
      <c r="BC738" s="146">
        <f t="shared" si="21"/>
        <v>0</v>
      </c>
      <c r="BD738" s="146">
        <f t="shared" si="22"/>
        <v>0</v>
      </c>
      <c r="BE738" s="146">
        <f t="shared" si="23"/>
        <v>0</v>
      </c>
      <c r="CA738" s="177">
        <v>1</v>
      </c>
      <c r="CB738" s="177">
        <v>7</v>
      </c>
      <c r="CZ738" s="146">
        <v>3.8999999999999999E-4</v>
      </c>
    </row>
    <row r="739" spans="1:104" x14ac:dyDescent="0.25">
      <c r="A739" s="171">
        <v>265</v>
      </c>
      <c r="B739" s="172" t="s">
        <v>1005</v>
      </c>
      <c r="C739" s="173" t="s">
        <v>1006</v>
      </c>
      <c r="D739" s="174" t="s">
        <v>932</v>
      </c>
      <c r="E739" s="175">
        <v>1</v>
      </c>
      <c r="F739" s="175">
        <v>0</v>
      </c>
      <c r="G739" s="176">
        <f t="shared" si="18"/>
        <v>0</v>
      </c>
      <c r="O739" s="170">
        <v>2</v>
      </c>
      <c r="AA739" s="146">
        <v>1</v>
      </c>
      <c r="AB739" s="146">
        <v>7</v>
      </c>
      <c r="AC739" s="146">
        <v>7</v>
      </c>
      <c r="AZ739" s="146">
        <v>2</v>
      </c>
      <c r="BA739" s="146">
        <f t="shared" si="19"/>
        <v>0</v>
      </c>
      <c r="BB739" s="146">
        <f t="shared" si="20"/>
        <v>0</v>
      </c>
      <c r="BC739" s="146">
        <f t="shared" si="21"/>
        <v>0</v>
      </c>
      <c r="BD739" s="146">
        <f t="shared" si="22"/>
        <v>0</v>
      </c>
      <c r="BE739" s="146">
        <f t="shared" si="23"/>
        <v>0</v>
      </c>
      <c r="CA739" s="177">
        <v>1</v>
      </c>
      <c r="CB739" s="177">
        <v>7</v>
      </c>
      <c r="CZ739" s="146">
        <v>4.2000000000000002E-4</v>
      </c>
    </row>
    <row r="740" spans="1:104" x14ac:dyDescent="0.25">
      <c r="A740" s="171">
        <v>266</v>
      </c>
      <c r="B740" s="172" t="s">
        <v>1007</v>
      </c>
      <c r="C740" s="173" t="s">
        <v>1008</v>
      </c>
      <c r="D740" s="174" t="s">
        <v>210</v>
      </c>
      <c r="E740" s="175">
        <v>1</v>
      </c>
      <c r="F740" s="175">
        <v>0</v>
      </c>
      <c r="G740" s="176">
        <f t="shared" si="18"/>
        <v>0</v>
      </c>
      <c r="O740" s="170">
        <v>2</v>
      </c>
      <c r="AA740" s="146">
        <v>3</v>
      </c>
      <c r="AB740" s="146">
        <v>7</v>
      </c>
      <c r="AC740" s="146">
        <v>48417639</v>
      </c>
      <c r="AZ740" s="146">
        <v>2</v>
      </c>
      <c r="BA740" s="146">
        <f t="shared" si="19"/>
        <v>0</v>
      </c>
      <c r="BB740" s="146">
        <f t="shared" si="20"/>
        <v>0</v>
      </c>
      <c r="BC740" s="146">
        <f t="shared" si="21"/>
        <v>0</v>
      </c>
      <c r="BD740" s="146">
        <f t="shared" si="22"/>
        <v>0</v>
      </c>
      <c r="BE740" s="146">
        <f t="shared" si="23"/>
        <v>0</v>
      </c>
      <c r="CA740" s="177">
        <v>3</v>
      </c>
      <c r="CB740" s="177">
        <v>7</v>
      </c>
      <c r="CZ740" s="146">
        <v>0</v>
      </c>
    </row>
    <row r="741" spans="1:104" x14ac:dyDescent="0.25">
      <c r="A741" s="171">
        <v>267</v>
      </c>
      <c r="B741" s="172" t="s">
        <v>1009</v>
      </c>
      <c r="C741" s="173" t="s">
        <v>1010</v>
      </c>
      <c r="D741" s="174" t="s">
        <v>210</v>
      </c>
      <c r="E741" s="175">
        <v>1</v>
      </c>
      <c r="F741" s="175">
        <v>0</v>
      </c>
      <c r="G741" s="176">
        <f t="shared" si="18"/>
        <v>0</v>
      </c>
      <c r="O741" s="170">
        <v>2</v>
      </c>
      <c r="AA741" s="146">
        <v>3</v>
      </c>
      <c r="AB741" s="146">
        <v>0</v>
      </c>
      <c r="AC741" s="146" t="s">
        <v>1009</v>
      </c>
      <c r="AZ741" s="146">
        <v>2</v>
      </c>
      <c r="BA741" s="146">
        <f t="shared" si="19"/>
        <v>0</v>
      </c>
      <c r="BB741" s="146">
        <f t="shared" si="20"/>
        <v>0</v>
      </c>
      <c r="BC741" s="146">
        <f t="shared" si="21"/>
        <v>0</v>
      </c>
      <c r="BD741" s="146">
        <f t="shared" si="22"/>
        <v>0</v>
      </c>
      <c r="BE741" s="146">
        <f t="shared" si="23"/>
        <v>0</v>
      </c>
      <c r="CA741" s="177">
        <v>3</v>
      </c>
      <c r="CB741" s="177">
        <v>0</v>
      </c>
      <c r="CZ741" s="146">
        <v>0.02</v>
      </c>
    </row>
    <row r="742" spans="1:104" x14ac:dyDescent="0.25">
      <c r="A742" s="171">
        <v>268</v>
      </c>
      <c r="B742" s="172" t="s">
        <v>1011</v>
      </c>
      <c r="C742" s="173" t="s">
        <v>1012</v>
      </c>
      <c r="D742" s="174" t="s">
        <v>210</v>
      </c>
      <c r="E742" s="175">
        <v>1</v>
      </c>
      <c r="F742" s="175">
        <v>0</v>
      </c>
      <c r="G742" s="176">
        <f t="shared" si="18"/>
        <v>0</v>
      </c>
      <c r="O742" s="170">
        <v>2</v>
      </c>
      <c r="AA742" s="146">
        <v>3</v>
      </c>
      <c r="AB742" s="146">
        <v>0</v>
      </c>
      <c r="AC742" s="146" t="s">
        <v>1011</v>
      </c>
      <c r="AZ742" s="146">
        <v>2</v>
      </c>
      <c r="BA742" s="146">
        <f t="shared" si="19"/>
        <v>0</v>
      </c>
      <c r="BB742" s="146">
        <f t="shared" si="20"/>
        <v>0</v>
      </c>
      <c r="BC742" s="146">
        <f t="shared" si="21"/>
        <v>0</v>
      </c>
      <c r="BD742" s="146">
        <f t="shared" si="22"/>
        <v>0</v>
      </c>
      <c r="BE742" s="146">
        <f t="shared" si="23"/>
        <v>0</v>
      </c>
      <c r="CA742" s="177">
        <v>3</v>
      </c>
      <c r="CB742" s="177">
        <v>0</v>
      </c>
      <c r="CZ742" s="146">
        <v>0.02</v>
      </c>
    </row>
    <row r="743" spans="1:104" x14ac:dyDescent="0.25">
      <c r="A743" s="171">
        <v>269</v>
      </c>
      <c r="B743" s="172" t="s">
        <v>1013</v>
      </c>
      <c r="C743" s="173" t="s">
        <v>1014</v>
      </c>
      <c r="D743" s="174" t="s">
        <v>165</v>
      </c>
      <c r="E743" s="175">
        <v>4.1009999999999998E-2</v>
      </c>
      <c r="F743" s="175">
        <v>0</v>
      </c>
      <c r="G743" s="176">
        <f t="shared" si="18"/>
        <v>0</v>
      </c>
      <c r="O743" s="170">
        <v>2</v>
      </c>
      <c r="AA743" s="146">
        <v>7</v>
      </c>
      <c r="AB743" s="146">
        <v>1001</v>
      </c>
      <c r="AC743" s="146">
        <v>5</v>
      </c>
      <c r="AZ743" s="146">
        <v>2</v>
      </c>
      <c r="BA743" s="146">
        <f t="shared" si="19"/>
        <v>0</v>
      </c>
      <c r="BB743" s="146">
        <f t="shared" si="20"/>
        <v>0</v>
      </c>
      <c r="BC743" s="146">
        <f t="shared" si="21"/>
        <v>0</v>
      </c>
      <c r="BD743" s="146">
        <f t="shared" si="22"/>
        <v>0</v>
      </c>
      <c r="BE743" s="146">
        <f t="shared" si="23"/>
        <v>0</v>
      </c>
      <c r="CA743" s="177">
        <v>7</v>
      </c>
      <c r="CB743" s="177">
        <v>1001</v>
      </c>
      <c r="CZ743" s="146">
        <v>0</v>
      </c>
    </row>
    <row r="744" spans="1:104" ht="13" x14ac:dyDescent="0.3">
      <c r="A744" s="185"/>
      <c r="B744" s="186" t="s">
        <v>76</v>
      </c>
      <c r="C744" s="187" t="str">
        <f>CONCATENATE(B736," ",C736)</f>
        <v>731 Kotelny</v>
      </c>
      <c r="D744" s="188"/>
      <c r="E744" s="189"/>
      <c r="F744" s="190"/>
      <c r="G744" s="191">
        <f>SUM(G736:G743)</f>
        <v>0</v>
      </c>
      <c r="O744" s="170">
        <v>4</v>
      </c>
      <c r="BA744" s="192">
        <f>SUM(BA736:BA743)</f>
        <v>0</v>
      </c>
      <c r="BB744" s="192">
        <f>SUM(BB736:BB743)</f>
        <v>0</v>
      </c>
      <c r="BC744" s="192">
        <f>SUM(BC736:BC743)</f>
        <v>0</v>
      </c>
      <c r="BD744" s="192">
        <f>SUM(BD736:BD743)</f>
        <v>0</v>
      </c>
      <c r="BE744" s="192">
        <f>SUM(BE736:BE743)</f>
        <v>0</v>
      </c>
    </row>
    <row r="745" spans="1:104" ht="13" x14ac:dyDescent="0.3">
      <c r="A745" s="163" t="s">
        <v>72</v>
      </c>
      <c r="B745" s="164" t="s">
        <v>1015</v>
      </c>
      <c r="C745" s="165" t="s">
        <v>1016</v>
      </c>
      <c r="D745" s="166"/>
      <c r="E745" s="167"/>
      <c r="F745" s="167"/>
      <c r="G745" s="168"/>
      <c r="H745" s="169"/>
      <c r="I745" s="169"/>
      <c r="O745" s="170">
        <v>1</v>
      </c>
    </row>
    <row r="746" spans="1:104" x14ac:dyDescent="0.25">
      <c r="A746" s="171">
        <v>270</v>
      </c>
      <c r="B746" s="172" t="s">
        <v>1017</v>
      </c>
      <c r="C746" s="173" t="s">
        <v>1018</v>
      </c>
      <c r="D746" s="174" t="s">
        <v>227</v>
      </c>
      <c r="E746" s="175">
        <v>168</v>
      </c>
      <c r="F746" s="175">
        <v>0</v>
      </c>
      <c r="G746" s="176">
        <f>E746*F746</f>
        <v>0</v>
      </c>
      <c r="O746" s="170">
        <v>2</v>
      </c>
      <c r="AA746" s="146">
        <v>1</v>
      </c>
      <c r="AB746" s="146">
        <v>7</v>
      </c>
      <c r="AC746" s="146">
        <v>7</v>
      </c>
      <c r="AZ746" s="146">
        <v>2</v>
      </c>
      <c r="BA746" s="146">
        <f>IF(AZ746=1,G746,0)</f>
        <v>0</v>
      </c>
      <c r="BB746" s="146">
        <f>IF(AZ746=2,G746,0)</f>
        <v>0</v>
      </c>
      <c r="BC746" s="146">
        <f>IF(AZ746=3,G746,0)</f>
        <v>0</v>
      </c>
      <c r="BD746" s="146">
        <f>IF(AZ746=4,G746,0)</f>
        <v>0</v>
      </c>
      <c r="BE746" s="146">
        <f>IF(AZ746=5,G746,0)</f>
        <v>0</v>
      </c>
      <c r="CA746" s="177">
        <v>1</v>
      </c>
      <c r="CB746" s="177">
        <v>7</v>
      </c>
      <c r="CZ746" s="146">
        <v>4.0000000000000003E-5</v>
      </c>
    </row>
    <row r="747" spans="1:104" x14ac:dyDescent="0.25">
      <c r="A747" s="171">
        <v>271</v>
      </c>
      <c r="B747" s="172" t="s">
        <v>1019</v>
      </c>
      <c r="C747" s="173" t="s">
        <v>1020</v>
      </c>
      <c r="D747" s="174" t="s">
        <v>227</v>
      </c>
      <c r="E747" s="175">
        <v>77.5</v>
      </c>
      <c r="F747" s="175">
        <v>0</v>
      </c>
      <c r="G747" s="176">
        <f>E747*F747</f>
        <v>0</v>
      </c>
      <c r="O747" s="170">
        <v>2</v>
      </c>
      <c r="AA747" s="146">
        <v>1</v>
      </c>
      <c r="AB747" s="146">
        <v>7</v>
      </c>
      <c r="AC747" s="146">
        <v>7</v>
      </c>
      <c r="AZ747" s="146">
        <v>2</v>
      </c>
      <c r="BA747" s="146">
        <f>IF(AZ747=1,G747,0)</f>
        <v>0</v>
      </c>
      <c r="BB747" s="146">
        <f>IF(AZ747=2,G747,0)</f>
        <v>0</v>
      </c>
      <c r="BC747" s="146">
        <f>IF(AZ747=3,G747,0)</f>
        <v>0</v>
      </c>
      <c r="BD747" s="146">
        <f>IF(AZ747=4,G747,0)</f>
        <v>0</v>
      </c>
      <c r="BE747" s="146">
        <f>IF(AZ747=5,G747,0)</f>
        <v>0</v>
      </c>
      <c r="CA747" s="177">
        <v>1</v>
      </c>
      <c r="CB747" s="177">
        <v>7</v>
      </c>
      <c r="CZ747" s="146">
        <v>6.4000000000000003E-3</v>
      </c>
    </row>
    <row r="748" spans="1:104" x14ac:dyDescent="0.25">
      <c r="A748" s="171">
        <v>272</v>
      </c>
      <c r="B748" s="172" t="s">
        <v>1021</v>
      </c>
      <c r="C748" s="173" t="s">
        <v>1022</v>
      </c>
      <c r="D748" s="174" t="s">
        <v>227</v>
      </c>
      <c r="E748" s="175">
        <v>78</v>
      </c>
      <c r="F748" s="175">
        <v>0</v>
      </c>
      <c r="G748" s="176">
        <f>E748*F748</f>
        <v>0</v>
      </c>
      <c r="O748" s="170">
        <v>2</v>
      </c>
      <c r="AA748" s="146">
        <v>1</v>
      </c>
      <c r="AB748" s="146">
        <v>7</v>
      </c>
      <c r="AC748" s="146">
        <v>7</v>
      </c>
      <c r="AZ748" s="146">
        <v>2</v>
      </c>
      <c r="BA748" s="146">
        <f>IF(AZ748=1,G748,0)</f>
        <v>0</v>
      </c>
      <c r="BB748" s="146">
        <f>IF(AZ748=2,G748,0)</f>
        <v>0</v>
      </c>
      <c r="BC748" s="146">
        <f>IF(AZ748=3,G748,0)</f>
        <v>0</v>
      </c>
      <c r="BD748" s="146">
        <f>IF(AZ748=4,G748,0)</f>
        <v>0</v>
      </c>
      <c r="BE748" s="146">
        <f>IF(AZ748=5,G748,0)</f>
        <v>0</v>
      </c>
      <c r="CA748" s="177">
        <v>1</v>
      </c>
      <c r="CB748" s="177">
        <v>7</v>
      </c>
      <c r="CZ748" s="146">
        <v>6.6800000000000002E-3</v>
      </c>
    </row>
    <row r="749" spans="1:104" x14ac:dyDescent="0.25">
      <c r="A749" s="171">
        <v>273</v>
      </c>
      <c r="B749" s="172" t="s">
        <v>1023</v>
      </c>
      <c r="C749" s="173" t="s">
        <v>1024</v>
      </c>
      <c r="D749" s="174" t="s">
        <v>227</v>
      </c>
      <c r="E749" s="175">
        <v>12.5</v>
      </c>
      <c r="F749" s="175">
        <v>0</v>
      </c>
      <c r="G749" s="176">
        <f>E749*F749</f>
        <v>0</v>
      </c>
      <c r="O749" s="170">
        <v>2</v>
      </c>
      <c r="AA749" s="146">
        <v>1</v>
      </c>
      <c r="AB749" s="146">
        <v>7</v>
      </c>
      <c r="AC749" s="146">
        <v>7</v>
      </c>
      <c r="AZ749" s="146">
        <v>2</v>
      </c>
      <c r="BA749" s="146">
        <f>IF(AZ749=1,G749,0)</f>
        <v>0</v>
      </c>
      <c r="BB749" s="146">
        <f>IF(AZ749=2,G749,0)</f>
        <v>0</v>
      </c>
      <c r="BC749" s="146">
        <f>IF(AZ749=3,G749,0)</f>
        <v>0</v>
      </c>
      <c r="BD749" s="146">
        <f>IF(AZ749=4,G749,0)</f>
        <v>0</v>
      </c>
      <c r="BE749" s="146">
        <f>IF(AZ749=5,G749,0)</f>
        <v>0</v>
      </c>
      <c r="CA749" s="177">
        <v>1</v>
      </c>
      <c r="CB749" s="177">
        <v>7</v>
      </c>
      <c r="CZ749" s="146">
        <v>6.2700000000000004E-3</v>
      </c>
    </row>
    <row r="750" spans="1:104" x14ac:dyDescent="0.25">
      <c r="A750" s="171">
        <v>274</v>
      </c>
      <c r="B750" s="172" t="s">
        <v>1025</v>
      </c>
      <c r="C750" s="173" t="s">
        <v>1026</v>
      </c>
      <c r="D750" s="174" t="s">
        <v>227</v>
      </c>
      <c r="E750" s="175">
        <v>168</v>
      </c>
      <c r="F750" s="175">
        <v>0</v>
      </c>
      <c r="G750" s="176">
        <f>E750*F750</f>
        <v>0</v>
      </c>
      <c r="O750" s="170">
        <v>2</v>
      </c>
      <c r="AA750" s="146">
        <v>1</v>
      </c>
      <c r="AB750" s="146">
        <v>7</v>
      </c>
      <c r="AC750" s="146">
        <v>7</v>
      </c>
      <c r="AZ750" s="146">
        <v>2</v>
      </c>
      <c r="BA750" s="146">
        <f>IF(AZ750=1,G750,0)</f>
        <v>0</v>
      </c>
      <c r="BB750" s="146">
        <f>IF(AZ750=2,G750,0)</f>
        <v>0</v>
      </c>
      <c r="BC750" s="146">
        <f>IF(AZ750=3,G750,0)</f>
        <v>0</v>
      </c>
      <c r="BD750" s="146">
        <f>IF(AZ750=4,G750,0)</f>
        <v>0</v>
      </c>
      <c r="BE750" s="146">
        <f>IF(AZ750=5,G750,0)</f>
        <v>0</v>
      </c>
      <c r="CA750" s="177">
        <v>1</v>
      </c>
      <c r="CB750" s="177">
        <v>7</v>
      </c>
      <c r="CZ750" s="146">
        <v>0</v>
      </c>
    </row>
    <row r="751" spans="1:104" x14ac:dyDescent="0.25">
      <c r="A751" s="178"/>
      <c r="B751" s="181"/>
      <c r="C751" s="226" t="s">
        <v>1027</v>
      </c>
      <c r="D751" s="227"/>
      <c r="E751" s="182">
        <v>168</v>
      </c>
      <c r="F751" s="183"/>
      <c r="G751" s="184"/>
      <c r="M751" s="180" t="s">
        <v>1027</v>
      </c>
      <c r="O751" s="170"/>
    </row>
    <row r="752" spans="1:104" x14ac:dyDescent="0.25">
      <c r="A752" s="171">
        <v>275</v>
      </c>
      <c r="B752" s="172" t="s">
        <v>81</v>
      </c>
      <c r="C752" s="173" t="s">
        <v>889</v>
      </c>
      <c r="D752" s="174" t="s">
        <v>890</v>
      </c>
      <c r="E752" s="175">
        <v>65</v>
      </c>
      <c r="F752" s="175">
        <v>0</v>
      </c>
      <c r="G752" s="176">
        <f>E752*F752</f>
        <v>0</v>
      </c>
      <c r="O752" s="170">
        <v>2</v>
      </c>
      <c r="AA752" s="146">
        <v>12</v>
      </c>
      <c r="AB752" s="146">
        <v>0</v>
      </c>
      <c r="AC752" s="146">
        <v>379</v>
      </c>
      <c r="AZ752" s="146">
        <v>2</v>
      </c>
      <c r="BA752" s="146">
        <f>IF(AZ752=1,G752,0)</f>
        <v>0</v>
      </c>
      <c r="BB752" s="146">
        <f>IF(AZ752=2,G752,0)</f>
        <v>0</v>
      </c>
      <c r="BC752" s="146">
        <f>IF(AZ752=3,G752,0)</f>
        <v>0</v>
      </c>
      <c r="BD752" s="146">
        <f>IF(AZ752=4,G752,0)</f>
        <v>0</v>
      </c>
      <c r="BE752" s="146">
        <f>IF(AZ752=5,G752,0)</f>
        <v>0</v>
      </c>
      <c r="CA752" s="177">
        <v>12</v>
      </c>
      <c r="CB752" s="177">
        <v>0</v>
      </c>
      <c r="CZ752" s="146">
        <v>0</v>
      </c>
    </row>
    <row r="753" spans="1:104" x14ac:dyDescent="0.25">
      <c r="A753" s="171">
        <v>276</v>
      </c>
      <c r="B753" s="172" t="s">
        <v>1028</v>
      </c>
      <c r="C753" s="173" t="s">
        <v>1029</v>
      </c>
      <c r="D753" s="174" t="s">
        <v>165</v>
      </c>
      <c r="E753" s="175">
        <v>1.1021350000000001</v>
      </c>
      <c r="F753" s="175">
        <v>0</v>
      </c>
      <c r="G753" s="176">
        <f>E753*F753</f>
        <v>0</v>
      </c>
      <c r="O753" s="170">
        <v>2</v>
      </c>
      <c r="AA753" s="146">
        <v>7</v>
      </c>
      <c r="AB753" s="146">
        <v>1001</v>
      </c>
      <c r="AC753" s="146">
        <v>5</v>
      </c>
      <c r="AZ753" s="146">
        <v>2</v>
      </c>
      <c r="BA753" s="146">
        <f>IF(AZ753=1,G753,0)</f>
        <v>0</v>
      </c>
      <c r="BB753" s="146">
        <f>IF(AZ753=2,G753,0)</f>
        <v>0</v>
      </c>
      <c r="BC753" s="146">
        <f>IF(AZ753=3,G753,0)</f>
        <v>0</v>
      </c>
      <c r="BD753" s="146">
        <f>IF(AZ753=4,G753,0)</f>
        <v>0</v>
      </c>
      <c r="BE753" s="146">
        <f>IF(AZ753=5,G753,0)</f>
        <v>0</v>
      </c>
      <c r="CA753" s="177">
        <v>7</v>
      </c>
      <c r="CB753" s="177">
        <v>1001</v>
      </c>
      <c r="CZ753" s="146">
        <v>0</v>
      </c>
    </row>
    <row r="754" spans="1:104" ht="13" x14ac:dyDescent="0.3">
      <c r="A754" s="185"/>
      <c r="B754" s="186" t="s">
        <v>76</v>
      </c>
      <c r="C754" s="187" t="str">
        <f>CONCATENATE(B745," ",C745)</f>
        <v>733 Rozvod potrubí</v>
      </c>
      <c r="D754" s="188"/>
      <c r="E754" s="189"/>
      <c r="F754" s="190"/>
      <c r="G754" s="191">
        <f>SUM(G745:G753)</f>
        <v>0</v>
      </c>
      <c r="O754" s="170">
        <v>4</v>
      </c>
      <c r="BA754" s="192">
        <f>SUM(BA745:BA753)</f>
        <v>0</v>
      </c>
      <c r="BB754" s="192">
        <f>SUM(BB745:BB753)</f>
        <v>0</v>
      </c>
      <c r="BC754" s="192">
        <f>SUM(BC745:BC753)</f>
        <v>0</v>
      </c>
      <c r="BD754" s="192">
        <f>SUM(BD745:BD753)</f>
        <v>0</v>
      </c>
      <c r="BE754" s="192">
        <f>SUM(BE745:BE753)</f>
        <v>0</v>
      </c>
    </row>
    <row r="755" spans="1:104" ht="13" x14ac:dyDescent="0.3">
      <c r="A755" s="163" t="s">
        <v>72</v>
      </c>
      <c r="B755" s="164" t="s">
        <v>1030</v>
      </c>
      <c r="C755" s="165" t="s">
        <v>1031</v>
      </c>
      <c r="D755" s="166"/>
      <c r="E755" s="167"/>
      <c r="F755" s="167"/>
      <c r="G755" s="168"/>
      <c r="H755" s="169"/>
      <c r="I755" s="169"/>
      <c r="O755" s="170">
        <v>1</v>
      </c>
    </row>
    <row r="756" spans="1:104" x14ac:dyDescent="0.25">
      <c r="A756" s="171">
        <v>277</v>
      </c>
      <c r="B756" s="172" t="s">
        <v>1032</v>
      </c>
      <c r="C756" s="173" t="s">
        <v>1033</v>
      </c>
      <c r="D756" s="174" t="s">
        <v>210</v>
      </c>
      <c r="E756" s="175">
        <v>17</v>
      </c>
      <c r="F756" s="175">
        <v>0</v>
      </c>
      <c r="G756" s="176">
        <f t="shared" ref="G756:G768" si="24">E756*F756</f>
        <v>0</v>
      </c>
      <c r="O756" s="170">
        <v>2</v>
      </c>
      <c r="AA756" s="146">
        <v>1</v>
      </c>
      <c r="AB756" s="146">
        <v>7</v>
      </c>
      <c r="AC756" s="146">
        <v>7</v>
      </c>
      <c r="AZ756" s="146">
        <v>2</v>
      </c>
      <c r="BA756" s="146">
        <f t="shared" ref="BA756:BA768" si="25">IF(AZ756=1,G756,0)</f>
        <v>0</v>
      </c>
      <c r="BB756" s="146">
        <f t="shared" ref="BB756:BB768" si="26">IF(AZ756=2,G756,0)</f>
        <v>0</v>
      </c>
      <c r="BC756" s="146">
        <f t="shared" ref="BC756:BC768" si="27">IF(AZ756=3,G756,0)</f>
        <v>0</v>
      </c>
      <c r="BD756" s="146">
        <f t="shared" ref="BD756:BD768" si="28">IF(AZ756=4,G756,0)</f>
        <v>0</v>
      </c>
      <c r="BE756" s="146">
        <f t="shared" ref="BE756:BE768" si="29">IF(AZ756=5,G756,0)</f>
        <v>0</v>
      </c>
      <c r="CA756" s="177">
        <v>1</v>
      </c>
      <c r="CB756" s="177">
        <v>7</v>
      </c>
      <c r="CZ756" s="146">
        <v>1E-4</v>
      </c>
    </row>
    <row r="757" spans="1:104" x14ac:dyDescent="0.25">
      <c r="A757" s="171">
        <v>278</v>
      </c>
      <c r="B757" s="172" t="s">
        <v>1034</v>
      </c>
      <c r="C757" s="173" t="s">
        <v>1035</v>
      </c>
      <c r="D757" s="174" t="s">
        <v>210</v>
      </c>
      <c r="E757" s="175">
        <v>17</v>
      </c>
      <c r="F757" s="175">
        <v>0</v>
      </c>
      <c r="G757" s="176">
        <f t="shared" si="24"/>
        <v>0</v>
      </c>
      <c r="O757" s="170">
        <v>2</v>
      </c>
      <c r="AA757" s="146">
        <v>1</v>
      </c>
      <c r="AB757" s="146">
        <v>7</v>
      </c>
      <c r="AC757" s="146">
        <v>7</v>
      </c>
      <c r="AZ757" s="146">
        <v>2</v>
      </c>
      <c r="BA757" s="146">
        <f t="shared" si="25"/>
        <v>0</v>
      </c>
      <c r="BB757" s="146">
        <f t="shared" si="26"/>
        <v>0</v>
      </c>
      <c r="BC757" s="146">
        <f t="shared" si="27"/>
        <v>0</v>
      </c>
      <c r="BD757" s="146">
        <f t="shared" si="28"/>
        <v>0</v>
      </c>
      <c r="BE757" s="146">
        <f t="shared" si="29"/>
        <v>0</v>
      </c>
      <c r="CA757" s="177">
        <v>1</v>
      </c>
      <c r="CB757" s="177">
        <v>7</v>
      </c>
      <c r="CZ757" s="146">
        <v>2.5999999999999998E-4</v>
      </c>
    </row>
    <row r="758" spans="1:104" x14ac:dyDescent="0.25">
      <c r="A758" s="171">
        <v>279</v>
      </c>
      <c r="B758" s="172" t="s">
        <v>1036</v>
      </c>
      <c r="C758" s="173" t="s">
        <v>1037</v>
      </c>
      <c r="D758" s="174" t="s">
        <v>210</v>
      </c>
      <c r="E758" s="175">
        <v>34</v>
      </c>
      <c r="F758" s="175">
        <v>0</v>
      </c>
      <c r="G758" s="176">
        <f t="shared" si="24"/>
        <v>0</v>
      </c>
      <c r="O758" s="170">
        <v>2</v>
      </c>
      <c r="AA758" s="146">
        <v>1</v>
      </c>
      <c r="AB758" s="146">
        <v>7</v>
      </c>
      <c r="AC758" s="146">
        <v>7</v>
      </c>
      <c r="AZ758" s="146">
        <v>2</v>
      </c>
      <c r="BA758" s="146">
        <f t="shared" si="25"/>
        <v>0</v>
      </c>
      <c r="BB758" s="146">
        <f t="shared" si="26"/>
        <v>0</v>
      </c>
      <c r="BC758" s="146">
        <f t="shared" si="27"/>
        <v>0</v>
      </c>
      <c r="BD758" s="146">
        <f t="shared" si="28"/>
        <v>0</v>
      </c>
      <c r="BE758" s="146">
        <f t="shared" si="29"/>
        <v>0</v>
      </c>
      <c r="CA758" s="177">
        <v>1</v>
      </c>
      <c r="CB758" s="177">
        <v>7</v>
      </c>
      <c r="CZ758" s="146">
        <v>2.0000000000000001E-4</v>
      </c>
    </row>
    <row r="759" spans="1:104" x14ac:dyDescent="0.25">
      <c r="A759" s="171">
        <v>280</v>
      </c>
      <c r="B759" s="172" t="s">
        <v>1038</v>
      </c>
      <c r="C759" s="173" t="s">
        <v>1039</v>
      </c>
      <c r="D759" s="174" t="s">
        <v>210</v>
      </c>
      <c r="E759" s="175">
        <v>2</v>
      </c>
      <c r="F759" s="175">
        <v>0</v>
      </c>
      <c r="G759" s="176">
        <f t="shared" si="24"/>
        <v>0</v>
      </c>
      <c r="O759" s="170">
        <v>2</v>
      </c>
      <c r="AA759" s="146">
        <v>1</v>
      </c>
      <c r="AB759" s="146">
        <v>7</v>
      </c>
      <c r="AC759" s="146">
        <v>7</v>
      </c>
      <c r="AZ759" s="146">
        <v>2</v>
      </c>
      <c r="BA759" s="146">
        <f t="shared" si="25"/>
        <v>0</v>
      </c>
      <c r="BB759" s="146">
        <f t="shared" si="26"/>
        <v>0</v>
      </c>
      <c r="BC759" s="146">
        <f t="shared" si="27"/>
        <v>0</v>
      </c>
      <c r="BD759" s="146">
        <f t="shared" si="28"/>
        <v>0</v>
      </c>
      <c r="BE759" s="146">
        <f t="shared" si="29"/>
        <v>0</v>
      </c>
      <c r="CA759" s="177">
        <v>1</v>
      </c>
      <c r="CB759" s="177">
        <v>7</v>
      </c>
      <c r="CZ759" s="146">
        <v>4.8000000000000001E-4</v>
      </c>
    </row>
    <row r="760" spans="1:104" x14ac:dyDescent="0.25">
      <c r="A760" s="171">
        <v>281</v>
      </c>
      <c r="B760" s="172" t="s">
        <v>1040</v>
      </c>
      <c r="C760" s="173" t="s">
        <v>1041</v>
      </c>
      <c r="D760" s="174" t="s">
        <v>210</v>
      </c>
      <c r="E760" s="175">
        <v>2</v>
      </c>
      <c r="F760" s="175">
        <v>0</v>
      </c>
      <c r="G760" s="176">
        <f t="shared" si="24"/>
        <v>0</v>
      </c>
      <c r="O760" s="170">
        <v>2</v>
      </c>
      <c r="AA760" s="146">
        <v>1</v>
      </c>
      <c r="AB760" s="146">
        <v>7</v>
      </c>
      <c r="AC760" s="146">
        <v>7</v>
      </c>
      <c r="AZ760" s="146">
        <v>2</v>
      </c>
      <c r="BA760" s="146">
        <f t="shared" si="25"/>
        <v>0</v>
      </c>
      <c r="BB760" s="146">
        <f t="shared" si="26"/>
        <v>0</v>
      </c>
      <c r="BC760" s="146">
        <f t="shared" si="27"/>
        <v>0</v>
      </c>
      <c r="BD760" s="146">
        <f t="shared" si="28"/>
        <v>0</v>
      </c>
      <c r="BE760" s="146">
        <f t="shared" si="29"/>
        <v>0</v>
      </c>
      <c r="CA760" s="177">
        <v>1</v>
      </c>
      <c r="CB760" s="177">
        <v>7</v>
      </c>
      <c r="CZ760" s="146">
        <v>2.7E-4</v>
      </c>
    </row>
    <row r="761" spans="1:104" x14ac:dyDescent="0.25">
      <c r="A761" s="171">
        <v>282</v>
      </c>
      <c r="B761" s="172" t="s">
        <v>1042</v>
      </c>
      <c r="C761" s="173" t="s">
        <v>1043</v>
      </c>
      <c r="D761" s="174" t="s">
        <v>210</v>
      </c>
      <c r="E761" s="175">
        <v>17</v>
      </c>
      <c r="F761" s="175">
        <v>0</v>
      </c>
      <c r="G761" s="176">
        <f t="shared" si="24"/>
        <v>0</v>
      </c>
      <c r="O761" s="170">
        <v>2</v>
      </c>
      <c r="AA761" s="146">
        <v>1</v>
      </c>
      <c r="AB761" s="146">
        <v>7</v>
      </c>
      <c r="AC761" s="146">
        <v>7</v>
      </c>
      <c r="AZ761" s="146">
        <v>2</v>
      </c>
      <c r="BA761" s="146">
        <f t="shared" si="25"/>
        <v>0</v>
      </c>
      <c r="BB761" s="146">
        <f t="shared" si="26"/>
        <v>0</v>
      </c>
      <c r="BC761" s="146">
        <f t="shared" si="27"/>
        <v>0</v>
      </c>
      <c r="BD761" s="146">
        <f t="shared" si="28"/>
        <v>0</v>
      </c>
      <c r="BE761" s="146">
        <f t="shared" si="29"/>
        <v>0</v>
      </c>
      <c r="CA761" s="177">
        <v>1</v>
      </c>
      <c r="CB761" s="177">
        <v>7</v>
      </c>
      <c r="CZ761" s="146">
        <v>9.0000000000000006E-5</v>
      </c>
    </row>
    <row r="762" spans="1:104" x14ac:dyDescent="0.25">
      <c r="A762" s="171">
        <v>283</v>
      </c>
      <c r="B762" s="172" t="s">
        <v>1044</v>
      </c>
      <c r="C762" s="173" t="s">
        <v>1045</v>
      </c>
      <c r="D762" s="174" t="s">
        <v>210</v>
      </c>
      <c r="E762" s="175">
        <v>17</v>
      </c>
      <c r="F762" s="175">
        <v>0</v>
      </c>
      <c r="G762" s="176">
        <f t="shared" si="24"/>
        <v>0</v>
      </c>
      <c r="O762" s="170">
        <v>2</v>
      </c>
      <c r="AA762" s="146">
        <v>1</v>
      </c>
      <c r="AB762" s="146">
        <v>7</v>
      </c>
      <c r="AC762" s="146">
        <v>7</v>
      </c>
      <c r="AZ762" s="146">
        <v>2</v>
      </c>
      <c r="BA762" s="146">
        <f t="shared" si="25"/>
        <v>0</v>
      </c>
      <c r="BB762" s="146">
        <f t="shared" si="26"/>
        <v>0</v>
      </c>
      <c r="BC762" s="146">
        <f t="shared" si="27"/>
        <v>0</v>
      </c>
      <c r="BD762" s="146">
        <f t="shared" si="28"/>
        <v>0</v>
      </c>
      <c r="BE762" s="146">
        <f t="shared" si="29"/>
        <v>0</v>
      </c>
      <c r="CA762" s="177">
        <v>1</v>
      </c>
      <c r="CB762" s="177">
        <v>7</v>
      </c>
      <c r="CZ762" s="146">
        <v>1.7000000000000001E-4</v>
      </c>
    </row>
    <row r="763" spans="1:104" x14ac:dyDescent="0.25">
      <c r="A763" s="171">
        <v>284</v>
      </c>
      <c r="B763" s="172" t="s">
        <v>1046</v>
      </c>
      <c r="C763" s="173" t="s">
        <v>1047</v>
      </c>
      <c r="D763" s="174" t="s">
        <v>210</v>
      </c>
      <c r="E763" s="175">
        <v>2</v>
      </c>
      <c r="F763" s="175">
        <v>0</v>
      </c>
      <c r="G763" s="176">
        <f t="shared" si="24"/>
        <v>0</v>
      </c>
      <c r="O763" s="170">
        <v>2</v>
      </c>
      <c r="AA763" s="146">
        <v>1</v>
      </c>
      <c r="AB763" s="146">
        <v>7</v>
      </c>
      <c r="AC763" s="146">
        <v>7</v>
      </c>
      <c r="AZ763" s="146">
        <v>2</v>
      </c>
      <c r="BA763" s="146">
        <f t="shared" si="25"/>
        <v>0</v>
      </c>
      <c r="BB763" s="146">
        <f t="shared" si="26"/>
        <v>0</v>
      </c>
      <c r="BC763" s="146">
        <f t="shared" si="27"/>
        <v>0</v>
      </c>
      <c r="BD763" s="146">
        <f t="shared" si="28"/>
        <v>0</v>
      </c>
      <c r="BE763" s="146">
        <f t="shared" si="29"/>
        <v>0</v>
      </c>
      <c r="CA763" s="177">
        <v>1</v>
      </c>
      <c r="CB763" s="177">
        <v>7</v>
      </c>
      <c r="CZ763" s="146">
        <v>2.7200000000000002E-3</v>
      </c>
    </row>
    <row r="764" spans="1:104" x14ac:dyDescent="0.25">
      <c r="A764" s="171">
        <v>285</v>
      </c>
      <c r="B764" s="172" t="s">
        <v>1048</v>
      </c>
      <c r="C764" s="173" t="s">
        <v>1049</v>
      </c>
      <c r="D764" s="174" t="s">
        <v>210</v>
      </c>
      <c r="E764" s="175">
        <v>2</v>
      </c>
      <c r="F764" s="175">
        <v>0</v>
      </c>
      <c r="G764" s="176">
        <f t="shared" si="24"/>
        <v>0</v>
      </c>
      <c r="O764" s="170">
        <v>2</v>
      </c>
      <c r="AA764" s="146">
        <v>1</v>
      </c>
      <c r="AB764" s="146">
        <v>7</v>
      </c>
      <c r="AC764" s="146">
        <v>7</v>
      </c>
      <c r="AZ764" s="146">
        <v>2</v>
      </c>
      <c r="BA764" s="146">
        <f t="shared" si="25"/>
        <v>0</v>
      </c>
      <c r="BB764" s="146">
        <f t="shared" si="26"/>
        <v>0</v>
      </c>
      <c r="BC764" s="146">
        <f t="shared" si="27"/>
        <v>0</v>
      </c>
      <c r="BD764" s="146">
        <f t="shared" si="28"/>
        <v>0</v>
      </c>
      <c r="BE764" s="146">
        <f t="shared" si="29"/>
        <v>0</v>
      </c>
      <c r="CA764" s="177">
        <v>1</v>
      </c>
      <c r="CB764" s="177">
        <v>7</v>
      </c>
      <c r="CZ764" s="146">
        <v>4.6000000000000001E-4</v>
      </c>
    </row>
    <row r="765" spans="1:104" x14ac:dyDescent="0.25">
      <c r="A765" s="171">
        <v>286</v>
      </c>
      <c r="B765" s="172" t="s">
        <v>1050</v>
      </c>
      <c r="C765" s="173" t="s">
        <v>1051</v>
      </c>
      <c r="D765" s="174" t="s">
        <v>210</v>
      </c>
      <c r="E765" s="175">
        <v>2</v>
      </c>
      <c r="F765" s="175">
        <v>0</v>
      </c>
      <c r="G765" s="176">
        <f t="shared" si="24"/>
        <v>0</v>
      </c>
      <c r="O765" s="170">
        <v>2</v>
      </c>
      <c r="AA765" s="146">
        <v>1</v>
      </c>
      <c r="AB765" s="146">
        <v>7</v>
      </c>
      <c r="AC765" s="146">
        <v>7</v>
      </c>
      <c r="AZ765" s="146">
        <v>2</v>
      </c>
      <c r="BA765" s="146">
        <f t="shared" si="25"/>
        <v>0</v>
      </c>
      <c r="BB765" s="146">
        <f t="shared" si="26"/>
        <v>0</v>
      </c>
      <c r="BC765" s="146">
        <f t="shared" si="27"/>
        <v>0</v>
      </c>
      <c r="BD765" s="146">
        <f t="shared" si="28"/>
        <v>0</v>
      </c>
      <c r="BE765" s="146">
        <f t="shared" si="29"/>
        <v>0</v>
      </c>
      <c r="CA765" s="177">
        <v>1</v>
      </c>
      <c r="CB765" s="177">
        <v>7</v>
      </c>
      <c r="CZ765" s="146">
        <v>1.9000000000000001E-4</v>
      </c>
    </row>
    <row r="766" spans="1:104" x14ac:dyDescent="0.25">
      <c r="A766" s="171">
        <v>287</v>
      </c>
      <c r="B766" s="172" t="s">
        <v>1052</v>
      </c>
      <c r="C766" s="173" t="s">
        <v>1053</v>
      </c>
      <c r="D766" s="174" t="s">
        <v>210</v>
      </c>
      <c r="E766" s="175">
        <v>2</v>
      </c>
      <c r="F766" s="175">
        <v>0</v>
      </c>
      <c r="G766" s="176">
        <f t="shared" si="24"/>
        <v>0</v>
      </c>
      <c r="O766" s="170">
        <v>2</v>
      </c>
      <c r="AA766" s="146">
        <v>1</v>
      </c>
      <c r="AB766" s="146">
        <v>7</v>
      </c>
      <c r="AC766" s="146">
        <v>7</v>
      </c>
      <c r="AZ766" s="146">
        <v>2</v>
      </c>
      <c r="BA766" s="146">
        <f t="shared" si="25"/>
        <v>0</v>
      </c>
      <c r="BB766" s="146">
        <f t="shared" si="26"/>
        <v>0</v>
      </c>
      <c r="BC766" s="146">
        <f t="shared" si="27"/>
        <v>0</v>
      </c>
      <c r="BD766" s="146">
        <f t="shared" si="28"/>
        <v>0</v>
      </c>
      <c r="BE766" s="146">
        <f t="shared" si="29"/>
        <v>0</v>
      </c>
      <c r="CA766" s="177">
        <v>1</v>
      </c>
      <c r="CB766" s="177">
        <v>7</v>
      </c>
      <c r="CZ766" s="146">
        <v>7.2000000000000005E-4</v>
      </c>
    </row>
    <row r="767" spans="1:104" x14ac:dyDescent="0.25">
      <c r="A767" s="171">
        <v>288</v>
      </c>
      <c r="B767" s="172" t="s">
        <v>1054</v>
      </c>
      <c r="C767" s="173" t="s">
        <v>1055</v>
      </c>
      <c r="D767" s="174" t="s">
        <v>210</v>
      </c>
      <c r="E767" s="175">
        <v>2</v>
      </c>
      <c r="F767" s="175">
        <v>0</v>
      </c>
      <c r="G767" s="176">
        <f t="shared" si="24"/>
        <v>0</v>
      </c>
      <c r="O767" s="170">
        <v>2</v>
      </c>
      <c r="AA767" s="146">
        <v>1</v>
      </c>
      <c r="AB767" s="146">
        <v>7</v>
      </c>
      <c r="AC767" s="146">
        <v>7</v>
      </c>
      <c r="AZ767" s="146">
        <v>2</v>
      </c>
      <c r="BA767" s="146">
        <f t="shared" si="25"/>
        <v>0</v>
      </c>
      <c r="BB767" s="146">
        <f t="shared" si="26"/>
        <v>0</v>
      </c>
      <c r="BC767" s="146">
        <f t="shared" si="27"/>
        <v>0</v>
      </c>
      <c r="BD767" s="146">
        <f t="shared" si="28"/>
        <v>0</v>
      </c>
      <c r="BE767" s="146">
        <f t="shared" si="29"/>
        <v>0</v>
      </c>
      <c r="CA767" s="177">
        <v>1</v>
      </c>
      <c r="CB767" s="177">
        <v>7</v>
      </c>
      <c r="CZ767" s="146">
        <v>2.97E-3</v>
      </c>
    </row>
    <row r="768" spans="1:104" x14ac:dyDescent="0.25">
      <c r="A768" s="171">
        <v>289</v>
      </c>
      <c r="B768" s="172" t="s">
        <v>1056</v>
      </c>
      <c r="C768" s="173" t="s">
        <v>1057</v>
      </c>
      <c r="D768" s="174" t="s">
        <v>165</v>
      </c>
      <c r="E768" s="175">
        <v>3.2960000000000003E-2</v>
      </c>
      <c r="F768" s="175">
        <v>0</v>
      </c>
      <c r="G768" s="176">
        <f t="shared" si="24"/>
        <v>0</v>
      </c>
      <c r="O768" s="170">
        <v>2</v>
      </c>
      <c r="AA768" s="146">
        <v>7</v>
      </c>
      <c r="AB768" s="146">
        <v>1001</v>
      </c>
      <c r="AC768" s="146">
        <v>5</v>
      </c>
      <c r="AZ768" s="146">
        <v>2</v>
      </c>
      <c r="BA768" s="146">
        <f t="shared" si="25"/>
        <v>0</v>
      </c>
      <c r="BB768" s="146">
        <f t="shared" si="26"/>
        <v>0</v>
      </c>
      <c r="BC768" s="146">
        <f t="shared" si="27"/>
        <v>0</v>
      </c>
      <c r="BD768" s="146">
        <f t="shared" si="28"/>
        <v>0</v>
      </c>
      <c r="BE768" s="146">
        <f t="shared" si="29"/>
        <v>0</v>
      </c>
      <c r="CA768" s="177">
        <v>7</v>
      </c>
      <c r="CB768" s="177">
        <v>1001</v>
      </c>
      <c r="CZ768" s="146">
        <v>0</v>
      </c>
    </row>
    <row r="769" spans="1:104" ht="13" x14ac:dyDescent="0.3">
      <c r="A769" s="185"/>
      <c r="B769" s="186" t="s">
        <v>76</v>
      </c>
      <c r="C769" s="187" t="str">
        <f>CONCATENATE(B755," ",C755)</f>
        <v>734 Armatury</v>
      </c>
      <c r="D769" s="188"/>
      <c r="E769" s="189"/>
      <c r="F769" s="190"/>
      <c r="G769" s="191">
        <f>SUM(G755:G768)</f>
        <v>0</v>
      </c>
      <c r="O769" s="170">
        <v>4</v>
      </c>
      <c r="BA769" s="192">
        <f>SUM(BA755:BA768)</f>
        <v>0</v>
      </c>
      <c r="BB769" s="192">
        <f>SUM(BB755:BB768)</f>
        <v>0</v>
      </c>
      <c r="BC769" s="192">
        <f>SUM(BC755:BC768)</f>
        <v>0</v>
      </c>
      <c r="BD769" s="192">
        <f>SUM(BD755:BD768)</f>
        <v>0</v>
      </c>
      <c r="BE769" s="192">
        <f>SUM(BE755:BE768)</f>
        <v>0</v>
      </c>
    </row>
    <row r="770" spans="1:104" ht="13" x14ac:dyDescent="0.3">
      <c r="A770" s="163" t="s">
        <v>72</v>
      </c>
      <c r="B770" s="164" t="s">
        <v>1058</v>
      </c>
      <c r="C770" s="165" t="s">
        <v>1059</v>
      </c>
      <c r="D770" s="166"/>
      <c r="E770" s="167"/>
      <c r="F770" s="167"/>
      <c r="G770" s="168"/>
      <c r="H770" s="169"/>
      <c r="I770" s="169"/>
      <c r="O770" s="170">
        <v>1</v>
      </c>
    </row>
    <row r="771" spans="1:104" ht="20" x14ac:dyDescent="0.25">
      <c r="A771" s="171">
        <v>290</v>
      </c>
      <c r="B771" s="172" t="s">
        <v>1060</v>
      </c>
      <c r="C771" s="173" t="s">
        <v>1061</v>
      </c>
      <c r="D771" s="174" t="s">
        <v>210</v>
      </c>
      <c r="E771" s="175">
        <v>17</v>
      </c>
      <c r="F771" s="175">
        <v>0</v>
      </c>
      <c r="G771" s="176">
        <f t="shared" ref="G771:G782" si="30">E771*F771</f>
        <v>0</v>
      </c>
      <c r="O771" s="170">
        <v>2</v>
      </c>
      <c r="AA771" s="146">
        <v>1</v>
      </c>
      <c r="AB771" s="146">
        <v>7</v>
      </c>
      <c r="AC771" s="146">
        <v>7</v>
      </c>
      <c r="AZ771" s="146">
        <v>2</v>
      </c>
      <c r="BA771" s="146">
        <f t="shared" ref="BA771:BA782" si="31">IF(AZ771=1,G771,0)</f>
        <v>0</v>
      </c>
      <c r="BB771" s="146">
        <f t="shared" ref="BB771:BB782" si="32">IF(AZ771=2,G771,0)</f>
        <v>0</v>
      </c>
      <c r="BC771" s="146">
        <f t="shared" ref="BC771:BC782" si="33">IF(AZ771=3,G771,0)</f>
        <v>0</v>
      </c>
      <c r="BD771" s="146">
        <f t="shared" ref="BD771:BD782" si="34">IF(AZ771=4,G771,0)</f>
        <v>0</v>
      </c>
      <c r="BE771" s="146">
        <f t="shared" ref="BE771:BE782" si="35">IF(AZ771=5,G771,0)</f>
        <v>0</v>
      </c>
      <c r="CA771" s="177">
        <v>1</v>
      </c>
      <c r="CB771" s="177">
        <v>7</v>
      </c>
      <c r="CZ771" s="146">
        <v>5.0000000000000002E-5</v>
      </c>
    </row>
    <row r="772" spans="1:104" x14ac:dyDescent="0.25">
      <c r="A772" s="171">
        <v>291</v>
      </c>
      <c r="B772" s="172" t="s">
        <v>1062</v>
      </c>
      <c r="C772" s="173" t="s">
        <v>1063</v>
      </c>
      <c r="D772" s="174" t="s">
        <v>210</v>
      </c>
      <c r="E772" s="175">
        <v>16</v>
      </c>
      <c r="F772" s="175">
        <v>0</v>
      </c>
      <c r="G772" s="176">
        <f t="shared" si="30"/>
        <v>0</v>
      </c>
      <c r="O772" s="170">
        <v>2</v>
      </c>
      <c r="AA772" s="146">
        <v>1</v>
      </c>
      <c r="AB772" s="146">
        <v>7</v>
      </c>
      <c r="AC772" s="146">
        <v>7</v>
      </c>
      <c r="AZ772" s="146">
        <v>2</v>
      </c>
      <c r="BA772" s="146">
        <f t="shared" si="31"/>
        <v>0</v>
      </c>
      <c r="BB772" s="146">
        <f t="shared" si="32"/>
        <v>0</v>
      </c>
      <c r="BC772" s="146">
        <f t="shared" si="33"/>
        <v>0</v>
      </c>
      <c r="BD772" s="146">
        <f t="shared" si="34"/>
        <v>0</v>
      </c>
      <c r="BE772" s="146">
        <f t="shared" si="35"/>
        <v>0</v>
      </c>
      <c r="CA772" s="177">
        <v>1</v>
      </c>
      <c r="CB772" s="177">
        <v>7</v>
      </c>
      <c r="CZ772" s="146">
        <v>0</v>
      </c>
    </row>
    <row r="773" spans="1:104" x14ac:dyDescent="0.25">
      <c r="A773" s="171">
        <v>292</v>
      </c>
      <c r="B773" s="172" t="s">
        <v>1064</v>
      </c>
      <c r="C773" s="173" t="s">
        <v>1065</v>
      </c>
      <c r="D773" s="174" t="s">
        <v>210</v>
      </c>
      <c r="E773" s="175">
        <v>1</v>
      </c>
      <c r="F773" s="175">
        <v>0</v>
      </c>
      <c r="G773" s="176">
        <f t="shared" si="30"/>
        <v>0</v>
      </c>
      <c r="O773" s="170">
        <v>2</v>
      </c>
      <c r="AA773" s="146">
        <v>1</v>
      </c>
      <c r="AB773" s="146">
        <v>7</v>
      </c>
      <c r="AC773" s="146">
        <v>7</v>
      </c>
      <c r="AZ773" s="146">
        <v>2</v>
      </c>
      <c r="BA773" s="146">
        <f t="shared" si="31"/>
        <v>0</v>
      </c>
      <c r="BB773" s="146">
        <f t="shared" si="32"/>
        <v>0</v>
      </c>
      <c r="BC773" s="146">
        <f t="shared" si="33"/>
        <v>0</v>
      </c>
      <c r="BD773" s="146">
        <f t="shared" si="34"/>
        <v>0</v>
      </c>
      <c r="BE773" s="146">
        <f t="shared" si="35"/>
        <v>0</v>
      </c>
      <c r="CA773" s="177">
        <v>1</v>
      </c>
      <c r="CB773" s="177">
        <v>7</v>
      </c>
      <c r="CZ773" s="146">
        <v>0</v>
      </c>
    </row>
    <row r="774" spans="1:104" x14ac:dyDescent="0.25">
      <c r="A774" s="171">
        <v>293</v>
      </c>
      <c r="B774" s="172" t="s">
        <v>1066</v>
      </c>
      <c r="C774" s="173" t="s">
        <v>1067</v>
      </c>
      <c r="D774" s="174" t="s">
        <v>210</v>
      </c>
      <c r="E774" s="175">
        <v>1</v>
      </c>
      <c r="F774" s="175">
        <v>0</v>
      </c>
      <c r="G774" s="176">
        <f t="shared" si="30"/>
        <v>0</v>
      </c>
      <c r="O774" s="170">
        <v>2</v>
      </c>
      <c r="AA774" s="146">
        <v>3</v>
      </c>
      <c r="AB774" s="146">
        <v>7</v>
      </c>
      <c r="AC774" s="146" t="s">
        <v>1066</v>
      </c>
      <c r="AZ774" s="146">
        <v>2</v>
      </c>
      <c r="BA774" s="146">
        <f t="shared" si="31"/>
        <v>0</v>
      </c>
      <c r="BB774" s="146">
        <f t="shared" si="32"/>
        <v>0</v>
      </c>
      <c r="BC774" s="146">
        <f t="shared" si="33"/>
        <v>0</v>
      </c>
      <c r="BD774" s="146">
        <f t="shared" si="34"/>
        <v>0</v>
      </c>
      <c r="BE774" s="146">
        <f t="shared" si="35"/>
        <v>0</v>
      </c>
      <c r="CA774" s="177">
        <v>3</v>
      </c>
      <c r="CB774" s="177">
        <v>7</v>
      </c>
      <c r="CZ774" s="146">
        <v>1.072E-2</v>
      </c>
    </row>
    <row r="775" spans="1:104" x14ac:dyDescent="0.25">
      <c r="A775" s="171">
        <v>294</v>
      </c>
      <c r="B775" s="172" t="s">
        <v>1068</v>
      </c>
      <c r="C775" s="173" t="s">
        <v>1069</v>
      </c>
      <c r="D775" s="174" t="s">
        <v>210</v>
      </c>
      <c r="E775" s="175">
        <v>3</v>
      </c>
      <c r="F775" s="175">
        <v>0</v>
      </c>
      <c r="G775" s="176">
        <f t="shared" si="30"/>
        <v>0</v>
      </c>
      <c r="O775" s="170">
        <v>2</v>
      </c>
      <c r="AA775" s="146">
        <v>3</v>
      </c>
      <c r="AB775" s="146">
        <v>7</v>
      </c>
      <c r="AC775" s="146" t="s">
        <v>1068</v>
      </c>
      <c r="AZ775" s="146">
        <v>2</v>
      </c>
      <c r="BA775" s="146">
        <f t="shared" si="31"/>
        <v>0</v>
      </c>
      <c r="BB775" s="146">
        <f t="shared" si="32"/>
        <v>0</v>
      </c>
      <c r="BC775" s="146">
        <f t="shared" si="33"/>
        <v>0</v>
      </c>
      <c r="BD775" s="146">
        <f t="shared" si="34"/>
        <v>0</v>
      </c>
      <c r="BE775" s="146">
        <f t="shared" si="35"/>
        <v>0</v>
      </c>
      <c r="CA775" s="177">
        <v>3</v>
      </c>
      <c r="CB775" s="177">
        <v>7</v>
      </c>
      <c r="CZ775" s="146">
        <v>1.0800000000000001E-2</v>
      </c>
    </row>
    <row r="776" spans="1:104" x14ac:dyDescent="0.25">
      <c r="A776" s="171">
        <v>295</v>
      </c>
      <c r="B776" s="172" t="s">
        <v>1070</v>
      </c>
      <c r="C776" s="173" t="s">
        <v>1071</v>
      </c>
      <c r="D776" s="174" t="s">
        <v>210</v>
      </c>
      <c r="E776" s="175">
        <v>1</v>
      </c>
      <c r="F776" s="175">
        <v>0</v>
      </c>
      <c r="G776" s="176">
        <f t="shared" si="30"/>
        <v>0</v>
      </c>
      <c r="O776" s="170">
        <v>2</v>
      </c>
      <c r="AA776" s="146">
        <v>3</v>
      </c>
      <c r="AB776" s="146">
        <v>7</v>
      </c>
      <c r="AC776" s="146" t="s">
        <v>1070</v>
      </c>
      <c r="AZ776" s="146">
        <v>2</v>
      </c>
      <c r="BA776" s="146">
        <f t="shared" si="31"/>
        <v>0</v>
      </c>
      <c r="BB776" s="146">
        <f t="shared" si="32"/>
        <v>0</v>
      </c>
      <c r="BC776" s="146">
        <f t="shared" si="33"/>
        <v>0</v>
      </c>
      <c r="BD776" s="146">
        <f t="shared" si="34"/>
        <v>0</v>
      </c>
      <c r="BE776" s="146">
        <f t="shared" si="35"/>
        <v>0</v>
      </c>
      <c r="CA776" s="177">
        <v>3</v>
      </c>
      <c r="CB776" s="177">
        <v>7</v>
      </c>
      <c r="CZ776" s="146">
        <v>1.8149999999999999E-2</v>
      </c>
    </row>
    <row r="777" spans="1:104" x14ac:dyDescent="0.25">
      <c r="A777" s="171">
        <v>296</v>
      </c>
      <c r="B777" s="172" t="s">
        <v>1072</v>
      </c>
      <c r="C777" s="173" t="s">
        <v>1073</v>
      </c>
      <c r="D777" s="174" t="s">
        <v>210</v>
      </c>
      <c r="E777" s="175">
        <v>2</v>
      </c>
      <c r="F777" s="175">
        <v>0</v>
      </c>
      <c r="G777" s="176">
        <f t="shared" si="30"/>
        <v>0</v>
      </c>
      <c r="O777" s="170">
        <v>2</v>
      </c>
      <c r="AA777" s="146">
        <v>3</v>
      </c>
      <c r="AB777" s="146">
        <v>7</v>
      </c>
      <c r="AC777" s="146" t="s">
        <v>1072</v>
      </c>
      <c r="AZ777" s="146">
        <v>2</v>
      </c>
      <c r="BA777" s="146">
        <f t="shared" si="31"/>
        <v>0</v>
      </c>
      <c r="BB777" s="146">
        <f t="shared" si="32"/>
        <v>0</v>
      </c>
      <c r="BC777" s="146">
        <f t="shared" si="33"/>
        <v>0</v>
      </c>
      <c r="BD777" s="146">
        <f t="shared" si="34"/>
        <v>0</v>
      </c>
      <c r="BE777" s="146">
        <f t="shared" si="35"/>
        <v>0</v>
      </c>
      <c r="CA777" s="177">
        <v>3</v>
      </c>
      <c r="CB777" s="177">
        <v>7</v>
      </c>
      <c r="CZ777" s="146">
        <v>2.1780000000000001E-2</v>
      </c>
    </row>
    <row r="778" spans="1:104" x14ac:dyDescent="0.25">
      <c r="A778" s="171">
        <v>297</v>
      </c>
      <c r="B778" s="172" t="s">
        <v>1074</v>
      </c>
      <c r="C778" s="173" t="s">
        <v>1075</v>
      </c>
      <c r="D778" s="174" t="s">
        <v>210</v>
      </c>
      <c r="E778" s="175">
        <v>5</v>
      </c>
      <c r="F778" s="175">
        <v>0</v>
      </c>
      <c r="G778" s="176">
        <f t="shared" si="30"/>
        <v>0</v>
      </c>
      <c r="O778" s="170">
        <v>2</v>
      </c>
      <c r="AA778" s="146">
        <v>3</v>
      </c>
      <c r="AB778" s="146">
        <v>7</v>
      </c>
      <c r="AC778" s="146" t="s">
        <v>1074</v>
      </c>
      <c r="AZ778" s="146">
        <v>2</v>
      </c>
      <c r="BA778" s="146">
        <f t="shared" si="31"/>
        <v>0</v>
      </c>
      <c r="BB778" s="146">
        <f t="shared" si="32"/>
        <v>0</v>
      </c>
      <c r="BC778" s="146">
        <f t="shared" si="33"/>
        <v>0</v>
      </c>
      <c r="BD778" s="146">
        <f t="shared" si="34"/>
        <v>0</v>
      </c>
      <c r="BE778" s="146">
        <f t="shared" si="35"/>
        <v>0</v>
      </c>
      <c r="CA778" s="177">
        <v>3</v>
      </c>
      <c r="CB778" s="177">
        <v>7</v>
      </c>
      <c r="CZ778" s="146">
        <v>2.904E-2</v>
      </c>
    </row>
    <row r="779" spans="1:104" x14ac:dyDescent="0.25">
      <c r="A779" s="171">
        <v>298</v>
      </c>
      <c r="B779" s="172" t="s">
        <v>1076</v>
      </c>
      <c r="C779" s="173" t="s">
        <v>1077</v>
      </c>
      <c r="D779" s="174" t="s">
        <v>210</v>
      </c>
      <c r="E779" s="175">
        <v>3</v>
      </c>
      <c r="F779" s="175">
        <v>0</v>
      </c>
      <c r="G779" s="176">
        <f t="shared" si="30"/>
        <v>0</v>
      </c>
      <c r="O779" s="170">
        <v>2</v>
      </c>
      <c r="AA779" s="146">
        <v>3</v>
      </c>
      <c r="AB779" s="146">
        <v>7</v>
      </c>
      <c r="AC779" s="146" t="s">
        <v>1076</v>
      </c>
      <c r="AZ779" s="146">
        <v>2</v>
      </c>
      <c r="BA779" s="146">
        <f t="shared" si="31"/>
        <v>0</v>
      </c>
      <c r="BB779" s="146">
        <f t="shared" si="32"/>
        <v>0</v>
      </c>
      <c r="BC779" s="146">
        <f t="shared" si="33"/>
        <v>0</v>
      </c>
      <c r="BD779" s="146">
        <f t="shared" si="34"/>
        <v>0</v>
      </c>
      <c r="BE779" s="146">
        <f t="shared" si="35"/>
        <v>0</v>
      </c>
      <c r="CA779" s="177">
        <v>3</v>
      </c>
      <c r="CB779" s="177">
        <v>7</v>
      </c>
      <c r="CZ779" s="146">
        <v>4.3560000000000001E-2</v>
      </c>
    </row>
    <row r="780" spans="1:104" x14ac:dyDescent="0.25">
      <c r="A780" s="171">
        <v>299</v>
      </c>
      <c r="B780" s="172" t="s">
        <v>1078</v>
      </c>
      <c r="C780" s="173" t="s">
        <v>1079</v>
      </c>
      <c r="D780" s="174" t="s">
        <v>210</v>
      </c>
      <c r="E780" s="175">
        <v>1</v>
      </c>
      <c r="F780" s="175">
        <v>0</v>
      </c>
      <c r="G780" s="176">
        <f t="shared" si="30"/>
        <v>0</v>
      </c>
      <c r="O780" s="170">
        <v>2</v>
      </c>
      <c r="AA780" s="146">
        <v>3</v>
      </c>
      <c r="AB780" s="146">
        <v>7</v>
      </c>
      <c r="AC780" s="146" t="s">
        <v>1078</v>
      </c>
      <c r="AZ780" s="146">
        <v>2</v>
      </c>
      <c r="BA780" s="146">
        <f t="shared" si="31"/>
        <v>0</v>
      </c>
      <c r="BB780" s="146">
        <f t="shared" si="32"/>
        <v>0</v>
      </c>
      <c r="BC780" s="146">
        <f t="shared" si="33"/>
        <v>0</v>
      </c>
      <c r="BD780" s="146">
        <f t="shared" si="34"/>
        <v>0</v>
      </c>
      <c r="BE780" s="146">
        <f t="shared" si="35"/>
        <v>0</v>
      </c>
      <c r="CA780" s="177">
        <v>3</v>
      </c>
      <c r="CB780" s="177">
        <v>7</v>
      </c>
      <c r="CZ780" s="146">
        <v>5.808E-2</v>
      </c>
    </row>
    <row r="781" spans="1:104" x14ac:dyDescent="0.25">
      <c r="A781" s="171">
        <v>300</v>
      </c>
      <c r="B781" s="172" t="s">
        <v>1080</v>
      </c>
      <c r="C781" s="173" t="s">
        <v>1081</v>
      </c>
      <c r="D781" s="174" t="s">
        <v>210</v>
      </c>
      <c r="E781" s="175">
        <v>1</v>
      </c>
      <c r="F781" s="175">
        <v>0</v>
      </c>
      <c r="G781" s="176">
        <f t="shared" si="30"/>
        <v>0</v>
      </c>
      <c r="O781" s="170">
        <v>2</v>
      </c>
      <c r="AA781" s="146">
        <v>3</v>
      </c>
      <c r="AB781" s="146">
        <v>7</v>
      </c>
      <c r="AC781" s="146">
        <v>484576600</v>
      </c>
      <c r="AZ781" s="146">
        <v>2</v>
      </c>
      <c r="BA781" s="146">
        <f t="shared" si="31"/>
        <v>0</v>
      </c>
      <c r="BB781" s="146">
        <f t="shared" si="32"/>
        <v>0</v>
      </c>
      <c r="BC781" s="146">
        <f t="shared" si="33"/>
        <v>0</v>
      </c>
      <c r="BD781" s="146">
        <f t="shared" si="34"/>
        <v>0</v>
      </c>
      <c r="BE781" s="146">
        <f t="shared" si="35"/>
        <v>0</v>
      </c>
      <c r="CA781" s="177">
        <v>3</v>
      </c>
      <c r="CB781" s="177">
        <v>7</v>
      </c>
      <c r="CZ781" s="146">
        <v>0.12670000000000001</v>
      </c>
    </row>
    <row r="782" spans="1:104" x14ac:dyDescent="0.25">
      <c r="A782" s="171">
        <v>301</v>
      </c>
      <c r="B782" s="172" t="s">
        <v>1082</v>
      </c>
      <c r="C782" s="173" t="s">
        <v>1083</v>
      </c>
      <c r="D782" s="174" t="s">
        <v>165</v>
      </c>
      <c r="E782" s="175">
        <v>0.56633999999999995</v>
      </c>
      <c r="F782" s="175">
        <v>0</v>
      </c>
      <c r="G782" s="176">
        <f t="shared" si="30"/>
        <v>0</v>
      </c>
      <c r="O782" s="170">
        <v>2</v>
      </c>
      <c r="AA782" s="146">
        <v>7</v>
      </c>
      <c r="AB782" s="146">
        <v>1001</v>
      </c>
      <c r="AC782" s="146">
        <v>5</v>
      </c>
      <c r="AZ782" s="146">
        <v>2</v>
      </c>
      <c r="BA782" s="146">
        <f t="shared" si="31"/>
        <v>0</v>
      </c>
      <c r="BB782" s="146">
        <f t="shared" si="32"/>
        <v>0</v>
      </c>
      <c r="BC782" s="146">
        <f t="shared" si="33"/>
        <v>0</v>
      </c>
      <c r="BD782" s="146">
        <f t="shared" si="34"/>
        <v>0</v>
      </c>
      <c r="BE782" s="146">
        <f t="shared" si="35"/>
        <v>0</v>
      </c>
      <c r="CA782" s="177">
        <v>7</v>
      </c>
      <c r="CB782" s="177">
        <v>1001</v>
      </c>
      <c r="CZ782" s="146">
        <v>0</v>
      </c>
    </row>
    <row r="783" spans="1:104" ht="13" x14ac:dyDescent="0.3">
      <c r="A783" s="185"/>
      <c r="B783" s="186" t="s">
        <v>76</v>
      </c>
      <c r="C783" s="187" t="str">
        <f>CONCATENATE(B770," ",C770)</f>
        <v>735 Otopná tělesa</v>
      </c>
      <c r="D783" s="188"/>
      <c r="E783" s="189"/>
      <c r="F783" s="190"/>
      <c r="G783" s="191">
        <f>SUM(G770:G782)</f>
        <v>0</v>
      </c>
      <c r="O783" s="170">
        <v>4</v>
      </c>
      <c r="BA783" s="192">
        <f>SUM(BA770:BA782)</f>
        <v>0</v>
      </c>
      <c r="BB783" s="192">
        <f>SUM(BB770:BB782)</f>
        <v>0</v>
      </c>
      <c r="BC783" s="192">
        <f>SUM(BC770:BC782)</f>
        <v>0</v>
      </c>
      <c r="BD783" s="192">
        <f>SUM(BD770:BD782)</f>
        <v>0</v>
      </c>
      <c r="BE783" s="192">
        <f>SUM(BE770:BE782)</f>
        <v>0</v>
      </c>
    </row>
    <row r="784" spans="1:104" ht="13" x14ac:dyDescent="0.3">
      <c r="A784" s="163" t="s">
        <v>72</v>
      </c>
      <c r="B784" s="164" t="s">
        <v>1084</v>
      </c>
      <c r="C784" s="165" t="s">
        <v>1085</v>
      </c>
      <c r="D784" s="166"/>
      <c r="E784" s="167"/>
      <c r="F784" s="167"/>
      <c r="G784" s="168"/>
      <c r="H784" s="169"/>
      <c r="I784" s="169"/>
      <c r="O784" s="170">
        <v>1</v>
      </c>
    </row>
    <row r="785" spans="1:104" x14ac:dyDescent="0.25">
      <c r="A785" s="171">
        <v>302</v>
      </c>
      <c r="B785" s="172" t="s">
        <v>1086</v>
      </c>
      <c r="C785" s="173" t="s">
        <v>1087</v>
      </c>
      <c r="D785" s="174" t="s">
        <v>84</v>
      </c>
      <c r="E785" s="175">
        <v>33.413800000000002</v>
      </c>
      <c r="F785" s="175">
        <v>0</v>
      </c>
      <c r="G785" s="176">
        <f>E785*F785</f>
        <v>0</v>
      </c>
      <c r="O785" s="170">
        <v>2</v>
      </c>
      <c r="AA785" s="146">
        <v>1</v>
      </c>
      <c r="AB785" s="146">
        <v>7</v>
      </c>
      <c r="AC785" s="146">
        <v>7</v>
      </c>
      <c r="AZ785" s="146">
        <v>2</v>
      </c>
      <c r="BA785" s="146">
        <f>IF(AZ785=1,G785,0)</f>
        <v>0</v>
      </c>
      <c r="BB785" s="146">
        <f>IF(AZ785=2,G785,0)</f>
        <v>0</v>
      </c>
      <c r="BC785" s="146">
        <f>IF(AZ785=3,G785,0)</f>
        <v>0</v>
      </c>
      <c r="BD785" s="146">
        <f>IF(AZ785=4,G785,0)</f>
        <v>0</v>
      </c>
      <c r="BE785" s="146">
        <f>IF(AZ785=5,G785,0)</f>
        <v>0</v>
      </c>
      <c r="CA785" s="177">
        <v>1</v>
      </c>
      <c r="CB785" s="177">
        <v>7</v>
      </c>
      <c r="CZ785" s="146">
        <v>1.89E-3</v>
      </c>
    </row>
    <row r="786" spans="1:104" x14ac:dyDescent="0.25">
      <c r="A786" s="178"/>
      <c r="B786" s="181"/>
      <c r="C786" s="226" t="s">
        <v>1088</v>
      </c>
      <c r="D786" s="227"/>
      <c r="E786" s="182">
        <v>2.754</v>
      </c>
      <c r="F786" s="183"/>
      <c r="G786" s="184"/>
      <c r="M786" s="180" t="s">
        <v>1088</v>
      </c>
      <c r="O786" s="170"/>
    </row>
    <row r="787" spans="1:104" x14ac:dyDescent="0.25">
      <c r="A787" s="178"/>
      <c r="B787" s="181"/>
      <c r="C787" s="226" t="s">
        <v>1089</v>
      </c>
      <c r="D787" s="227"/>
      <c r="E787" s="182">
        <v>1.1329</v>
      </c>
      <c r="F787" s="183"/>
      <c r="G787" s="184"/>
      <c r="M787" s="180" t="s">
        <v>1089</v>
      </c>
      <c r="O787" s="170"/>
    </row>
    <row r="788" spans="1:104" x14ac:dyDescent="0.25">
      <c r="A788" s="178"/>
      <c r="B788" s="181"/>
      <c r="C788" s="226" t="s">
        <v>1090</v>
      </c>
      <c r="D788" s="227"/>
      <c r="E788" s="182">
        <v>3.8852000000000002</v>
      </c>
      <c r="F788" s="183"/>
      <c r="G788" s="184"/>
      <c r="M788" s="180" t="s">
        <v>1090</v>
      </c>
      <c r="O788" s="170"/>
    </row>
    <row r="789" spans="1:104" x14ac:dyDescent="0.25">
      <c r="A789" s="178"/>
      <c r="B789" s="181"/>
      <c r="C789" s="226" t="s">
        <v>1091</v>
      </c>
      <c r="D789" s="227"/>
      <c r="E789" s="182">
        <v>5.1951999999999998</v>
      </c>
      <c r="F789" s="183"/>
      <c r="G789" s="184"/>
      <c r="M789" s="180" t="s">
        <v>1091</v>
      </c>
      <c r="O789" s="170"/>
    </row>
    <row r="790" spans="1:104" x14ac:dyDescent="0.25">
      <c r="A790" s="178"/>
      <c r="B790" s="181"/>
      <c r="C790" s="226" t="s">
        <v>1092</v>
      </c>
      <c r="D790" s="227"/>
      <c r="E790" s="182">
        <v>17.381399999999999</v>
      </c>
      <c r="F790" s="183"/>
      <c r="G790" s="184"/>
      <c r="M790" s="180" t="s">
        <v>1092</v>
      </c>
      <c r="O790" s="170"/>
    </row>
    <row r="791" spans="1:104" x14ac:dyDescent="0.25">
      <c r="A791" s="178"/>
      <c r="B791" s="181"/>
      <c r="C791" s="226" t="s">
        <v>1093</v>
      </c>
      <c r="D791" s="227"/>
      <c r="E791" s="182">
        <v>3.0651000000000002</v>
      </c>
      <c r="F791" s="183"/>
      <c r="G791" s="184"/>
      <c r="M791" s="180" t="s">
        <v>1093</v>
      </c>
      <c r="O791" s="170"/>
    </row>
    <row r="792" spans="1:104" ht="20" x14ac:dyDescent="0.25">
      <c r="A792" s="171">
        <v>303</v>
      </c>
      <c r="B792" s="172" t="s">
        <v>1094</v>
      </c>
      <c r="C792" s="173" t="s">
        <v>1095</v>
      </c>
      <c r="D792" s="174" t="s">
        <v>227</v>
      </c>
      <c r="E792" s="175">
        <v>255</v>
      </c>
      <c r="F792" s="175">
        <v>0</v>
      </c>
      <c r="G792" s="176">
        <f>E792*F792</f>
        <v>0</v>
      </c>
      <c r="O792" s="170">
        <v>2</v>
      </c>
      <c r="AA792" s="146">
        <v>1</v>
      </c>
      <c r="AB792" s="146">
        <v>7</v>
      </c>
      <c r="AC792" s="146">
        <v>7</v>
      </c>
      <c r="AZ792" s="146">
        <v>2</v>
      </c>
      <c r="BA792" s="146">
        <f>IF(AZ792=1,G792,0)</f>
        <v>0</v>
      </c>
      <c r="BB792" s="146">
        <f>IF(AZ792=2,G792,0)</f>
        <v>0</v>
      </c>
      <c r="BC792" s="146">
        <f>IF(AZ792=3,G792,0)</f>
        <v>0</v>
      </c>
      <c r="BD792" s="146">
        <f>IF(AZ792=4,G792,0)</f>
        <v>0</v>
      </c>
      <c r="BE792" s="146">
        <f>IF(AZ792=5,G792,0)</f>
        <v>0</v>
      </c>
      <c r="CA792" s="177">
        <v>1</v>
      </c>
      <c r="CB792" s="177">
        <v>7</v>
      </c>
      <c r="CZ792" s="146">
        <v>5.28E-3</v>
      </c>
    </row>
    <row r="793" spans="1:104" x14ac:dyDescent="0.25">
      <c r="A793" s="178"/>
      <c r="B793" s="181"/>
      <c r="C793" s="226" t="s">
        <v>1096</v>
      </c>
      <c r="D793" s="227"/>
      <c r="E793" s="182">
        <v>210</v>
      </c>
      <c r="F793" s="183"/>
      <c r="G793" s="184"/>
      <c r="M793" s="180" t="s">
        <v>1096</v>
      </c>
      <c r="O793" s="170"/>
    </row>
    <row r="794" spans="1:104" x14ac:dyDescent="0.25">
      <c r="A794" s="178"/>
      <c r="B794" s="181"/>
      <c r="C794" s="226" t="s">
        <v>1097</v>
      </c>
      <c r="D794" s="227"/>
      <c r="E794" s="182">
        <v>45</v>
      </c>
      <c r="F794" s="183"/>
      <c r="G794" s="184"/>
      <c r="M794" s="180" t="s">
        <v>1097</v>
      </c>
      <c r="O794" s="170"/>
    </row>
    <row r="795" spans="1:104" x14ac:dyDescent="0.25">
      <c r="A795" s="171">
        <v>304</v>
      </c>
      <c r="B795" s="172" t="s">
        <v>1098</v>
      </c>
      <c r="C795" s="173" t="s">
        <v>1099</v>
      </c>
      <c r="D795" s="174" t="s">
        <v>227</v>
      </c>
      <c r="E795" s="175">
        <v>57.8</v>
      </c>
      <c r="F795" s="175">
        <v>0</v>
      </c>
      <c r="G795" s="176">
        <f>E795*F795</f>
        <v>0</v>
      </c>
      <c r="O795" s="170">
        <v>2</v>
      </c>
      <c r="AA795" s="146">
        <v>1</v>
      </c>
      <c r="AB795" s="146">
        <v>7</v>
      </c>
      <c r="AC795" s="146">
        <v>7</v>
      </c>
      <c r="AZ795" s="146">
        <v>2</v>
      </c>
      <c r="BA795" s="146">
        <f>IF(AZ795=1,G795,0)</f>
        <v>0</v>
      </c>
      <c r="BB795" s="146">
        <f>IF(AZ795=2,G795,0)</f>
        <v>0</v>
      </c>
      <c r="BC795" s="146">
        <f>IF(AZ795=3,G795,0)</f>
        <v>0</v>
      </c>
      <c r="BD795" s="146">
        <f>IF(AZ795=4,G795,0)</f>
        <v>0</v>
      </c>
      <c r="BE795" s="146">
        <f>IF(AZ795=5,G795,0)</f>
        <v>0</v>
      </c>
      <c r="CA795" s="177">
        <v>1</v>
      </c>
      <c r="CB795" s="177">
        <v>7</v>
      </c>
      <c r="CZ795" s="146">
        <v>7.3400000000000002E-3</v>
      </c>
    </row>
    <row r="796" spans="1:104" x14ac:dyDescent="0.25">
      <c r="A796" s="178"/>
      <c r="B796" s="181"/>
      <c r="C796" s="226" t="s">
        <v>1100</v>
      </c>
      <c r="D796" s="227"/>
      <c r="E796" s="182">
        <v>57.8</v>
      </c>
      <c r="F796" s="183"/>
      <c r="G796" s="184"/>
      <c r="M796" s="180" t="s">
        <v>1100</v>
      </c>
      <c r="O796" s="170"/>
    </row>
    <row r="797" spans="1:104" x14ac:dyDescent="0.25">
      <c r="A797" s="171">
        <v>305</v>
      </c>
      <c r="B797" s="172" t="s">
        <v>1101</v>
      </c>
      <c r="C797" s="173" t="s">
        <v>1102</v>
      </c>
      <c r="D797" s="174" t="s">
        <v>227</v>
      </c>
      <c r="E797" s="175">
        <v>43.8</v>
      </c>
      <c r="F797" s="175">
        <v>0</v>
      </c>
      <c r="G797" s="176">
        <f>E797*F797</f>
        <v>0</v>
      </c>
      <c r="O797" s="170">
        <v>2</v>
      </c>
      <c r="AA797" s="146">
        <v>1</v>
      </c>
      <c r="AB797" s="146">
        <v>7</v>
      </c>
      <c r="AC797" s="146">
        <v>7</v>
      </c>
      <c r="AZ797" s="146">
        <v>2</v>
      </c>
      <c r="BA797" s="146">
        <f>IF(AZ797=1,G797,0)</f>
        <v>0</v>
      </c>
      <c r="BB797" s="146">
        <f>IF(AZ797=2,G797,0)</f>
        <v>0</v>
      </c>
      <c r="BC797" s="146">
        <f>IF(AZ797=3,G797,0)</f>
        <v>0</v>
      </c>
      <c r="BD797" s="146">
        <f>IF(AZ797=4,G797,0)</f>
        <v>0</v>
      </c>
      <c r="BE797" s="146">
        <f>IF(AZ797=5,G797,0)</f>
        <v>0</v>
      </c>
      <c r="CA797" s="177">
        <v>1</v>
      </c>
      <c r="CB797" s="177">
        <v>7</v>
      </c>
      <c r="CZ797" s="146">
        <v>0</v>
      </c>
    </row>
    <row r="798" spans="1:104" x14ac:dyDescent="0.25">
      <c r="A798" s="171">
        <v>306</v>
      </c>
      <c r="B798" s="172" t="s">
        <v>1103</v>
      </c>
      <c r="C798" s="173" t="s">
        <v>1104</v>
      </c>
      <c r="D798" s="174" t="s">
        <v>227</v>
      </c>
      <c r="E798" s="175">
        <v>784.35</v>
      </c>
      <c r="F798" s="175">
        <v>0</v>
      </c>
      <c r="G798" s="176">
        <f>E798*F798</f>
        <v>0</v>
      </c>
      <c r="O798" s="170">
        <v>2</v>
      </c>
      <c r="AA798" s="146">
        <v>1</v>
      </c>
      <c r="AB798" s="146">
        <v>7</v>
      </c>
      <c r="AC798" s="146">
        <v>7</v>
      </c>
      <c r="AZ798" s="146">
        <v>2</v>
      </c>
      <c r="BA798" s="146">
        <f>IF(AZ798=1,G798,0)</f>
        <v>0</v>
      </c>
      <c r="BB798" s="146">
        <f>IF(AZ798=2,G798,0)</f>
        <v>0</v>
      </c>
      <c r="BC798" s="146">
        <f>IF(AZ798=3,G798,0)</f>
        <v>0</v>
      </c>
      <c r="BD798" s="146">
        <f>IF(AZ798=4,G798,0)</f>
        <v>0</v>
      </c>
      <c r="BE798" s="146">
        <f>IF(AZ798=5,G798,0)</f>
        <v>0</v>
      </c>
      <c r="CA798" s="177">
        <v>1</v>
      </c>
      <c r="CB798" s="177">
        <v>7</v>
      </c>
      <c r="CZ798" s="146">
        <v>0</v>
      </c>
    </row>
    <row r="799" spans="1:104" x14ac:dyDescent="0.25">
      <c r="A799" s="171">
        <v>307</v>
      </c>
      <c r="B799" s="172" t="s">
        <v>1105</v>
      </c>
      <c r="C799" s="173" t="s">
        <v>1106</v>
      </c>
      <c r="D799" s="174" t="s">
        <v>227</v>
      </c>
      <c r="E799" s="175">
        <v>115.61</v>
      </c>
      <c r="F799" s="175">
        <v>0</v>
      </c>
      <c r="G799" s="176">
        <f>E799*F799</f>
        <v>0</v>
      </c>
      <c r="O799" s="170">
        <v>2</v>
      </c>
      <c r="AA799" s="146">
        <v>1</v>
      </c>
      <c r="AB799" s="146">
        <v>7</v>
      </c>
      <c r="AC799" s="146">
        <v>7</v>
      </c>
      <c r="AZ799" s="146">
        <v>2</v>
      </c>
      <c r="BA799" s="146">
        <f>IF(AZ799=1,G799,0)</f>
        <v>0</v>
      </c>
      <c r="BB799" s="146">
        <f>IF(AZ799=2,G799,0)</f>
        <v>0</v>
      </c>
      <c r="BC799" s="146">
        <f>IF(AZ799=3,G799,0)</f>
        <v>0</v>
      </c>
      <c r="BD799" s="146">
        <f>IF(AZ799=4,G799,0)</f>
        <v>0</v>
      </c>
      <c r="BE799" s="146">
        <f>IF(AZ799=5,G799,0)</f>
        <v>0</v>
      </c>
      <c r="CA799" s="177">
        <v>1</v>
      </c>
      <c r="CB799" s="177">
        <v>7</v>
      </c>
      <c r="CZ799" s="146">
        <v>0</v>
      </c>
    </row>
    <row r="800" spans="1:104" x14ac:dyDescent="0.25">
      <c r="A800" s="171">
        <v>308</v>
      </c>
      <c r="B800" s="172" t="s">
        <v>1107</v>
      </c>
      <c r="C800" s="173" t="s">
        <v>1108</v>
      </c>
      <c r="D800" s="174" t="s">
        <v>227</v>
      </c>
      <c r="E800" s="175">
        <v>810.15390000000002</v>
      </c>
      <c r="F800" s="175">
        <v>0</v>
      </c>
      <c r="G800" s="176">
        <f>E800*F800</f>
        <v>0</v>
      </c>
      <c r="O800" s="170">
        <v>2</v>
      </c>
      <c r="AA800" s="146">
        <v>1</v>
      </c>
      <c r="AB800" s="146">
        <v>7</v>
      </c>
      <c r="AC800" s="146">
        <v>7</v>
      </c>
      <c r="AZ800" s="146">
        <v>2</v>
      </c>
      <c r="BA800" s="146">
        <f>IF(AZ800=1,G800,0)</f>
        <v>0</v>
      </c>
      <c r="BB800" s="146">
        <f>IF(AZ800=2,G800,0)</f>
        <v>0</v>
      </c>
      <c r="BC800" s="146">
        <f>IF(AZ800=3,G800,0)</f>
        <v>0</v>
      </c>
      <c r="BD800" s="146">
        <f>IF(AZ800=4,G800,0)</f>
        <v>0</v>
      </c>
      <c r="BE800" s="146">
        <f>IF(AZ800=5,G800,0)</f>
        <v>0</v>
      </c>
      <c r="CA800" s="177">
        <v>1</v>
      </c>
      <c r="CB800" s="177">
        <v>7</v>
      </c>
      <c r="CZ800" s="146">
        <v>9.8999999999999999E-4</v>
      </c>
    </row>
    <row r="801" spans="1:104" x14ac:dyDescent="0.25">
      <c r="A801" s="178"/>
      <c r="B801" s="181"/>
      <c r="C801" s="226" t="s">
        <v>1109</v>
      </c>
      <c r="D801" s="227"/>
      <c r="E801" s="182">
        <v>55.711199999999998</v>
      </c>
      <c r="F801" s="183"/>
      <c r="G801" s="184"/>
      <c r="M801" s="180" t="s">
        <v>1109</v>
      </c>
      <c r="O801" s="170"/>
    </row>
    <row r="802" spans="1:104" x14ac:dyDescent="0.25">
      <c r="A802" s="178"/>
      <c r="B802" s="181"/>
      <c r="C802" s="226" t="s">
        <v>1110</v>
      </c>
      <c r="D802" s="227"/>
      <c r="E802" s="182">
        <v>144.90799999999999</v>
      </c>
      <c r="F802" s="183"/>
      <c r="G802" s="184"/>
      <c r="M802" s="180" t="s">
        <v>1110</v>
      </c>
      <c r="O802" s="170"/>
    </row>
    <row r="803" spans="1:104" x14ac:dyDescent="0.25">
      <c r="A803" s="178"/>
      <c r="B803" s="181"/>
      <c r="C803" s="226" t="s">
        <v>1111</v>
      </c>
      <c r="D803" s="227"/>
      <c r="E803" s="182">
        <v>86.21</v>
      </c>
      <c r="F803" s="183"/>
      <c r="G803" s="184"/>
      <c r="M803" s="180" t="s">
        <v>1111</v>
      </c>
      <c r="O803" s="170"/>
    </row>
    <row r="804" spans="1:104" x14ac:dyDescent="0.25">
      <c r="A804" s="178"/>
      <c r="B804" s="181"/>
      <c r="C804" s="226" t="s">
        <v>1112</v>
      </c>
      <c r="D804" s="227"/>
      <c r="E804" s="182">
        <v>271.84899999999999</v>
      </c>
      <c r="F804" s="183"/>
      <c r="G804" s="184"/>
      <c r="M804" s="180" t="s">
        <v>1112</v>
      </c>
      <c r="O804" s="170"/>
    </row>
    <row r="805" spans="1:104" x14ac:dyDescent="0.25">
      <c r="A805" s="178"/>
      <c r="B805" s="181"/>
      <c r="C805" s="226" t="s">
        <v>1113</v>
      </c>
      <c r="D805" s="227"/>
      <c r="E805" s="182">
        <v>99.707800000000006</v>
      </c>
      <c r="F805" s="183"/>
      <c r="G805" s="184"/>
      <c r="M805" s="180" t="s">
        <v>1113</v>
      </c>
      <c r="O805" s="170"/>
    </row>
    <row r="806" spans="1:104" x14ac:dyDescent="0.25">
      <c r="A806" s="178"/>
      <c r="B806" s="181"/>
      <c r="C806" s="226" t="s">
        <v>1114</v>
      </c>
      <c r="D806" s="227"/>
      <c r="E806" s="182">
        <v>42.76</v>
      </c>
      <c r="F806" s="183"/>
      <c r="G806" s="184"/>
      <c r="M806" s="180" t="s">
        <v>1114</v>
      </c>
      <c r="O806" s="170"/>
    </row>
    <row r="807" spans="1:104" x14ac:dyDescent="0.25">
      <c r="A807" s="178"/>
      <c r="B807" s="181"/>
      <c r="C807" s="226" t="s">
        <v>1115</v>
      </c>
      <c r="D807" s="227"/>
      <c r="E807" s="182">
        <v>14.507999999999999</v>
      </c>
      <c r="F807" s="183"/>
      <c r="G807" s="184"/>
      <c r="M807" s="180" t="s">
        <v>1115</v>
      </c>
      <c r="O807" s="170"/>
    </row>
    <row r="808" spans="1:104" x14ac:dyDescent="0.25">
      <c r="A808" s="178"/>
      <c r="B808" s="181"/>
      <c r="C808" s="226" t="s">
        <v>1116</v>
      </c>
      <c r="D808" s="227"/>
      <c r="E808" s="182">
        <v>94.5</v>
      </c>
      <c r="F808" s="183"/>
      <c r="G808" s="184"/>
      <c r="M808" s="180" t="s">
        <v>1116</v>
      </c>
      <c r="O808" s="170"/>
    </row>
    <row r="809" spans="1:104" x14ac:dyDescent="0.25">
      <c r="A809" s="171">
        <v>309</v>
      </c>
      <c r="B809" s="172" t="s">
        <v>1117</v>
      </c>
      <c r="C809" s="173" t="s">
        <v>1118</v>
      </c>
      <c r="D809" s="174" t="s">
        <v>227</v>
      </c>
      <c r="E809" s="175">
        <v>176.9796</v>
      </c>
      <c r="F809" s="175">
        <v>0</v>
      </c>
      <c r="G809" s="176">
        <f>E809*F809</f>
        <v>0</v>
      </c>
      <c r="O809" s="170">
        <v>2</v>
      </c>
      <c r="AA809" s="146">
        <v>1</v>
      </c>
      <c r="AB809" s="146">
        <v>7</v>
      </c>
      <c r="AC809" s="146">
        <v>7</v>
      </c>
      <c r="AZ809" s="146">
        <v>2</v>
      </c>
      <c r="BA809" s="146">
        <f>IF(AZ809=1,G809,0)</f>
        <v>0</v>
      </c>
      <c r="BB809" s="146">
        <f>IF(AZ809=2,G809,0)</f>
        <v>0</v>
      </c>
      <c r="BC809" s="146">
        <f>IF(AZ809=3,G809,0)</f>
        <v>0</v>
      </c>
      <c r="BD809" s="146">
        <f>IF(AZ809=4,G809,0)</f>
        <v>0</v>
      </c>
      <c r="BE809" s="146">
        <f>IF(AZ809=5,G809,0)</f>
        <v>0</v>
      </c>
      <c r="CA809" s="177">
        <v>1</v>
      </c>
      <c r="CB809" s="177">
        <v>7</v>
      </c>
      <c r="CZ809" s="146">
        <v>9.8999999999999999E-4</v>
      </c>
    </row>
    <row r="810" spans="1:104" x14ac:dyDescent="0.25">
      <c r="A810" s="178"/>
      <c r="B810" s="181"/>
      <c r="C810" s="226" t="s">
        <v>1119</v>
      </c>
      <c r="D810" s="227"/>
      <c r="E810" s="182">
        <v>92.772000000000006</v>
      </c>
      <c r="F810" s="183"/>
      <c r="G810" s="184"/>
      <c r="M810" s="180" t="s">
        <v>1119</v>
      </c>
      <c r="O810" s="170"/>
    </row>
    <row r="811" spans="1:104" x14ac:dyDescent="0.25">
      <c r="A811" s="178"/>
      <c r="B811" s="181"/>
      <c r="C811" s="226" t="s">
        <v>1120</v>
      </c>
      <c r="D811" s="227"/>
      <c r="E811" s="182">
        <v>84.207599999999999</v>
      </c>
      <c r="F811" s="183"/>
      <c r="G811" s="184"/>
      <c r="M811" s="180" t="s">
        <v>1120</v>
      </c>
      <c r="O811" s="170"/>
    </row>
    <row r="812" spans="1:104" ht="20" x14ac:dyDescent="0.25">
      <c r="A812" s="171">
        <v>310</v>
      </c>
      <c r="B812" s="172" t="s">
        <v>1121</v>
      </c>
      <c r="C812" s="173" t="s">
        <v>1122</v>
      </c>
      <c r="D812" s="174" t="s">
        <v>109</v>
      </c>
      <c r="E812" s="175">
        <v>726.77499999999998</v>
      </c>
      <c r="F812" s="175">
        <v>0</v>
      </c>
      <c r="G812" s="176">
        <f>E812*F812</f>
        <v>0</v>
      </c>
      <c r="O812" s="170">
        <v>2</v>
      </c>
      <c r="AA812" s="146">
        <v>1</v>
      </c>
      <c r="AB812" s="146">
        <v>7</v>
      </c>
      <c r="AC812" s="146">
        <v>7</v>
      </c>
      <c r="AZ812" s="146">
        <v>2</v>
      </c>
      <c r="BA812" s="146">
        <f>IF(AZ812=1,G812,0)</f>
        <v>0</v>
      </c>
      <c r="BB812" s="146">
        <f>IF(AZ812=2,G812,0)</f>
        <v>0</v>
      </c>
      <c r="BC812" s="146">
        <f>IF(AZ812=3,G812,0)</f>
        <v>0</v>
      </c>
      <c r="BD812" s="146">
        <f>IF(AZ812=4,G812,0)</f>
        <v>0</v>
      </c>
      <c r="BE812" s="146">
        <f>IF(AZ812=5,G812,0)</f>
        <v>0</v>
      </c>
      <c r="CA812" s="177">
        <v>1</v>
      </c>
      <c r="CB812" s="177">
        <v>7</v>
      </c>
      <c r="CZ812" s="146">
        <v>4.0299999999999997E-3</v>
      </c>
    </row>
    <row r="813" spans="1:104" x14ac:dyDescent="0.25">
      <c r="A813" s="178"/>
      <c r="B813" s="179"/>
      <c r="C813" s="228"/>
      <c r="D813" s="229"/>
      <c r="E813" s="229"/>
      <c r="F813" s="229"/>
      <c r="G813" s="230"/>
      <c r="L813" s="180"/>
      <c r="O813" s="170">
        <v>3</v>
      </c>
    </row>
    <row r="814" spans="1:104" x14ac:dyDescent="0.25">
      <c r="A814" s="171">
        <v>311</v>
      </c>
      <c r="B814" s="172" t="s">
        <v>1123</v>
      </c>
      <c r="C814" s="173" t="s">
        <v>1124</v>
      </c>
      <c r="D814" s="174" t="s">
        <v>227</v>
      </c>
      <c r="E814" s="175">
        <v>658.38589999999999</v>
      </c>
      <c r="F814" s="175">
        <v>0</v>
      </c>
      <c r="G814" s="176">
        <f t="shared" ref="G814:G820" si="36">E814*F814</f>
        <v>0</v>
      </c>
      <c r="O814" s="170">
        <v>2</v>
      </c>
      <c r="AA814" s="146">
        <v>1</v>
      </c>
      <c r="AB814" s="146">
        <v>7</v>
      </c>
      <c r="AC814" s="146">
        <v>7</v>
      </c>
      <c r="AZ814" s="146">
        <v>2</v>
      </c>
      <c r="BA814" s="146">
        <f t="shared" ref="BA814:BA820" si="37">IF(AZ814=1,G814,0)</f>
        <v>0</v>
      </c>
      <c r="BB814" s="146">
        <f t="shared" ref="BB814:BB820" si="38">IF(AZ814=2,G814,0)</f>
        <v>0</v>
      </c>
      <c r="BC814" s="146">
        <f t="shared" ref="BC814:BC820" si="39">IF(AZ814=3,G814,0)</f>
        <v>0</v>
      </c>
      <c r="BD814" s="146">
        <f t="shared" ref="BD814:BD820" si="40">IF(AZ814=4,G814,0)</f>
        <v>0</v>
      </c>
      <c r="BE814" s="146">
        <f t="shared" ref="BE814:BE820" si="41">IF(AZ814=5,G814,0)</f>
        <v>0</v>
      </c>
      <c r="CA814" s="177">
        <v>1</v>
      </c>
      <c r="CB814" s="177">
        <v>7</v>
      </c>
      <c r="CZ814" s="146">
        <v>0</v>
      </c>
    </row>
    <row r="815" spans="1:104" x14ac:dyDescent="0.25">
      <c r="A815" s="171">
        <v>312</v>
      </c>
      <c r="B815" s="172" t="s">
        <v>1125</v>
      </c>
      <c r="C815" s="173" t="s">
        <v>1126</v>
      </c>
      <c r="D815" s="174" t="s">
        <v>109</v>
      </c>
      <c r="E815" s="175">
        <v>726.77499999999998</v>
      </c>
      <c r="F815" s="175">
        <v>0</v>
      </c>
      <c r="G815" s="176">
        <f t="shared" si="36"/>
        <v>0</v>
      </c>
      <c r="O815" s="170">
        <v>2</v>
      </c>
      <c r="AA815" s="146">
        <v>1</v>
      </c>
      <c r="AB815" s="146">
        <v>7</v>
      </c>
      <c r="AC815" s="146">
        <v>7</v>
      </c>
      <c r="AZ815" s="146">
        <v>2</v>
      </c>
      <c r="BA815" s="146">
        <f t="shared" si="37"/>
        <v>0</v>
      </c>
      <c r="BB815" s="146">
        <f t="shared" si="38"/>
        <v>0</v>
      </c>
      <c r="BC815" s="146">
        <f t="shared" si="39"/>
        <v>0</v>
      </c>
      <c r="BD815" s="146">
        <f t="shared" si="40"/>
        <v>0</v>
      </c>
      <c r="BE815" s="146">
        <f t="shared" si="41"/>
        <v>0</v>
      </c>
      <c r="CA815" s="177">
        <v>1</v>
      </c>
      <c r="CB815" s="177">
        <v>7</v>
      </c>
      <c r="CZ815" s="146">
        <v>0</v>
      </c>
    </row>
    <row r="816" spans="1:104" ht="20" x14ac:dyDescent="0.25">
      <c r="A816" s="171">
        <v>313</v>
      </c>
      <c r="B816" s="172" t="s">
        <v>1127</v>
      </c>
      <c r="C816" s="173" t="s">
        <v>1128</v>
      </c>
      <c r="D816" s="174" t="s">
        <v>84</v>
      </c>
      <c r="E816" s="175">
        <v>33.413800000000002</v>
      </c>
      <c r="F816" s="175">
        <v>0</v>
      </c>
      <c r="G816" s="176">
        <f t="shared" si="36"/>
        <v>0</v>
      </c>
      <c r="O816" s="170">
        <v>2</v>
      </c>
      <c r="AA816" s="146">
        <v>1</v>
      </c>
      <c r="AB816" s="146">
        <v>7</v>
      </c>
      <c r="AC816" s="146">
        <v>7</v>
      </c>
      <c r="AZ816" s="146">
        <v>2</v>
      </c>
      <c r="BA816" s="146">
        <f t="shared" si="37"/>
        <v>0</v>
      </c>
      <c r="BB816" s="146">
        <f t="shared" si="38"/>
        <v>0</v>
      </c>
      <c r="BC816" s="146">
        <f t="shared" si="39"/>
        <v>0</v>
      </c>
      <c r="BD816" s="146">
        <f t="shared" si="40"/>
        <v>0</v>
      </c>
      <c r="BE816" s="146">
        <f t="shared" si="41"/>
        <v>0</v>
      </c>
      <c r="CA816" s="177">
        <v>1</v>
      </c>
      <c r="CB816" s="177">
        <v>7</v>
      </c>
      <c r="CZ816" s="146">
        <v>2.3570000000000001E-2</v>
      </c>
    </row>
    <row r="817" spans="1:104" x14ac:dyDescent="0.25">
      <c r="A817" s="171">
        <v>314</v>
      </c>
      <c r="B817" s="172" t="s">
        <v>81</v>
      </c>
      <c r="C817" s="173" t="s">
        <v>1129</v>
      </c>
      <c r="D817" s="174" t="s">
        <v>303</v>
      </c>
      <c r="E817" s="175">
        <v>1</v>
      </c>
      <c r="F817" s="175">
        <v>0</v>
      </c>
      <c r="G817" s="176">
        <f t="shared" si="36"/>
        <v>0</v>
      </c>
      <c r="O817" s="170">
        <v>2</v>
      </c>
      <c r="AA817" s="146">
        <v>12</v>
      </c>
      <c r="AB817" s="146">
        <v>0</v>
      </c>
      <c r="AC817" s="146">
        <v>103</v>
      </c>
      <c r="AZ817" s="146">
        <v>2</v>
      </c>
      <c r="BA817" s="146">
        <f t="shared" si="37"/>
        <v>0</v>
      </c>
      <c r="BB817" s="146">
        <f t="shared" si="38"/>
        <v>0</v>
      </c>
      <c r="BC817" s="146">
        <f t="shared" si="39"/>
        <v>0</v>
      </c>
      <c r="BD817" s="146">
        <f t="shared" si="40"/>
        <v>0</v>
      </c>
      <c r="BE817" s="146">
        <f t="shared" si="41"/>
        <v>0</v>
      </c>
      <c r="CA817" s="177">
        <v>12</v>
      </c>
      <c r="CB817" s="177">
        <v>0</v>
      </c>
      <c r="CZ817" s="146">
        <v>5.0000000000000001E-4</v>
      </c>
    </row>
    <row r="818" spans="1:104" x14ac:dyDescent="0.25">
      <c r="A818" s="171">
        <v>315</v>
      </c>
      <c r="B818" s="172" t="s">
        <v>301</v>
      </c>
      <c r="C818" s="173" t="s">
        <v>1130</v>
      </c>
      <c r="D818" s="174" t="s">
        <v>303</v>
      </c>
      <c r="E818" s="175">
        <v>1</v>
      </c>
      <c r="F818" s="175">
        <v>0</v>
      </c>
      <c r="G818" s="176">
        <f t="shared" si="36"/>
        <v>0</v>
      </c>
      <c r="O818" s="170">
        <v>2</v>
      </c>
      <c r="AA818" s="146">
        <v>12</v>
      </c>
      <c r="AB818" s="146">
        <v>0</v>
      </c>
      <c r="AC818" s="146">
        <v>124</v>
      </c>
      <c r="AZ818" s="146">
        <v>2</v>
      </c>
      <c r="BA818" s="146">
        <f t="shared" si="37"/>
        <v>0</v>
      </c>
      <c r="BB818" s="146">
        <f t="shared" si="38"/>
        <v>0</v>
      </c>
      <c r="BC818" s="146">
        <f t="shared" si="39"/>
        <v>0</v>
      </c>
      <c r="BD818" s="146">
        <f t="shared" si="40"/>
        <v>0</v>
      </c>
      <c r="BE818" s="146">
        <f t="shared" si="41"/>
        <v>0</v>
      </c>
      <c r="CA818" s="177">
        <v>12</v>
      </c>
      <c r="CB818" s="177">
        <v>0</v>
      </c>
      <c r="CZ818" s="146">
        <v>0</v>
      </c>
    </row>
    <row r="819" spans="1:104" x14ac:dyDescent="0.25">
      <c r="A819" s="171">
        <v>316</v>
      </c>
      <c r="B819" s="172" t="s">
        <v>304</v>
      </c>
      <c r="C819" s="173" t="s">
        <v>1131</v>
      </c>
      <c r="D819" s="174" t="s">
        <v>303</v>
      </c>
      <c r="E819" s="175">
        <v>1</v>
      </c>
      <c r="F819" s="175">
        <v>0</v>
      </c>
      <c r="G819" s="176">
        <f t="shared" si="36"/>
        <v>0</v>
      </c>
      <c r="O819" s="170">
        <v>2</v>
      </c>
      <c r="AA819" s="146">
        <v>12</v>
      </c>
      <c r="AB819" s="146">
        <v>0</v>
      </c>
      <c r="AC819" s="146">
        <v>125</v>
      </c>
      <c r="AZ819" s="146">
        <v>2</v>
      </c>
      <c r="BA819" s="146">
        <f t="shared" si="37"/>
        <v>0</v>
      </c>
      <c r="BB819" s="146">
        <f t="shared" si="38"/>
        <v>0</v>
      </c>
      <c r="BC819" s="146">
        <f t="shared" si="39"/>
        <v>0</v>
      </c>
      <c r="BD819" s="146">
        <f t="shared" si="40"/>
        <v>0</v>
      </c>
      <c r="BE819" s="146">
        <f t="shared" si="41"/>
        <v>0</v>
      </c>
      <c r="CA819" s="177">
        <v>12</v>
      </c>
      <c r="CB819" s="177">
        <v>0</v>
      </c>
      <c r="CZ819" s="146">
        <v>0</v>
      </c>
    </row>
    <row r="820" spans="1:104" x14ac:dyDescent="0.25">
      <c r="A820" s="171">
        <v>317</v>
      </c>
      <c r="B820" s="172" t="s">
        <v>1132</v>
      </c>
      <c r="C820" s="173" t="s">
        <v>1133</v>
      </c>
      <c r="D820" s="174" t="s">
        <v>227</v>
      </c>
      <c r="E820" s="175">
        <v>757.14380000000006</v>
      </c>
      <c r="F820" s="175">
        <v>0</v>
      </c>
      <c r="G820" s="176">
        <f t="shared" si="36"/>
        <v>0</v>
      </c>
      <c r="O820" s="170">
        <v>2</v>
      </c>
      <c r="AA820" s="146">
        <v>3</v>
      </c>
      <c r="AB820" s="146">
        <v>7</v>
      </c>
      <c r="AC820" s="146">
        <v>60510011</v>
      </c>
      <c r="AZ820" s="146">
        <v>2</v>
      </c>
      <c r="BA820" s="146">
        <f t="shared" si="37"/>
        <v>0</v>
      </c>
      <c r="BB820" s="146">
        <f t="shared" si="38"/>
        <v>0</v>
      </c>
      <c r="BC820" s="146">
        <f t="shared" si="39"/>
        <v>0</v>
      </c>
      <c r="BD820" s="146">
        <f t="shared" si="40"/>
        <v>0</v>
      </c>
      <c r="BE820" s="146">
        <f t="shared" si="41"/>
        <v>0</v>
      </c>
      <c r="CA820" s="177">
        <v>3</v>
      </c>
      <c r="CB820" s="177">
        <v>7</v>
      </c>
      <c r="CZ820" s="146">
        <v>1.32E-3</v>
      </c>
    </row>
    <row r="821" spans="1:104" x14ac:dyDescent="0.25">
      <c r="A821" s="178"/>
      <c r="B821" s="181"/>
      <c r="C821" s="226" t="s">
        <v>1134</v>
      </c>
      <c r="D821" s="227"/>
      <c r="E821" s="182">
        <v>757.14380000000006</v>
      </c>
      <c r="F821" s="183"/>
      <c r="G821" s="184"/>
      <c r="M821" s="180" t="s">
        <v>1134</v>
      </c>
      <c r="O821" s="170"/>
    </row>
    <row r="822" spans="1:104" x14ac:dyDescent="0.25">
      <c r="A822" s="171">
        <v>318</v>
      </c>
      <c r="B822" s="172" t="s">
        <v>1135</v>
      </c>
      <c r="C822" s="173" t="s">
        <v>1136</v>
      </c>
      <c r="D822" s="174" t="s">
        <v>84</v>
      </c>
      <c r="E822" s="175">
        <v>1.3028</v>
      </c>
      <c r="F822" s="175">
        <v>0</v>
      </c>
      <c r="G822" s="176">
        <f>E822*F822</f>
        <v>0</v>
      </c>
      <c r="O822" s="170">
        <v>2</v>
      </c>
      <c r="AA822" s="146">
        <v>3</v>
      </c>
      <c r="AB822" s="146">
        <v>7</v>
      </c>
      <c r="AC822" s="146">
        <v>60515711</v>
      </c>
      <c r="AZ822" s="146">
        <v>2</v>
      </c>
      <c r="BA822" s="146">
        <f>IF(AZ822=1,G822,0)</f>
        <v>0</v>
      </c>
      <c r="BB822" s="146">
        <f>IF(AZ822=2,G822,0)</f>
        <v>0</v>
      </c>
      <c r="BC822" s="146">
        <f>IF(AZ822=3,G822,0)</f>
        <v>0</v>
      </c>
      <c r="BD822" s="146">
        <f>IF(AZ822=4,G822,0)</f>
        <v>0</v>
      </c>
      <c r="BE822" s="146">
        <f>IF(AZ822=5,G822,0)</f>
        <v>0</v>
      </c>
      <c r="CA822" s="177">
        <v>3</v>
      </c>
      <c r="CB822" s="177">
        <v>7</v>
      </c>
      <c r="CZ822" s="146">
        <v>0.55000000000000004</v>
      </c>
    </row>
    <row r="823" spans="1:104" x14ac:dyDescent="0.25">
      <c r="A823" s="178"/>
      <c r="B823" s="181"/>
      <c r="C823" s="226" t="s">
        <v>1137</v>
      </c>
      <c r="D823" s="227"/>
      <c r="E823" s="182">
        <v>1.3028</v>
      </c>
      <c r="F823" s="183"/>
      <c r="G823" s="184"/>
      <c r="M823" s="180" t="s">
        <v>1137</v>
      </c>
      <c r="O823" s="170"/>
    </row>
    <row r="824" spans="1:104" x14ac:dyDescent="0.25">
      <c r="A824" s="171">
        <v>319</v>
      </c>
      <c r="B824" s="172" t="s">
        <v>1138</v>
      </c>
      <c r="C824" s="173" t="s">
        <v>1139</v>
      </c>
      <c r="D824" s="174" t="s">
        <v>84</v>
      </c>
      <c r="E824" s="175">
        <v>4.468</v>
      </c>
      <c r="F824" s="175">
        <v>0</v>
      </c>
      <c r="G824" s="176">
        <f>E824*F824</f>
        <v>0</v>
      </c>
      <c r="O824" s="170">
        <v>2</v>
      </c>
      <c r="AA824" s="146">
        <v>3</v>
      </c>
      <c r="AB824" s="146">
        <v>7</v>
      </c>
      <c r="AC824" s="146">
        <v>60515712</v>
      </c>
      <c r="AZ824" s="146">
        <v>2</v>
      </c>
      <c r="BA824" s="146">
        <f>IF(AZ824=1,G824,0)</f>
        <v>0</v>
      </c>
      <c r="BB824" s="146">
        <f>IF(AZ824=2,G824,0)</f>
        <v>0</v>
      </c>
      <c r="BC824" s="146">
        <f>IF(AZ824=3,G824,0)</f>
        <v>0</v>
      </c>
      <c r="BD824" s="146">
        <f>IF(AZ824=4,G824,0)</f>
        <v>0</v>
      </c>
      <c r="BE824" s="146">
        <f>IF(AZ824=5,G824,0)</f>
        <v>0</v>
      </c>
      <c r="CA824" s="177">
        <v>3</v>
      </c>
      <c r="CB824" s="177">
        <v>7</v>
      </c>
      <c r="CZ824" s="146">
        <v>0.55000000000000004</v>
      </c>
    </row>
    <row r="825" spans="1:104" x14ac:dyDescent="0.25">
      <c r="A825" s="178"/>
      <c r="B825" s="181"/>
      <c r="C825" s="226" t="s">
        <v>1140</v>
      </c>
      <c r="D825" s="227"/>
      <c r="E825" s="182">
        <v>1.2588999999999999</v>
      </c>
      <c r="F825" s="183"/>
      <c r="G825" s="184"/>
      <c r="M825" s="180" t="s">
        <v>1140</v>
      </c>
      <c r="O825" s="170"/>
    </row>
    <row r="826" spans="1:104" x14ac:dyDescent="0.25">
      <c r="A826" s="178"/>
      <c r="B826" s="181"/>
      <c r="C826" s="226" t="s">
        <v>1141</v>
      </c>
      <c r="D826" s="227"/>
      <c r="E826" s="182">
        <v>0.42709999999999998</v>
      </c>
      <c r="F826" s="183"/>
      <c r="G826" s="184"/>
      <c r="M826" s="180" t="s">
        <v>1141</v>
      </c>
      <c r="O826" s="170"/>
    </row>
    <row r="827" spans="1:104" x14ac:dyDescent="0.25">
      <c r="A827" s="178"/>
      <c r="B827" s="181"/>
      <c r="C827" s="226" t="s">
        <v>1142</v>
      </c>
      <c r="D827" s="227"/>
      <c r="E827" s="182">
        <v>2.7820999999999998</v>
      </c>
      <c r="F827" s="183"/>
      <c r="G827" s="184"/>
      <c r="M827" s="180" t="s">
        <v>1142</v>
      </c>
      <c r="O827" s="170"/>
    </row>
    <row r="828" spans="1:104" x14ac:dyDescent="0.25">
      <c r="A828" s="171">
        <v>320</v>
      </c>
      <c r="B828" s="172" t="s">
        <v>1143</v>
      </c>
      <c r="C828" s="173" t="s">
        <v>1144</v>
      </c>
      <c r="D828" s="174" t="s">
        <v>84</v>
      </c>
      <c r="E828" s="175">
        <v>5.9744999999999999</v>
      </c>
      <c r="F828" s="175">
        <v>0</v>
      </c>
      <c r="G828" s="176">
        <f>E828*F828</f>
        <v>0</v>
      </c>
      <c r="O828" s="170">
        <v>2</v>
      </c>
      <c r="AA828" s="146">
        <v>3</v>
      </c>
      <c r="AB828" s="146">
        <v>7</v>
      </c>
      <c r="AC828" s="146">
        <v>60515770</v>
      </c>
      <c r="AZ828" s="146">
        <v>2</v>
      </c>
      <c r="BA828" s="146">
        <f>IF(AZ828=1,G828,0)</f>
        <v>0</v>
      </c>
      <c r="BB828" s="146">
        <f>IF(AZ828=2,G828,0)</f>
        <v>0</v>
      </c>
      <c r="BC828" s="146">
        <f>IF(AZ828=3,G828,0)</f>
        <v>0</v>
      </c>
      <c r="BD828" s="146">
        <f>IF(AZ828=4,G828,0)</f>
        <v>0</v>
      </c>
      <c r="BE828" s="146">
        <f>IF(AZ828=5,G828,0)</f>
        <v>0</v>
      </c>
      <c r="CA828" s="177">
        <v>3</v>
      </c>
      <c r="CB828" s="177">
        <v>7</v>
      </c>
      <c r="CZ828" s="146">
        <v>0.55000000000000004</v>
      </c>
    </row>
    <row r="829" spans="1:104" x14ac:dyDescent="0.25">
      <c r="A829" s="178"/>
      <c r="B829" s="181"/>
      <c r="C829" s="226" t="s">
        <v>1145</v>
      </c>
      <c r="D829" s="227"/>
      <c r="E829" s="182">
        <v>5.9744999999999999</v>
      </c>
      <c r="F829" s="183"/>
      <c r="G829" s="184"/>
      <c r="M829" s="180" t="s">
        <v>1145</v>
      </c>
      <c r="O829" s="170"/>
    </row>
    <row r="830" spans="1:104" x14ac:dyDescent="0.25">
      <c r="A830" s="171">
        <v>321</v>
      </c>
      <c r="B830" s="172" t="s">
        <v>1146</v>
      </c>
      <c r="C830" s="173" t="s">
        <v>1147</v>
      </c>
      <c r="D830" s="174" t="s">
        <v>84</v>
      </c>
      <c r="E830" s="175">
        <v>19.988600000000002</v>
      </c>
      <c r="F830" s="175">
        <v>0</v>
      </c>
      <c r="G830" s="176">
        <f>E830*F830</f>
        <v>0</v>
      </c>
      <c r="O830" s="170">
        <v>2</v>
      </c>
      <c r="AA830" s="146">
        <v>3</v>
      </c>
      <c r="AB830" s="146">
        <v>7</v>
      </c>
      <c r="AC830" s="146">
        <v>60515845</v>
      </c>
      <c r="AZ830" s="146">
        <v>2</v>
      </c>
      <c r="BA830" s="146">
        <f>IF(AZ830=1,G830,0)</f>
        <v>0</v>
      </c>
      <c r="BB830" s="146">
        <f>IF(AZ830=2,G830,0)</f>
        <v>0</v>
      </c>
      <c r="BC830" s="146">
        <f>IF(AZ830=3,G830,0)</f>
        <v>0</v>
      </c>
      <c r="BD830" s="146">
        <f>IF(AZ830=4,G830,0)</f>
        <v>0</v>
      </c>
      <c r="BE830" s="146">
        <f>IF(AZ830=5,G830,0)</f>
        <v>0</v>
      </c>
      <c r="CA830" s="177">
        <v>3</v>
      </c>
      <c r="CB830" s="177">
        <v>7</v>
      </c>
      <c r="CZ830" s="146">
        <v>0.5</v>
      </c>
    </row>
    <row r="831" spans="1:104" x14ac:dyDescent="0.25">
      <c r="A831" s="178"/>
      <c r="B831" s="181"/>
      <c r="C831" s="226" t="s">
        <v>1148</v>
      </c>
      <c r="D831" s="227"/>
      <c r="E831" s="182">
        <v>19.988600000000002</v>
      </c>
      <c r="F831" s="183"/>
      <c r="G831" s="184"/>
      <c r="M831" s="180" t="s">
        <v>1148</v>
      </c>
      <c r="O831" s="170"/>
    </row>
    <row r="832" spans="1:104" x14ac:dyDescent="0.25">
      <c r="A832" s="171">
        <v>322</v>
      </c>
      <c r="B832" s="172" t="s">
        <v>1149</v>
      </c>
      <c r="C832" s="173" t="s">
        <v>1150</v>
      </c>
      <c r="D832" s="174" t="s">
        <v>84</v>
      </c>
      <c r="E832" s="175">
        <v>3.5249000000000001</v>
      </c>
      <c r="F832" s="175">
        <v>0</v>
      </c>
      <c r="G832" s="176">
        <f>E832*F832</f>
        <v>0</v>
      </c>
      <c r="O832" s="170">
        <v>2</v>
      </c>
      <c r="AA832" s="146">
        <v>3</v>
      </c>
      <c r="AB832" s="146">
        <v>7</v>
      </c>
      <c r="AC832" s="146">
        <v>60515855</v>
      </c>
      <c r="AZ832" s="146">
        <v>2</v>
      </c>
      <c r="BA832" s="146">
        <f>IF(AZ832=1,G832,0)</f>
        <v>0</v>
      </c>
      <c r="BB832" s="146">
        <f>IF(AZ832=2,G832,0)</f>
        <v>0</v>
      </c>
      <c r="BC832" s="146">
        <f>IF(AZ832=3,G832,0)</f>
        <v>0</v>
      </c>
      <c r="BD832" s="146">
        <f>IF(AZ832=4,G832,0)</f>
        <v>0</v>
      </c>
      <c r="BE832" s="146">
        <f>IF(AZ832=5,G832,0)</f>
        <v>0</v>
      </c>
      <c r="CA832" s="177">
        <v>3</v>
      </c>
      <c r="CB832" s="177">
        <v>7</v>
      </c>
      <c r="CZ832" s="146">
        <v>0.5</v>
      </c>
    </row>
    <row r="833" spans="1:104" x14ac:dyDescent="0.25">
      <c r="A833" s="178"/>
      <c r="B833" s="181"/>
      <c r="C833" s="226" t="s">
        <v>1151</v>
      </c>
      <c r="D833" s="227"/>
      <c r="E833" s="182">
        <v>3.5249000000000001</v>
      </c>
      <c r="F833" s="183"/>
      <c r="G833" s="184"/>
      <c r="M833" s="180" t="s">
        <v>1151</v>
      </c>
      <c r="O833" s="170"/>
    </row>
    <row r="834" spans="1:104" x14ac:dyDescent="0.25">
      <c r="A834" s="171">
        <v>323</v>
      </c>
      <c r="B834" s="172" t="s">
        <v>1152</v>
      </c>
      <c r="C834" s="173" t="s">
        <v>1153</v>
      </c>
      <c r="D834" s="174" t="s">
        <v>165</v>
      </c>
      <c r="E834" s="175">
        <v>25.744127579000001</v>
      </c>
      <c r="F834" s="175">
        <v>0</v>
      </c>
      <c r="G834" s="176">
        <f>E834*F834</f>
        <v>0</v>
      </c>
      <c r="O834" s="170">
        <v>2</v>
      </c>
      <c r="AA834" s="146">
        <v>7</v>
      </c>
      <c r="AB834" s="146">
        <v>1001</v>
      </c>
      <c r="AC834" s="146">
        <v>5</v>
      </c>
      <c r="AZ834" s="146">
        <v>2</v>
      </c>
      <c r="BA834" s="146">
        <f>IF(AZ834=1,G834,0)</f>
        <v>0</v>
      </c>
      <c r="BB834" s="146">
        <f>IF(AZ834=2,G834,0)</f>
        <v>0</v>
      </c>
      <c r="BC834" s="146">
        <f>IF(AZ834=3,G834,0)</f>
        <v>0</v>
      </c>
      <c r="BD834" s="146">
        <f>IF(AZ834=4,G834,0)</f>
        <v>0</v>
      </c>
      <c r="BE834" s="146">
        <f>IF(AZ834=5,G834,0)</f>
        <v>0</v>
      </c>
      <c r="CA834" s="177">
        <v>7</v>
      </c>
      <c r="CB834" s="177">
        <v>1001</v>
      </c>
      <c r="CZ834" s="146">
        <v>0</v>
      </c>
    </row>
    <row r="835" spans="1:104" ht="13" x14ac:dyDescent="0.3">
      <c r="A835" s="185"/>
      <c r="B835" s="186" t="s">
        <v>76</v>
      </c>
      <c r="C835" s="187" t="str">
        <f>CONCATENATE(B784," ",C784)</f>
        <v>762 Konstrukce tesařské</v>
      </c>
      <c r="D835" s="188"/>
      <c r="E835" s="189"/>
      <c r="F835" s="190"/>
      <c r="G835" s="191">
        <f>SUM(G784:G834)</f>
        <v>0</v>
      </c>
      <c r="O835" s="170">
        <v>4</v>
      </c>
      <c r="BA835" s="192">
        <f>SUM(BA784:BA834)</f>
        <v>0</v>
      </c>
      <c r="BB835" s="192">
        <f>SUM(BB784:BB834)</f>
        <v>0</v>
      </c>
      <c r="BC835" s="192">
        <f>SUM(BC784:BC834)</f>
        <v>0</v>
      </c>
      <c r="BD835" s="192">
        <f>SUM(BD784:BD834)</f>
        <v>0</v>
      </c>
      <c r="BE835" s="192">
        <f>SUM(BE784:BE834)</f>
        <v>0</v>
      </c>
    </row>
    <row r="836" spans="1:104" ht="13" x14ac:dyDescent="0.3">
      <c r="A836" s="163" t="s">
        <v>72</v>
      </c>
      <c r="B836" s="164" t="s">
        <v>1154</v>
      </c>
      <c r="C836" s="165" t="s">
        <v>1155</v>
      </c>
      <c r="D836" s="166"/>
      <c r="E836" s="167"/>
      <c r="F836" s="167"/>
      <c r="G836" s="168"/>
      <c r="H836" s="169"/>
      <c r="I836" s="169"/>
      <c r="O836" s="170">
        <v>1</v>
      </c>
    </row>
    <row r="837" spans="1:104" x14ac:dyDescent="0.25">
      <c r="A837" s="171">
        <v>324</v>
      </c>
      <c r="B837" s="172" t="s">
        <v>1156</v>
      </c>
      <c r="C837" s="173" t="s">
        <v>1157</v>
      </c>
      <c r="D837" s="174" t="s">
        <v>227</v>
      </c>
      <c r="E837" s="175">
        <v>5.94</v>
      </c>
      <c r="F837" s="175">
        <v>0</v>
      </c>
      <c r="G837" s="176">
        <f>E837*F837</f>
        <v>0</v>
      </c>
      <c r="O837" s="170">
        <v>2</v>
      </c>
      <c r="AA837" s="146">
        <v>1</v>
      </c>
      <c r="AB837" s="146">
        <v>7</v>
      </c>
      <c r="AC837" s="146">
        <v>7</v>
      </c>
      <c r="AZ837" s="146">
        <v>2</v>
      </c>
      <c r="BA837" s="146">
        <f>IF(AZ837=1,G837,0)</f>
        <v>0</v>
      </c>
      <c r="BB837" s="146">
        <f>IF(AZ837=2,G837,0)</f>
        <v>0</v>
      </c>
      <c r="BC837" s="146">
        <f>IF(AZ837=3,G837,0)</f>
        <v>0</v>
      </c>
      <c r="BD837" s="146">
        <f>IF(AZ837=4,G837,0)</f>
        <v>0</v>
      </c>
      <c r="BE837" s="146">
        <f>IF(AZ837=5,G837,0)</f>
        <v>0</v>
      </c>
      <c r="CA837" s="177">
        <v>1</v>
      </c>
      <c r="CB837" s="177">
        <v>7</v>
      </c>
      <c r="CZ837" s="146">
        <v>3.4499999999999999E-3</v>
      </c>
    </row>
    <row r="838" spans="1:104" x14ac:dyDescent="0.25">
      <c r="A838" s="178"/>
      <c r="B838" s="181"/>
      <c r="C838" s="226" t="s">
        <v>527</v>
      </c>
      <c r="D838" s="227"/>
      <c r="E838" s="182">
        <v>5.94</v>
      </c>
      <c r="F838" s="183"/>
      <c r="G838" s="184"/>
      <c r="M838" s="180" t="s">
        <v>527</v>
      </c>
      <c r="O838" s="170"/>
    </row>
    <row r="839" spans="1:104" x14ac:dyDescent="0.25">
      <c r="A839" s="171">
        <v>325</v>
      </c>
      <c r="B839" s="172" t="s">
        <v>1158</v>
      </c>
      <c r="C839" s="173" t="s">
        <v>1159</v>
      </c>
      <c r="D839" s="174" t="s">
        <v>227</v>
      </c>
      <c r="E839" s="175">
        <v>34.03</v>
      </c>
      <c r="F839" s="175">
        <v>0</v>
      </c>
      <c r="G839" s="176">
        <f>E839*F839</f>
        <v>0</v>
      </c>
      <c r="O839" s="170">
        <v>2</v>
      </c>
      <c r="AA839" s="146">
        <v>1</v>
      </c>
      <c r="AB839" s="146">
        <v>7</v>
      </c>
      <c r="AC839" s="146">
        <v>7</v>
      </c>
      <c r="AZ839" s="146">
        <v>2</v>
      </c>
      <c r="BA839" s="146">
        <f>IF(AZ839=1,G839,0)</f>
        <v>0</v>
      </c>
      <c r="BB839" s="146">
        <f>IF(AZ839=2,G839,0)</f>
        <v>0</v>
      </c>
      <c r="BC839" s="146">
        <f>IF(AZ839=3,G839,0)</f>
        <v>0</v>
      </c>
      <c r="BD839" s="146">
        <f>IF(AZ839=4,G839,0)</f>
        <v>0</v>
      </c>
      <c r="BE839" s="146">
        <f>IF(AZ839=5,G839,0)</f>
        <v>0</v>
      </c>
      <c r="CA839" s="177">
        <v>1</v>
      </c>
      <c r="CB839" s="177">
        <v>7</v>
      </c>
      <c r="CZ839" s="146">
        <v>4.3699999999999998E-3</v>
      </c>
    </row>
    <row r="840" spans="1:104" x14ac:dyDescent="0.25">
      <c r="A840" s="178"/>
      <c r="B840" s="181"/>
      <c r="C840" s="226" t="s">
        <v>521</v>
      </c>
      <c r="D840" s="227"/>
      <c r="E840" s="182">
        <v>3.85</v>
      </c>
      <c r="F840" s="183"/>
      <c r="G840" s="184"/>
      <c r="M840" s="180" t="s">
        <v>521</v>
      </c>
      <c r="O840" s="170"/>
    </row>
    <row r="841" spans="1:104" x14ac:dyDescent="0.25">
      <c r="A841" s="178"/>
      <c r="B841" s="181"/>
      <c r="C841" s="226" t="s">
        <v>522</v>
      </c>
      <c r="D841" s="227"/>
      <c r="E841" s="182">
        <v>2.02</v>
      </c>
      <c r="F841" s="183"/>
      <c r="G841" s="184"/>
      <c r="M841" s="180" t="s">
        <v>522</v>
      </c>
      <c r="O841" s="170"/>
    </row>
    <row r="842" spans="1:104" x14ac:dyDescent="0.25">
      <c r="A842" s="178"/>
      <c r="B842" s="181"/>
      <c r="C842" s="226" t="s">
        <v>523</v>
      </c>
      <c r="D842" s="227"/>
      <c r="E842" s="182">
        <v>14.04</v>
      </c>
      <c r="F842" s="183"/>
      <c r="G842" s="184"/>
      <c r="M842" s="180" t="s">
        <v>523</v>
      </c>
      <c r="O842" s="170"/>
    </row>
    <row r="843" spans="1:104" x14ac:dyDescent="0.25">
      <c r="A843" s="178"/>
      <c r="B843" s="181"/>
      <c r="C843" s="226" t="s">
        <v>524</v>
      </c>
      <c r="D843" s="227"/>
      <c r="E843" s="182">
        <v>4.4000000000000004</v>
      </c>
      <c r="F843" s="183"/>
      <c r="G843" s="184"/>
      <c r="M843" s="180" t="s">
        <v>524</v>
      </c>
      <c r="O843" s="170"/>
    </row>
    <row r="844" spans="1:104" x14ac:dyDescent="0.25">
      <c r="A844" s="178"/>
      <c r="B844" s="181"/>
      <c r="C844" s="226" t="s">
        <v>525</v>
      </c>
      <c r="D844" s="227"/>
      <c r="E844" s="182">
        <v>2.7</v>
      </c>
      <c r="F844" s="183"/>
      <c r="G844" s="184"/>
      <c r="M844" s="180" t="s">
        <v>525</v>
      </c>
      <c r="O844" s="170"/>
    </row>
    <row r="845" spans="1:104" x14ac:dyDescent="0.25">
      <c r="A845" s="178"/>
      <c r="B845" s="181"/>
      <c r="C845" s="226" t="s">
        <v>526</v>
      </c>
      <c r="D845" s="227"/>
      <c r="E845" s="182">
        <v>7.02</v>
      </c>
      <c r="F845" s="183"/>
      <c r="G845" s="184"/>
      <c r="M845" s="180" t="s">
        <v>526</v>
      </c>
      <c r="O845" s="170"/>
    </row>
    <row r="846" spans="1:104" x14ac:dyDescent="0.25">
      <c r="A846" s="171">
        <v>326</v>
      </c>
      <c r="B846" s="172" t="s">
        <v>1160</v>
      </c>
      <c r="C846" s="173" t="s">
        <v>1161</v>
      </c>
      <c r="D846" s="174" t="s">
        <v>227</v>
      </c>
      <c r="E846" s="175">
        <v>41.854999999999997</v>
      </c>
      <c r="F846" s="175">
        <v>0</v>
      </c>
      <c r="G846" s="176">
        <f>E846*F846</f>
        <v>0</v>
      </c>
      <c r="O846" s="170">
        <v>2</v>
      </c>
      <c r="AA846" s="146">
        <v>1</v>
      </c>
      <c r="AB846" s="146">
        <v>7</v>
      </c>
      <c r="AC846" s="146">
        <v>7</v>
      </c>
      <c r="AZ846" s="146">
        <v>2</v>
      </c>
      <c r="BA846" s="146">
        <f>IF(AZ846=1,G846,0)</f>
        <v>0</v>
      </c>
      <c r="BB846" s="146">
        <f>IF(AZ846=2,G846,0)</f>
        <v>0</v>
      </c>
      <c r="BC846" s="146">
        <f>IF(AZ846=3,G846,0)</f>
        <v>0</v>
      </c>
      <c r="BD846" s="146">
        <f>IF(AZ846=4,G846,0)</f>
        <v>0</v>
      </c>
      <c r="BE846" s="146">
        <f>IF(AZ846=5,G846,0)</f>
        <v>0</v>
      </c>
      <c r="CA846" s="177">
        <v>1</v>
      </c>
      <c r="CB846" s="177">
        <v>7</v>
      </c>
      <c r="CZ846" s="146">
        <v>0</v>
      </c>
    </row>
    <row r="847" spans="1:104" x14ac:dyDescent="0.25">
      <c r="A847" s="178"/>
      <c r="B847" s="181"/>
      <c r="C847" s="226" t="s">
        <v>688</v>
      </c>
      <c r="D847" s="227"/>
      <c r="E847" s="182">
        <v>4.3600000000000003</v>
      </c>
      <c r="F847" s="183"/>
      <c r="G847" s="184"/>
      <c r="M847" s="180" t="s">
        <v>688</v>
      </c>
      <c r="O847" s="170"/>
    </row>
    <row r="848" spans="1:104" x14ac:dyDescent="0.25">
      <c r="A848" s="178"/>
      <c r="B848" s="181"/>
      <c r="C848" s="226" t="s">
        <v>689</v>
      </c>
      <c r="D848" s="227"/>
      <c r="E848" s="182">
        <v>3.85</v>
      </c>
      <c r="F848" s="183"/>
      <c r="G848" s="184"/>
      <c r="M848" s="180" t="s">
        <v>689</v>
      </c>
      <c r="O848" s="170"/>
    </row>
    <row r="849" spans="1:104" x14ac:dyDescent="0.25">
      <c r="A849" s="178"/>
      <c r="B849" s="181"/>
      <c r="C849" s="226" t="s">
        <v>690</v>
      </c>
      <c r="D849" s="227"/>
      <c r="E849" s="182">
        <v>15.21</v>
      </c>
      <c r="F849" s="183"/>
      <c r="G849" s="184"/>
      <c r="M849" s="180" t="s">
        <v>690</v>
      </c>
      <c r="O849" s="170"/>
    </row>
    <row r="850" spans="1:104" x14ac:dyDescent="0.25">
      <c r="A850" s="178"/>
      <c r="B850" s="181"/>
      <c r="C850" s="226" t="s">
        <v>691</v>
      </c>
      <c r="D850" s="227"/>
      <c r="E850" s="182">
        <v>5.3</v>
      </c>
      <c r="F850" s="183"/>
      <c r="G850" s="184"/>
      <c r="M850" s="180" t="s">
        <v>691</v>
      </c>
      <c r="O850" s="170"/>
    </row>
    <row r="851" spans="1:104" x14ac:dyDescent="0.25">
      <c r="A851" s="178"/>
      <c r="B851" s="181"/>
      <c r="C851" s="226" t="s">
        <v>692</v>
      </c>
      <c r="D851" s="227"/>
      <c r="E851" s="182">
        <v>2.7</v>
      </c>
      <c r="F851" s="183"/>
      <c r="G851" s="184"/>
      <c r="M851" s="180" t="s">
        <v>692</v>
      </c>
      <c r="O851" s="170"/>
    </row>
    <row r="852" spans="1:104" x14ac:dyDescent="0.25">
      <c r="A852" s="178"/>
      <c r="B852" s="181"/>
      <c r="C852" s="226" t="s">
        <v>693</v>
      </c>
      <c r="D852" s="227"/>
      <c r="E852" s="182">
        <v>9.36</v>
      </c>
      <c r="F852" s="183"/>
      <c r="G852" s="184"/>
      <c r="M852" s="180" t="s">
        <v>693</v>
      </c>
      <c r="O852" s="170"/>
    </row>
    <row r="853" spans="1:104" x14ac:dyDescent="0.25">
      <c r="A853" s="178"/>
      <c r="B853" s="181"/>
      <c r="C853" s="226" t="s">
        <v>694</v>
      </c>
      <c r="D853" s="227"/>
      <c r="E853" s="182">
        <v>1.075</v>
      </c>
      <c r="F853" s="183"/>
      <c r="G853" s="184"/>
      <c r="M853" s="205">
        <v>1075</v>
      </c>
      <c r="O853" s="170"/>
    </row>
    <row r="854" spans="1:104" ht="20" x14ac:dyDescent="0.25">
      <c r="A854" s="171">
        <v>327</v>
      </c>
      <c r="B854" s="172" t="s">
        <v>1162</v>
      </c>
      <c r="C854" s="173" t="s">
        <v>1163</v>
      </c>
      <c r="D854" s="174" t="s">
        <v>227</v>
      </c>
      <c r="E854" s="175">
        <v>99.433999999999997</v>
      </c>
      <c r="F854" s="175">
        <v>0</v>
      </c>
      <c r="G854" s="176">
        <f>E854*F854</f>
        <v>0</v>
      </c>
      <c r="O854" s="170">
        <v>2</v>
      </c>
      <c r="AA854" s="146">
        <v>2</v>
      </c>
      <c r="AB854" s="146">
        <v>7</v>
      </c>
      <c r="AC854" s="146">
        <v>7</v>
      </c>
      <c r="AZ854" s="146">
        <v>2</v>
      </c>
      <c r="BA854" s="146">
        <f>IF(AZ854=1,G854,0)</f>
        <v>0</v>
      </c>
      <c r="BB854" s="146">
        <f>IF(AZ854=2,G854,0)</f>
        <v>0</v>
      </c>
      <c r="BC854" s="146">
        <f>IF(AZ854=3,G854,0)</f>
        <v>0</v>
      </c>
      <c r="BD854" s="146">
        <f>IF(AZ854=4,G854,0)</f>
        <v>0</v>
      </c>
      <c r="BE854" s="146">
        <f>IF(AZ854=5,G854,0)</f>
        <v>0</v>
      </c>
      <c r="CA854" s="177">
        <v>2</v>
      </c>
      <c r="CB854" s="177">
        <v>7</v>
      </c>
      <c r="CZ854" s="146">
        <v>3.2499999999999999E-3</v>
      </c>
    </row>
    <row r="855" spans="1:104" x14ac:dyDescent="0.25">
      <c r="A855" s="171">
        <v>328</v>
      </c>
      <c r="B855" s="172" t="s">
        <v>1164</v>
      </c>
      <c r="C855" s="173" t="s">
        <v>1165</v>
      </c>
      <c r="D855" s="174" t="s">
        <v>227</v>
      </c>
      <c r="E855" s="175">
        <v>41</v>
      </c>
      <c r="F855" s="175">
        <v>0</v>
      </c>
      <c r="G855" s="176">
        <f>E855*F855</f>
        <v>0</v>
      </c>
      <c r="O855" s="170">
        <v>2</v>
      </c>
      <c r="AA855" s="146">
        <v>2</v>
      </c>
      <c r="AB855" s="146">
        <v>7</v>
      </c>
      <c r="AC855" s="146">
        <v>7</v>
      </c>
      <c r="AZ855" s="146">
        <v>2</v>
      </c>
      <c r="BA855" s="146">
        <f>IF(AZ855=1,G855,0)</f>
        <v>0</v>
      </c>
      <c r="BB855" s="146">
        <f>IF(AZ855=2,G855,0)</f>
        <v>0</v>
      </c>
      <c r="BC855" s="146">
        <f>IF(AZ855=3,G855,0)</f>
        <v>0</v>
      </c>
      <c r="BD855" s="146">
        <f>IF(AZ855=4,G855,0)</f>
        <v>0</v>
      </c>
      <c r="BE855" s="146">
        <f>IF(AZ855=5,G855,0)</f>
        <v>0</v>
      </c>
      <c r="CA855" s="177">
        <v>2</v>
      </c>
      <c r="CB855" s="177">
        <v>7</v>
      </c>
      <c r="CZ855" s="146">
        <v>3.7799999999999999E-3</v>
      </c>
    </row>
    <row r="856" spans="1:104" x14ac:dyDescent="0.25">
      <c r="A856" s="178"/>
      <c r="B856" s="181"/>
      <c r="C856" s="226" t="s">
        <v>1166</v>
      </c>
      <c r="D856" s="227"/>
      <c r="E856" s="182">
        <v>41</v>
      </c>
      <c r="F856" s="183"/>
      <c r="G856" s="184"/>
      <c r="M856" s="180" t="s">
        <v>1166</v>
      </c>
      <c r="O856" s="170"/>
    </row>
    <row r="857" spans="1:104" x14ac:dyDescent="0.25">
      <c r="A857" s="171">
        <v>329</v>
      </c>
      <c r="B857" s="172" t="s">
        <v>1167</v>
      </c>
      <c r="C857" s="173" t="s">
        <v>1168</v>
      </c>
      <c r="D857" s="174" t="s">
        <v>227</v>
      </c>
      <c r="E857" s="175">
        <v>99.433999999999997</v>
      </c>
      <c r="F857" s="175">
        <v>0</v>
      </c>
      <c r="G857" s="176">
        <f>E857*F857</f>
        <v>0</v>
      </c>
      <c r="O857" s="170">
        <v>2</v>
      </c>
      <c r="AA857" s="146">
        <v>2</v>
      </c>
      <c r="AB857" s="146">
        <v>7</v>
      </c>
      <c r="AC857" s="146">
        <v>7</v>
      </c>
      <c r="AZ857" s="146">
        <v>2</v>
      </c>
      <c r="BA857" s="146">
        <f>IF(AZ857=1,G857,0)</f>
        <v>0</v>
      </c>
      <c r="BB857" s="146">
        <f>IF(AZ857=2,G857,0)</f>
        <v>0</v>
      </c>
      <c r="BC857" s="146">
        <f>IF(AZ857=3,G857,0)</f>
        <v>0</v>
      </c>
      <c r="BD857" s="146">
        <f>IF(AZ857=4,G857,0)</f>
        <v>0</v>
      </c>
      <c r="BE857" s="146">
        <f>IF(AZ857=5,G857,0)</f>
        <v>0</v>
      </c>
      <c r="CA857" s="177">
        <v>2</v>
      </c>
      <c r="CB857" s="177">
        <v>7</v>
      </c>
      <c r="CZ857" s="146">
        <v>0</v>
      </c>
    </row>
    <row r="858" spans="1:104" x14ac:dyDescent="0.25">
      <c r="A858" s="178"/>
      <c r="B858" s="181"/>
      <c r="C858" s="226" t="s">
        <v>1169</v>
      </c>
      <c r="D858" s="227"/>
      <c r="E858" s="182">
        <v>99.433999999999997</v>
      </c>
      <c r="F858" s="183"/>
      <c r="G858" s="184"/>
      <c r="M858" s="180" t="s">
        <v>1169</v>
      </c>
      <c r="O858" s="170"/>
    </row>
    <row r="859" spans="1:104" x14ac:dyDescent="0.25">
      <c r="A859" s="171">
        <v>330</v>
      </c>
      <c r="B859" s="172" t="s">
        <v>1170</v>
      </c>
      <c r="C859" s="173" t="s">
        <v>1171</v>
      </c>
      <c r="D859" s="174" t="s">
        <v>227</v>
      </c>
      <c r="E859" s="175">
        <v>41</v>
      </c>
      <c r="F859" s="175">
        <v>0</v>
      </c>
      <c r="G859" s="176">
        <f>E859*F859</f>
        <v>0</v>
      </c>
      <c r="O859" s="170">
        <v>2</v>
      </c>
      <c r="AA859" s="146">
        <v>2</v>
      </c>
      <c r="AB859" s="146">
        <v>7</v>
      </c>
      <c r="AC859" s="146">
        <v>7</v>
      </c>
      <c r="AZ859" s="146">
        <v>2</v>
      </c>
      <c r="BA859" s="146">
        <f>IF(AZ859=1,G859,0)</f>
        <v>0</v>
      </c>
      <c r="BB859" s="146">
        <f>IF(AZ859=2,G859,0)</f>
        <v>0</v>
      </c>
      <c r="BC859" s="146">
        <f>IF(AZ859=3,G859,0)</f>
        <v>0</v>
      </c>
      <c r="BD859" s="146">
        <f>IF(AZ859=4,G859,0)</f>
        <v>0</v>
      </c>
      <c r="BE859" s="146">
        <f>IF(AZ859=5,G859,0)</f>
        <v>0</v>
      </c>
      <c r="CA859" s="177">
        <v>2</v>
      </c>
      <c r="CB859" s="177">
        <v>7</v>
      </c>
      <c r="CZ859" s="146">
        <v>0</v>
      </c>
    </row>
    <row r="860" spans="1:104" x14ac:dyDescent="0.25">
      <c r="A860" s="171">
        <v>331</v>
      </c>
      <c r="B860" s="172" t="s">
        <v>1172</v>
      </c>
      <c r="C860" s="173" t="s">
        <v>1173</v>
      </c>
      <c r="D860" s="174" t="s">
        <v>165</v>
      </c>
      <c r="E860" s="175">
        <v>0.1692041</v>
      </c>
      <c r="F860" s="175">
        <v>0</v>
      </c>
      <c r="G860" s="176">
        <f>E860*F860</f>
        <v>0</v>
      </c>
      <c r="O860" s="170">
        <v>2</v>
      </c>
      <c r="AA860" s="146">
        <v>7</v>
      </c>
      <c r="AB860" s="146">
        <v>1001</v>
      </c>
      <c r="AC860" s="146">
        <v>5</v>
      </c>
      <c r="AZ860" s="146">
        <v>2</v>
      </c>
      <c r="BA860" s="146">
        <f>IF(AZ860=1,G860,0)</f>
        <v>0</v>
      </c>
      <c r="BB860" s="146">
        <f>IF(AZ860=2,G860,0)</f>
        <v>0</v>
      </c>
      <c r="BC860" s="146">
        <f>IF(AZ860=3,G860,0)</f>
        <v>0</v>
      </c>
      <c r="BD860" s="146">
        <f>IF(AZ860=4,G860,0)</f>
        <v>0</v>
      </c>
      <c r="BE860" s="146">
        <f>IF(AZ860=5,G860,0)</f>
        <v>0</v>
      </c>
      <c r="CA860" s="177">
        <v>7</v>
      </c>
      <c r="CB860" s="177">
        <v>1001</v>
      </c>
      <c r="CZ860" s="146">
        <v>0</v>
      </c>
    </row>
    <row r="861" spans="1:104" ht="13" x14ac:dyDescent="0.3">
      <c r="A861" s="185"/>
      <c r="B861" s="186" t="s">
        <v>76</v>
      </c>
      <c r="C861" s="187" t="str">
        <f>CONCATENATE(B836," ",C836)</f>
        <v>764 Konstrukce klempířské</v>
      </c>
      <c r="D861" s="188"/>
      <c r="E861" s="189"/>
      <c r="F861" s="190"/>
      <c r="G861" s="191">
        <f>SUM(G836:G860)</f>
        <v>0</v>
      </c>
      <c r="O861" s="170">
        <v>4</v>
      </c>
      <c r="BA861" s="192">
        <f>SUM(BA836:BA860)</f>
        <v>0</v>
      </c>
      <c r="BB861" s="192">
        <f>SUM(BB836:BB860)</f>
        <v>0</v>
      </c>
      <c r="BC861" s="192">
        <f>SUM(BC836:BC860)</f>
        <v>0</v>
      </c>
      <c r="BD861" s="192">
        <f>SUM(BD836:BD860)</f>
        <v>0</v>
      </c>
      <c r="BE861" s="192">
        <f>SUM(BE836:BE860)</f>
        <v>0</v>
      </c>
    </row>
    <row r="862" spans="1:104" ht="13" x14ac:dyDescent="0.3">
      <c r="A862" s="163" t="s">
        <v>72</v>
      </c>
      <c r="B862" s="164" t="s">
        <v>1174</v>
      </c>
      <c r="C862" s="165" t="s">
        <v>1175</v>
      </c>
      <c r="D862" s="166"/>
      <c r="E862" s="167"/>
      <c r="F862" s="167"/>
      <c r="G862" s="168"/>
      <c r="H862" s="169"/>
      <c r="I862" s="169"/>
      <c r="O862" s="170">
        <v>1</v>
      </c>
    </row>
    <row r="863" spans="1:104" x14ac:dyDescent="0.25">
      <c r="A863" s="171">
        <v>332</v>
      </c>
      <c r="B863" s="172" t="s">
        <v>1176</v>
      </c>
      <c r="C863" s="173" t="s">
        <v>1177</v>
      </c>
      <c r="D863" s="174" t="s">
        <v>109</v>
      </c>
      <c r="E863" s="175">
        <v>726.77499999999998</v>
      </c>
      <c r="F863" s="175">
        <v>0</v>
      </c>
      <c r="G863" s="176">
        <f>E863*F863</f>
        <v>0</v>
      </c>
      <c r="O863" s="170">
        <v>2</v>
      </c>
      <c r="AA863" s="146">
        <v>1</v>
      </c>
      <c r="AB863" s="146">
        <v>0</v>
      </c>
      <c r="AC863" s="146">
        <v>0</v>
      </c>
      <c r="AZ863" s="146">
        <v>2</v>
      </c>
      <c r="BA863" s="146">
        <f>IF(AZ863=1,G863,0)</f>
        <v>0</v>
      </c>
      <c r="BB863" s="146">
        <f>IF(AZ863=2,G863,0)</f>
        <v>0</v>
      </c>
      <c r="BC863" s="146">
        <f>IF(AZ863=3,G863,0)</f>
        <v>0</v>
      </c>
      <c r="BD863" s="146">
        <f>IF(AZ863=4,G863,0)</f>
        <v>0</v>
      </c>
      <c r="BE863" s="146">
        <f>IF(AZ863=5,G863,0)</f>
        <v>0</v>
      </c>
      <c r="CA863" s="177">
        <v>1</v>
      </c>
      <c r="CB863" s="177">
        <v>0</v>
      </c>
      <c r="CZ863" s="146">
        <v>4.4000000000000002E-4</v>
      </c>
    </row>
    <row r="864" spans="1:104" x14ac:dyDescent="0.25">
      <c r="A864" s="178"/>
      <c r="B864" s="179"/>
      <c r="C864" s="228"/>
      <c r="D864" s="229"/>
      <c r="E864" s="229"/>
      <c r="F864" s="229"/>
      <c r="G864" s="230"/>
      <c r="L864" s="180"/>
      <c r="O864" s="170">
        <v>3</v>
      </c>
    </row>
    <row r="865" spans="1:104" x14ac:dyDescent="0.25">
      <c r="A865" s="171">
        <v>333</v>
      </c>
      <c r="B865" s="172" t="s">
        <v>1178</v>
      </c>
      <c r="C865" s="173" t="s">
        <v>1179</v>
      </c>
      <c r="D865" s="174" t="s">
        <v>227</v>
      </c>
      <c r="E865" s="175">
        <v>658.38589999999999</v>
      </c>
      <c r="F865" s="175">
        <v>0</v>
      </c>
      <c r="G865" s="176">
        <f>E865*F865</f>
        <v>0</v>
      </c>
      <c r="O865" s="170">
        <v>2</v>
      </c>
      <c r="AA865" s="146">
        <v>1</v>
      </c>
      <c r="AB865" s="146">
        <v>7</v>
      </c>
      <c r="AC865" s="146">
        <v>7</v>
      </c>
      <c r="AZ865" s="146">
        <v>2</v>
      </c>
      <c r="BA865" s="146">
        <f>IF(AZ865=1,G865,0)</f>
        <v>0</v>
      </c>
      <c r="BB865" s="146">
        <f>IF(AZ865=2,G865,0)</f>
        <v>0</v>
      </c>
      <c r="BC865" s="146">
        <f>IF(AZ865=3,G865,0)</f>
        <v>0</v>
      </c>
      <c r="BD865" s="146">
        <f>IF(AZ865=4,G865,0)</f>
        <v>0</v>
      </c>
      <c r="BE865" s="146">
        <f>IF(AZ865=5,G865,0)</f>
        <v>0</v>
      </c>
      <c r="CA865" s="177">
        <v>1</v>
      </c>
      <c r="CB865" s="177">
        <v>7</v>
      </c>
      <c r="CZ865" s="146">
        <v>4.0000000000000003E-5</v>
      </c>
    </row>
    <row r="866" spans="1:104" x14ac:dyDescent="0.25">
      <c r="A866" s="178"/>
      <c r="B866" s="181"/>
      <c r="C866" s="226" t="s">
        <v>1180</v>
      </c>
      <c r="D866" s="227"/>
      <c r="E866" s="182">
        <v>658.38589999999999</v>
      </c>
      <c r="F866" s="183"/>
      <c r="G866" s="184"/>
      <c r="M866" s="205">
        <v>6583859</v>
      </c>
      <c r="O866" s="170"/>
    </row>
    <row r="867" spans="1:104" ht="20" x14ac:dyDescent="0.25">
      <c r="A867" s="171">
        <v>334</v>
      </c>
      <c r="B867" s="172" t="s">
        <v>1181</v>
      </c>
      <c r="C867" s="173" t="s">
        <v>1182</v>
      </c>
      <c r="D867" s="174" t="s">
        <v>109</v>
      </c>
      <c r="E867" s="175">
        <v>726.77499999999998</v>
      </c>
      <c r="F867" s="175">
        <v>0</v>
      </c>
      <c r="G867" s="176">
        <f>E867*F867</f>
        <v>0</v>
      </c>
      <c r="O867" s="170">
        <v>2</v>
      </c>
      <c r="AA867" s="146">
        <v>2</v>
      </c>
      <c r="AB867" s="146">
        <v>7</v>
      </c>
      <c r="AC867" s="146">
        <v>7</v>
      </c>
      <c r="AZ867" s="146">
        <v>2</v>
      </c>
      <c r="BA867" s="146">
        <f>IF(AZ867=1,G867,0)</f>
        <v>0</v>
      </c>
      <c r="BB867" s="146">
        <f>IF(AZ867=2,G867,0)</f>
        <v>0</v>
      </c>
      <c r="BC867" s="146">
        <f>IF(AZ867=3,G867,0)</f>
        <v>0</v>
      </c>
      <c r="BD867" s="146">
        <f>IF(AZ867=4,G867,0)</f>
        <v>0</v>
      </c>
      <c r="BE867" s="146">
        <f>IF(AZ867=5,G867,0)</f>
        <v>0</v>
      </c>
      <c r="CA867" s="177">
        <v>2</v>
      </c>
      <c r="CB867" s="177">
        <v>7</v>
      </c>
      <c r="CZ867" s="146">
        <v>4.6210000000000001E-2</v>
      </c>
    </row>
    <row r="868" spans="1:104" x14ac:dyDescent="0.25">
      <c r="A868" s="178"/>
      <c r="B868" s="179"/>
      <c r="C868" s="228" t="s">
        <v>1183</v>
      </c>
      <c r="D868" s="229"/>
      <c r="E868" s="229"/>
      <c r="F868" s="229"/>
      <c r="G868" s="230"/>
      <c r="L868" s="180" t="s">
        <v>1183</v>
      </c>
      <c r="O868" s="170">
        <v>3</v>
      </c>
    </row>
    <row r="869" spans="1:104" x14ac:dyDescent="0.25">
      <c r="A869" s="178"/>
      <c r="B869" s="181"/>
      <c r="C869" s="226" t="s">
        <v>1184</v>
      </c>
      <c r="D869" s="227"/>
      <c r="E869" s="182">
        <v>68.95</v>
      </c>
      <c r="F869" s="183"/>
      <c r="G869" s="184"/>
      <c r="M869" s="180" t="s">
        <v>1184</v>
      </c>
      <c r="O869" s="170"/>
    </row>
    <row r="870" spans="1:104" x14ac:dyDescent="0.25">
      <c r="A870" s="178"/>
      <c r="B870" s="181"/>
      <c r="C870" s="226" t="s">
        <v>1185</v>
      </c>
      <c r="D870" s="227"/>
      <c r="E870" s="182">
        <v>68.95</v>
      </c>
      <c r="F870" s="183"/>
      <c r="G870" s="184"/>
      <c r="M870" s="180" t="s">
        <v>1185</v>
      </c>
      <c r="O870" s="170"/>
    </row>
    <row r="871" spans="1:104" x14ac:dyDescent="0.25">
      <c r="A871" s="178"/>
      <c r="B871" s="181"/>
      <c r="C871" s="226" t="s">
        <v>1186</v>
      </c>
      <c r="D871" s="227"/>
      <c r="E871" s="182">
        <v>66.849999999999994</v>
      </c>
      <c r="F871" s="183"/>
      <c r="G871" s="184"/>
      <c r="M871" s="180" t="s">
        <v>1186</v>
      </c>
      <c r="O871" s="170"/>
    </row>
    <row r="872" spans="1:104" x14ac:dyDescent="0.25">
      <c r="A872" s="178"/>
      <c r="B872" s="181"/>
      <c r="C872" s="226" t="s">
        <v>1187</v>
      </c>
      <c r="D872" s="227"/>
      <c r="E872" s="182">
        <v>93.112499999999997</v>
      </c>
      <c r="F872" s="183"/>
      <c r="G872" s="184"/>
      <c r="M872" s="180" t="s">
        <v>1187</v>
      </c>
      <c r="O872" s="170"/>
    </row>
    <row r="873" spans="1:104" x14ac:dyDescent="0.25">
      <c r="A873" s="178"/>
      <c r="B873" s="181"/>
      <c r="C873" s="226" t="s">
        <v>1188</v>
      </c>
      <c r="D873" s="227"/>
      <c r="E873" s="182">
        <v>67.275000000000006</v>
      </c>
      <c r="F873" s="183"/>
      <c r="G873" s="184"/>
      <c r="M873" s="180" t="s">
        <v>1188</v>
      </c>
      <c r="O873" s="170"/>
    </row>
    <row r="874" spans="1:104" x14ac:dyDescent="0.25">
      <c r="A874" s="178"/>
      <c r="B874" s="181"/>
      <c r="C874" s="226" t="s">
        <v>1189</v>
      </c>
      <c r="D874" s="227"/>
      <c r="E874" s="182">
        <v>149.08750000000001</v>
      </c>
      <c r="F874" s="183"/>
      <c r="G874" s="184"/>
      <c r="M874" s="180" t="s">
        <v>1189</v>
      </c>
      <c r="O874" s="170"/>
    </row>
    <row r="875" spans="1:104" x14ac:dyDescent="0.25">
      <c r="A875" s="178"/>
      <c r="B875" s="181"/>
      <c r="C875" s="226" t="s">
        <v>1190</v>
      </c>
      <c r="D875" s="227"/>
      <c r="E875" s="182">
        <v>12.5</v>
      </c>
      <c r="F875" s="183"/>
      <c r="G875" s="184"/>
      <c r="M875" s="180" t="s">
        <v>1190</v>
      </c>
      <c r="O875" s="170"/>
    </row>
    <row r="876" spans="1:104" x14ac:dyDescent="0.25">
      <c r="A876" s="178"/>
      <c r="B876" s="181"/>
      <c r="C876" s="226" t="s">
        <v>1191</v>
      </c>
      <c r="D876" s="227"/>
      <c r="E876" s="182">
        <v>200.05</v>
      </c>
      <c r="F876" s="183"/>
      <c r="G876" s="184"/>
      <c r="M876" s="180" t="s">
        <v>1191</v>
      </c>
      <c r="O876" s="170"/>
    </row>
    <row r="877" spans="1:104" x14ac:dyDescent="0.25">
      <c r="A877" s="171">
        <v>335</v>
      </c>
      <c r="B877" s="172" t="s">
        <v>81</v>
      </c>
      <c r="C877" s="173" t="s">
        <v>1192</v>
      </c>
      <c r="D877" s="174" t="s">
        <v>75</v>
      </c>
      <c r="E877" s="175">
        <v>3</v>
      </c>
      <c r="F877" s="175">
        <v>0</v>
      </c>
      <c r="G877" s="176">
        <f>E877*F877</f>
        <v>0</v>
      </c>
      <c r="O877" s="170">
        <v>2</v>
      </c>
      <c r="AA877" s="146">
        <v>12</v>
      </c>
      <c r="AB877" s="146">
        <v>0</v>
      </c>
      <c r="AC877" s="146">
        <v>140</v>
      </c>
      <c r="AZ877" s="146">
        <v>2</v>
      </c>
      <c r="BA877" s="146">
        <f>IF(AZ877=1,G877,0)</f>
        <v>0</v>
      </c>
      <c r="BB877" s="146">
        <f>IF(AZ877=2,G877,0)</f>
        <v>0</v>
      </c>
      <c r="BC877" s="146">
        <f>IF(AZ877=3,G877,0)</f>
        <v>0</v>
      </c>
      <c r="BD877" s="146">
        <f>IF(AZ877=4,G877,0)</f>
        <v>0</v>
      </c>
      <c r="BE877" s="146">
        <f>IF(AZ877=5,G877,0)</f>
        <v>0</v>
      </c>
      <c r="CA877" s="177">
        <v>12</v>
      </c>
      <c r="CB877" s="177">
        <v>0</v>
      </c>
      <c r="CZ877" s="146">
        <v>0</v>
      </c>
    </row>
    <row r="878" spans="1:104" ht="20" x14ac:dyDescent="0.25">
      <c r="A878" s="171">
        <v>336</v>
      </c>
      <c r="B878" s="172" t="s">
        <v>301</v>
      </c>
      <c r="C878" s="173" t="s">
        <v>1193</v>
      </c>
      <c r="D878" s="174" t="s">
        <v>75</v>
      </c>
      <c r="E878" s="175">
        <v>2</v>
      </c>
      <c r="F878" s="175">
        <v>0</v>
      </c>
      <c r="G878" s="176">
        <f>E878*F878</f>
        <v>0</v>
      </c>
      <c r="O878" s="170">
        <v>2</v>
      </c>
      <c r="AA878" s="146">
        <v>12</v>
      </c>
      <c r="AB878" s="146">
        <v>0</v>
      </c>
      <c r="AC878" s="146">
        <v>141</v>
      </c>
      <c r="AZ878" s="146">
        <v>2</v>
      </c>
      <c r="BA878" s="146">
        <f>IF(AZ878=1,G878,0)</f>
        <v>0</v>
      </c>
      <c r="BB878" s="146">
        <f>IF(AZ878=2,G878,0)</f>
        <v>0</v>
      </c>
      <c r="BC878" s="146">
        <f>IF(AZ878=3,G878,0)</f>
        <v>0</v>
      </c>
      <c r="BD878" s="146">
        <f>IF(AZ878=4,G878,0)</f>
        <v>0</v>
      </c>
      <c r="BE878" s="146">
        <f>IF(AZ878=5,G878,0)</f>
        <v>0</v>
      </c>
      <c r="CA878" s="177">
        <v>12</v>
      </c>
      <c r="CB878" s="177">
        <v>0</v>
      </c>
      <c r="CZ878" s="146">
        <v>0</v>
      </c>
    </row>
    <row r="879" spans="1:104" x14ac:dyDescent="0.25">
      <c r="A879" s="171">
        <v>337</v>
      </c>
      <c r="B879" s="172" t="s">
        <v>1194</v>
      </c>
      <c r="C879" s="173" t="s">
        <v>1195</v>
      </c>
      <c r="D879" s="174" t="s">
        <v>165</v>
      </c>
      <c r="E879" s="175">
        <v>0.34611643600000003</v>
      </c>
      <c r="F879" s="175">
        <v>0</v>
      </c>
      <c r="G879" s="176">
        <f>E879*F879</f>
        <v>0</v>
      </c>
      <c r="O879" s="170">
        <v>2</v>
      </c>
      <c r="AA879" s="146">
        <v>7</v>
      </c>
      <c r="AB879" s="146">
        <v>1001</v>
      </c>
      <c r="AC879" s="146">
        <v>5</v>
      </c>
      <c r="AZ879" s="146">
        <v>2</v>
      </c>
      <c r="BA879" s="146">
        <f>IF(AZ879=1,G879,0)</f>
        <v>0</v>
      </c>
      <c r="BB879" s="146">
        <f>IF(AZ879=2,G879,0)</f>
        <v>0</v>
      </c>
      <c r="BC879" s="146">
        <f>IF(AZ879=3,G879,0)</f>
        <v>0</v>
      </c>
      <c r="BD879" s="146">
        <f>IF(AZ879=4,G879,0)</f>
        <v>0</v>
      </c>
      <c r="BE879" s="146">
        <f>IF(AZ879=5,G879,0)</f>
        <v>0</v>
      </c>
      <c r="CA879" s="177">
        <v>7</v>
      </c>
      <c r="CB879" s="177">
        <v>1001</v>
      </c>
      <c r="CZ879" s="146">
        <v>0</v>
      </c>
    </row>
    <row r="880" spans="1:104" ht="13" x14ac:dyDescent="0.3">
      <c r="A880" s="185"/>
      <c r="B880" s="186" t="s">
        <v>76</v>
      </c>
      <c r="C880" s="187" t="str">
        <f>CONCATENATE(B862," ",C862)</f>
        <v>765 Krytiny tvrdé</v>
      </c>
      <c r="D880" s="188"/>
      <c r="E880" s="189"/>
      <c r="F880" s="190"/>
      <c r="G880" s="191">
        <f>SUM(G862:G879)</f>
        <v>0</v>
      </c>
      <c r="O880" s="170">
        <v>4</v>
      </c>
      <c r="BA880" s="192">
        <f>SUM(BA862:BA879)</f>
        <v>0</v>
      </c>
      <c r="BB880" s="192">
        <f>SUM(BB862:BB879)</f>
        <v>0</v>
      </c>
      <c r="BC880" s="192">
        <f>SUM(BC862:BC879)</f>
        <v>0</v>
      </c>
      <c r="BD880" s="192">
        <f>SUM(BD862:BD879)</f>
        <v>0</v>
      </c>
      <c r="BE880" s="192">
        <f>SUM(BE862:BE879)</f>
        <v>0</v>
      </c>
    </row>
    <row r="881" spans="1:104" ht="13" x14ac:dyDescent="0.3">
      <c r="A881" s="163" t="s">
        <v>72</v>
      </c>
      <c r="B881" s="164" t="s">
        <v>1196</v>
      </c>
      <c r="C881" s="165" t="s">
        <v>1197</v>
      </c>
      <c r="D881" s="166"/>
      <c r="E881" s="167"/>
      <c r="F881" s="167"/>
      <c r="G881" s="168"/>
      <c r="H881" s="169"/>
      <c r="I881" s="169"/>
      <c r="O881" s="170">
        <v>1</v>
      </c>
    </row>
    <row r="882" spans="1:104" x14ac:dyDescent="0.25">
      <c r="A882" s="171">
        <v>338</v>
      </c>
      <c r="B882" s="172" t="s">
        <v>1198</v>
      </c>
      <c r="C882" s="173" t="s">
        <v>1199</v>
      </c>
      <c r="D882" s="174" t="s">
        <v>227</v>
      </c>
      <c r="E882" s="175">
        <v>235.14</v>
      </c>
      <c r="F882" s="175">
        <v>0</v>
      </c>
      <c r="G882" s="176">
        <f>E882*F882</f>
        <v>0</v>
      </c>
      <c r="O882" s="170">
        <v>2</v>
      </c>
      <c r="AA882" s="146">
        <v>1</v>
      </c>
      <c r="AB882" s="146">
        <v>7</v>
      </c>
      <c r="AC882" s="146">
        <v>7</v>
      </c>
      <c r="AZ882" s="146">
        <v>2</v>
      </c>
      <c r="BA882" s="146">
        <f>IF(AZ882=1,G882,0)</f>
        <v>0</v>
      </c>
      <c r="BB882" s="146">
        <f>IF(AZ882=2,G882,0)</f>
        <v>0</v>
      </c>
      <c r="BC882" s="146">
        <f>IF(AZ882=3,G882,0)</f>
        <v>0</v>
      </c>
      <c r="BD882" s="146">
        <f>IF(AZ882=4,G882,0)</f>
        <v>0</v>
      </c>
      <c r="BE882" s="146">
        <f>IF(AZ882=5,G882,0)</f>
        <v>0</v>
      </c>
      <c r="CA882" s="177">
        <v>1</v>
      </c>
      <c r="CB882" s="177">
        <v>7</v>
      </c>
      <c r="CZ882" s="146">
        <v>1.6000000000000001E-4</v>
      </c>
    </row>
    <row r="883" spans="1:104" x14ac:dyDescent="0.25">
      <c r="A883" s="178"/>
      <c r="B883" s="181"/>
      <c r="C883" s="226" t="s">
        <v>1200</v>
      </c>
      <c r="D883" s="227"/>
      <c r="E883" s="182">
        <v>17.399999999999999</v>
      </c>
      <c r="F883" s="183"/>
      <c r="G883" s="184"/>
      <c r="M883" s="180" t="s">
        <v>1200</v>
      </c>
      <c r="O883" s="170"/>
    </row>
    <row r="884" spans="1:104" x14ac:dyDescent="0.25">
      <c r="A884" s="178"/>
      <c r="B884" s="181"/>
      <c r="C884" s="226" t="s">
        <v>1201</v>
      </c>
      <c r="D884" s="227"/>
      <c r="E884" s="182">
        <v>11.4</v>
      </c>
      <c r="F884" s="183"/>
      <c r="G884" s="184"/>
      <c r="M884" s="180" t="s">
        <v>1201</v>
      </c>
      <c r="O884" s="170"/>
    </row>
    <row r="885" spans="1:104" x14ac:dyDescent="0.25">
      <c r="A885" s="178"/>
      <c r="B885" s="181"/>
      <c r="C885" s="226" t="s">
        <v>1202</v>
      </c>
      <c r="D885" s="227"/>
      <c r="E885" s="182">
        <v>22</v>
      </c>
      <c r="F885" s="183"/>
      <c r="G885" s="184"/>
      <c r="M885" s="180" t="s">
        <v>1202</v>
      </c>
      <c r="O885" s="170"/>
    </row>
    <row r="886" spans="1:104" x14ac:dyDescent="0.25">
      <c r="A886" s="178"/>
      <c r="B886" s="181"/>
      <c r="C886" s="226" t="s">
        <v>1203</v>
      </c>
      <c r="D886" s="227"/>
      <c r="E886" s="182">
        <v>14.4</v>
      </c>
      <c r="F886" s="183"/>
      <c r="G886" s="184"/>
      <c r="M886" s="180" t="s">
        <v>1203</v>
      </c>
      <c r="O886" s="170"/>
    </row>
    <row r="887" spans="1:104" x14ac:dyDescent="0.25">
      <c r="A887" s="178"/>
      <c r="B887" s="181"/>
      <c r="C887" s="226" t="s">
        <v>1204</v>
      </c>
      <c r="D887" s="227"/>
      <c r="E887" s="182">
        <v>6.97</v>
      </c>
      <c r="F887" s="183"/>
      <c r="G887" s="184"/>
      <c r="M887" s="180" t="s">
        <v>1204</v>
      </c>
      <c r="O887" s="170"/>
    </row>
    <row r="888" spans="1:104" x14ac:dyDescent="0.25">
      <c r="A888" s="178"/>
      <c r="B888" s="181"/>
      <c r="C888" s="226" t="s">
        <v>1205</v>
      </c>
      <c r="D888" s="227"/>
      <c r="E888" s="182">
        <v>35.04</v>
      </c>
      <c r="F888" s="183"/>
      <c r="G888" s="184"/>
      <c r="M888" s="180" t="s">
        <v>1205</v>
      </c>
      <c r="O888" s="170"/>
    </row>
    <row r="889" spans="1:104" x14ac:dyDescent="0.25">
      <c r="A889" s="178"/>
      <c r="B889" s="181"/>
      <c r="C889" s="226" t="s">
        <v>1206</v>
      </c>
      <c r="D889" s="227"/>
      <c r="E889" s="182">
        <v>16.09</v>
      </c>
      <c r="F889" s="183"/>
      <c r="G889" s="184"/>
      <c r="M889" s="180" t="s">
        <v>1206</v>
      </c>
      <c r="O889" s="170"/>
    </row>
    <row r="890" spans="1:104" x14ac:dyDescent="0.25">
      <c r="A890" s="178"/>
      <c r="B890" s="181"/>
      <c r="C890" s="226" t="s">
        <v>1207</v>
      </c>
      <c r="D890" s="227"/>
      <c r="E890" s="182">
        <v>11.68</v>
      </c>
      <c r="F890" s="183"/>
      <c r="G890" s="184"/>
      <c r="M890" s="180" t="s">
        <v>1207</v>
      </c>
      <c r="O890" s="170"/>
    </row>
    <row r="891" spans="1:104" x14ac:dyDescent="0.25">
      <c r="A891" s="178"/>
      <c r="B891" s="181"/>
      <c r="C891" s="226" t="s">
        <v>1208</v>
      </c>
      <c r="D891" s="227"/>
      <c r="E891" s="182">
        <v>15.4</v>
      </c>
      <c r="F891" s="183"/>
      <c r="G891" s="184"/>
      <c r="M891" s="180" t="s">
        <v>1208</v>
      </c>
      <c r="O891" s="170"/>
    </row>
    <row r="892" spans="1:104" x14ac:dyDescent="0.25">
      <c r="A892" s="178"/>
      <c r="B892" s="181"/>
      <c r="C892" s="226" t="s">
        <v>1209</v>
      </c>
      <c r="D892" s="227"/>
      <c r="E892" s="182">
        <v>6.84</v>
      </c>
      <c r="F892" s="183"/>
      <c r="G892" s="184"/>
      <c r="M892" s="180" t="s">
        <v>1209</v>
      </c>
      <c r="O892" s="170"/>
    </row>
    <row r="893" spans="1:104" x14ac:dyDescent="0.25">
      <c r="A893" s="178"/>
      <c r="B893" s="181"/>
      <c r="C893" s="226" t="s">
        <v>1210</v>
      </c>
      <c r="D893" s="227"/>
      <c r="E893" s="182">
        <v>70.08</v>
      </c>
      <c r="F893" s="183"/>
      <c r="G893" s="184"/>
      <c r="M893" s="180" t="s">
        <v>1210</v>
      </c>
      <c r="O893" s="170"/>
    </row>
    <row r="894" spans="1:104" x14ac:dyDescent="0.25">
      <c r="A894" s="178"/>
      <c r="B894" s="181"/>
      <c r="C894" s="226" t="s">
        <v>1211</v>
      </c>
      <c r="D894" s="227"/>
      <c r="E894" s="182">
        <v>7.84</v>
      </c>
      <c r="F894" s="183"/>
      <c r="G894" s="184"/>
      <c r="M894" s="180" t="s">
        <v>1211</v>
      </c>
      <c r="O894" s="170"/>
    </row>
    <row r="895" spans="1:104" x14ac:dyDescent="0.25">
      <c r="A895" s="171">
        <v>339</v>
      </c>
      <c r="B895" s="172" t="s">
        <v>1212</v>
      </c>
      <c r="C895" s="173" t="s">
        <v>1213</v>
      </c>
      <c r="D895" s="174" t="s">
        <v>210</v>
      </c>
      <c r="E895" s="175">
        <v>20</v>
      </c>
      <c r="F895" s="175">
        <v>0</v>
      </c>
      <c r="G895" s="176">
        <f>E895*F895</f>
        <v>0</v>
      </c>
      <c r="O895" s="170">
        <v>2</v>
      </c>
      <c r="AA895" s="146">
        <v>1</v>
      </c>
      <c r="AB895" s="146">
        <v>1</v>
      </c>
      <c r="AC895" s="146">
        <v>1</v>
      </c>
      <c r="AZ895" s="146">
        <v>2</v>
      </c>
      <c r="BA895" s="146">
        <f>IF(AZ895=1,G895,0)</f>
        <v>0</v>
      </c>
      <c r="BB895" s="146">
        <f>IF(AZ895=2,G895,0)</f>
        <v>0</v>
      </c>
      <c r="BC895" s="146">
        <f>IF(AZ895=3,G895,0)</f>
        <v>0</v>
      </c>
      <c r="BD895" s="146">
        <f>IF(AZ895=4,G895,0)</f>
        <v>0</v>
      </c>
      <c r="BE895" s="146">
        <f>IF(AZ895=5,G895,0)</f>
        <v>0</v>
      </c>
      <c r="CA895" s="177">
        <v>1</v>
      </c>
      <c r="CB895" s="177">
        <v>1</v>
      </c>
      <c r="CZ895" s="146">
        <v>0</v>
      </c>
    </row>
    <row r="896" spans="1:104" x14ac:dyDescent="0.25">
      <c r="A896" s="178"/>
      <c r="B896" s="181"/>
      <c r="C896" s="226" t="s">
        <v>1214</v>
      </c>
      <c r="D896" s="227"/>
      <c r="E896" s="182">
        <v>20</v>
      </c>
      <c r="F896" s="183"/>
      <c r="G896" s="184"/>
      <c r="M896" s="180" t="s">
        <v>1214</v>
      </c>
      <c r="O896" s="170"/>
    </row>
    <row r="897" spans="1:104" x14ac:dyDescent="0.25">
      <c r="A897" s="171">
        <v>340</v>
      </c>
      <c r="B897" s="172" t="s">
        <v>1215</v>
      </c>
      <c r="C897" s="173" t="s">
        <v>1216</v>
      </c>
      <c r="D897" s="174" t="s">
        <v>210</v>
      </c>
      <c r="E897" s="175">
        <v>1</v>
      </c>
      <c r="F897" s="175">
        <v>0</v>
      </c>
      <c r="G897" s="176">
        <f>E897*F897</f>
        <v>0</v>
      </c>
      <c r="O897" s="170">
        <v>2</v>
      </c>
      <c r="AA897" s="146">
        <v>1</v>
      </c>
      <c r="AB897" s="146">
        <v>7</v>
      </c>
      <c r="AC897" s="146">
        <v>7</v>
      </c>
      <c r="AZ897" s="146">
        <v>2</v>
      </c>
      <c r="BA897" s="146">
        <f>IF(AZ897=1,G897,0)</f>
        <v>0</v>
      </c>
      <c r="BB897" s="146">
        <f>IF(AZ897=2,G897,0)</f>
        <v>0</v>
      </c>
      <c r="BC897" s="146">
        <f>IF(AZ897=3,G897,0)</f>
        <v>0</v>
      </c>
      <c r="BD897" s="146">
        <f>IF(AZ897=4,G897,0)</f>
        <v>0</v>
      </c>
      <c r="BE897" s="146">
        <f>IF(AZ897=5,G897,0)</f>
        <v>0</v>
      </c>
      <c r="CA897" s="177">
        <v>1</v>
      </c>
      <c r="CB897" s="177">
        <v>7</v>
      </c>
      <c r="CZ897" s="146">
        <v>0</v>
      </c>
    </row>
    <row r="898" spans="1:104" x14ac:dyDescent="0.25">
      <c r="A898" s="171">
        <v>341</v>
      </c>
      <c r="B898" s="172" t="s">
        <v>1217</v>
      </c>
      <c r="C898" s="173" t="s">
        <v>1218</v>
      </c>
      <c r="D898" s="174" t="s">
        <v>210</v>
      </c>
      <c r="E898" s="175">
        <v>1</v>
      </c>
      <c r="F898" s="175">
        <v>0</v>
      </c>
      <c r="G898" s="176">
        <f>E898*F898</f>
        <v>0</v>
      </c>
      <c r="O898" s="170">
        <v>2</v>
      </c>
      <c r="AA898" s="146">
        <v>1</v>
      </c>
      <c r="AB898" s="146">
        <v>0</v>
      </c>
      <c r="AC898" s="146">
        <v>0</v>
      </c>
      <c r="AZ898" s="146">
        <v>2</v>
      </c>
      <c r="BA898" s="146">
        <f>IF(AZ898=1,G898,0)</f>
        <v>0</v>
      </c>
      <c r="BB898" s="146">
        <f>IF(AZ898=2,G898,0)</f>
        <v>0</v>
      </c>
      <c r="BC898" s="146">
        <f>IF(AZ898=3,G898,0)</f>
        <v>0</v>
      </c>
      <c r="BD898" s="146">
        <f>IF(AZ898=4,G898,0)</f>
        <v>0</v>
      </c>
      <c r="BE898" s="146">
        <f>IF(AZ898=5,G898,0)</f>
        <v>0</v>
      </c>
      <c r="CA898" s="177">
        <v>1</v>
      </c>
      <c r="CB898" s="177">
        <v>0</v>
      </c>
      <c r="CZ898" s="146">
        <v>0</v>
      </c>
    </row>
    <row r="899" spans="1:104" x14ac:dyDescent="0.25">
      <c r="A899" s="171">
        <v>342</v>
      </c>
      <c r="B899" s="172" t="s">
        <v>1219</v>
      </c>
      <c r="C899" s="173" t="s">
        <v>1220</v>
      </c>
      <c r="D899" s="174" t="s">
        <v>210</v>
      </c>
      <c r="E899" s="175">
        <v>2</v>
      </c>
      <c r="F899" s="175">
        <v>0</v>
      </c>
      <c r="G899" s="176">
        <f>E899*F899</f>
        <v>0</v>
      </c>
      <c r="O899" s="170">
        <v>2</v>
      </c>
      <c r="AA899" s="146">
        <v>1</v>
      </c>
      <c r="AB899" s="146">
        <v>7</v>
      </c>
      <c r="AC899" s="146">
        <v>7</v>
      </c>
      <c r="AZ899" s="146">
        <v>2</v>
      </c>
      <c r="BA899" s="146">
        <f>IF(AZ899=1,G899,0)</f>
        <v>0</v>
      </c>
      <c r="BB899" s="146">
        <f>IF(AZ899=2,G899,0)</f>
        <v>0</v>
      </c>
      <c r="BC899" s="146">
        <f>IF(AZ899=3,G899,0)</f>
        <v>0</v>
      </c>
      <c r="BD899" s="146">
        <f>IF(AZ899=4,G899,0)</f>
        <v>0</v>
      </c>
      <c r="BE899" s="146">
        <f>IF(AZ899=5,G899,0)</f>
        <v>0</v>
      </c>
      <c r="CA899" s="177">
        <v>1</v>
      </c>
      <c r="CB899" s="177">
        <v>7</v>
      </c>
      <c r="CZ899" s="146">
        <v>0</v>
      </c>
    </row>
    <row r="900" spans="1:104" x14ac:dyDescent="0.25">
      <c r="A900" s="171">
        <v>343</v>
      </c>
      <c r="B900" s="172" t="s">
        <v>1221</v>
      </c>
      <c r="C900" s="173" t="s">
        <v>1222</v>
      </c>
      <c r="D900" s="174" t="s">
        <v>210</v>
      </c>
      <c r="E900" s="175">
        <v>20</v>
      </c>
      <c r="F900" s="175">
        <v>0</v>
      </c>
      <c r="G900" s="176">
        <f>E900*F900</f>
        <v>0</v>
      </c>
      <c r="O900" s="170">
        <v>2</v>
      </c>
      <c r="AA900" s="146">
        <v>1</v>
      </c>
      <c r="AB900" s="146">
        <v>1</v>
      </c>
      <c r="AC900" s="146">
        <v>1</v>
      </c>
      <c r="AZ900" s="146">
        <v>2</v>
      </c>
      <c r="BA900" s="146">
        <f>IF(AZ900=1,G900,0)</f>
        <v>0</v>
      </c>
      <c r="BB900" s="146">
        <f>IF(AZ900=2,G900,0)</f>
        <v>0</v>
      </c>
      <c r="BC900" s="146">
        <f>IF(AZ900=3,G900,0)</f>
        <v>0</v>
      </c>
      <c r="BD900" s="146">
        <f>IF(AZ900=4,G900,0)</f>
        <v>0</v>
      </c>
      <c r="BE900" s="146">
        <f>IF(AZ900=5,G900,0)</f>
        <v>0</v>
      </c>
      <c r="CA900" s="177">
        <v>1</v>
      </c>
      <c r="CB900" s="177">
        <v>1</v>
      </c>
      <c r="CZ900" s="146">
        <v>1.34E-3</v>
      </c>
    </row>
    <row r="901" spans="1:104" x14ac:dyDescent="0.25">
      <c r="A901" s="178"/>
      <c r="B901" s="179"/>
      <c r="C901" s="228"/>
      <c r="D901" s="229"/>
      <c r="E901" s="229"/>
      <c r="F901" s="229"/>
      <c r="G901" s="230"/>
      <c r="L901" s="180"/>
      <c r="O901" s="170">
        <v>3</v>
      </c>
    </row>
    <row r="902" spans="1:104" x14ac:dyDescent="0.25">
      <c r="A902" s="171">
        <v>344</v>
      </c>
      <c r="B902" s="172" t="s">
        <v>81</v>
      </c>
      <c r="C902" s="173" t="s">
        <v>1223</v>
      </c>
      <c r="D902" s="174" t="s">
        <v>109</v>
      </c>
      <c r="E902" s="175">
        <v>58.665500000000002</v>
      </c>
      <c r="F902" s="175">
        <v>0</v>
      </c>
      <c r="G902" s="176">
        <f>E902*F902</f>
        <v>0</v>
      </c>
      <c r="O902" s="170">
        <v>2</v>
      </c>
      <c r="AA902" s="146">
        <v>12</v>
      </c>
      <c r="AB902" s="146">
        <v>0</v>
      </c>
      <c r="AC902" s="146">
        <v>177</v>
      </c>
      <c r="AZ902" s="146">
        <v>2</v>
      </c>
      <c r="BA902" s="146">
        <f>IF(AZ902=1,G902,0)</f>
        <v>0</v>
      </c>
      <c r="BB902" s="146">
        <f>IF(AZ902=2,G902,0)</f>
        <v>0</v>
      </c>
      <c r="BC902" s="146">
        <f>IF(AZ902=3,G902,0)</f>
        <v>0</v>
      </c>
      <c r="BD902" s="146">
        <f>IF(AZ902=4,G902,0)</f>
        <v>0</v>
      </c>
      <c r="BE902" s="146">
        <f>IF(AZ902=5,G902,0)</f>
        <v>0</v>
      </c>
      <c r="CA902" s="177">
        <v>12</v>
      </c>
      <c r="CB902" s="177">
        <v>0</v>
      </c>
      <c r="CZ902" s="146">
        <v>4.4999999999999997E-3</v>
      </c>
    </row>
    <row r="903" spans="1:104" x14ac:dyDescent="0.25">
      <c r="A903" s="178"/>
      <c r="B903" s="179"/>
      <c r="C903" s="228" t="s">
        <v>1224</v>
      </c>
      <c r="D903" s="229"/>
      <c r="E903" s="229"/>
      <c r="F903" s="229"/>
      <c r="G903" s="230"/>
      <c r="L903" s="180" t="s">
        <v>1224</v>
      </c>
      <c r="O903" s="170">
        <v>3</v>
      </c>
    </row>
    <row r="904" spans="1:104" x14ac:dyDescent="0.25">
      <c r="A904" s="178"/>
      <c r="B904" s="179"/>
      <c r="C904" s="228" t="s">
        <v>1225</v>
      </c>
      <c r="D904" s="229"/>
      <c r="E904" s="229"/>
      <c r="F904" s="229"/>
      <c r="G904" s="230"/>
      <c r="L904" s="180" t="s">
        <v>1225</v>
      </c>
      <c r="O904" s="170">
        <v>3</v>
      </c>
    </row>
    <row r="905" spans="1:104" x14ac:dyDescent="0.25">
      <c r="A905" s="178"/>
      <c r="B905" s="181"/>
      <c r="C905" s="226" t="s">
        <v>385</v>
      </c>
      <c r="D905" s="227"/>
      <c r="E905" s="182">
        <v>2.42</v>
      </c>
      <c r="F905" s="183"/>
      <c r="G905" s="184"/>
      <c r="M905" s="180" t="s">
        <v>385</v>
      </c>
      <c r="O905" s="170"/>
    </row>
    <row r="906" spans="1:104" x14ac:dyDescent="0.25">
      <c r="A906" s="178"/>
      <c r="B906" s="181"/>
      <c r="C906" s="226" t="s">
        <v>386</v>
      </c>
      <c r="D906" s="227"/>
      <c r="E906" s="182">
        <v>4.05</v>
      </c>
      <c r="F906" s="183"/>
      <c r="G906" s="184"/>
      <c r="M906" s="180" t="s">
        <v>386</v>
      </c>
      <c r="O906" s="170"/>
    </row>
    <row r="907" spans="1:104" x14ac:dyDescent="0.25">
      <c r="A907" s="178"/>
      <c r="B907" s="181"/>
      <c r="C907" s="226" t="s">
        <v>387</v>
      </c>
      <c r="D907" s="227"/>
      <c r="E907" s="182">
        <v>12.285</v>
      </c>
      <c r="F907" s="183"/>
      <c r="G907" s="184"/>
      <c r="M907" s="180" t="s">
        <v>387</v>
      </c>
      <c r="O907" s="170"/>
    </row>
    <row r="908" spans="1:104" x14ac:dyDescent="0.25">
      <c r="A908" s="178"/>
      <c r="B908" s="181"/>
      <c r="C908" s="226" t="s">
        <v>388</v>
      </c>
      <c r="D908" s="227"/>
      <c r="E908" s="182">
        <v>4.9000000000000004</v>
      </c>
      <c r="F908" s="183"/>
      <c r="G908" s="184"/>
      <c r="M908" s="180" t="s">
        <v>388</v>
      </c>
      <c r="O908" s="170"/>
    </row>
    <row r="909" spans="1:104" x14ac:dyDescent="0.25">
      <c r="A909" s="178"/>
      <c r="B909" s="181"/>
      <c r="C909" s="226" t="s">
        <v>389</v>
      </c>
      <c r="D909" s="227"/>
      <c r="E909" s="182">
        <v>1.4</v>
      </c>
      <c r="F909" s="183"/>
      <c r="G909" s="184"/>
      <c r="M909" s="180" t="s">
        <v>389</v>
      </c>
      <c r="O909" s="170"/>
    </row>
    <row r="910" spans="1:104" x14ac:dyDescent="0.25">
      <c r="A910" s="178"/>
      <c r="B910" s="181"/>
      <c r="C910" s="226" t="s">
        <v>390</v>
      </c>
      <c r="D910" s="227"/>
      <c r="E910" s="182">
        <v>4.0949999999999998</v>
      </c>
      <c r="F910" s="183"/>
      <c r="G910" s="184"/>
      <c r="M910" s="180" t="s">
        <v>390</v>
      </c>
      <c r="O910" s="170"/>
    </row>
    <row r="911" spans="1:104" x14ac:dyDescent="0.25">
      <c r="A911" s="178"/>
      <c r="B911" s="181"/>
      <c r="C911" s="226" t="s">
        <v>391</v>
      </c>
      <c r="D911" s="227"/>
      <c r="E911" s="182">
        <v>2.1175000000000002</v>
      </c>
      <c r="F911" s="183"/>
      <c r="G911" s="184"/>
      <c r="M911" s="180" t="s">
        <v>391</v>
      </c>
      <c r="O911" s="170"/>
    </row>
    <row r="912" spans="1:104" x14ac:dyDescent="0.25">
      <c r="A912" s="178"/>
      <c r="B912" s="181"/>
      <c r="C912" s="226" t="s">
        <v>392</v>
      </c>
      <c r="D912" s="227"/>
      <c r="E912" s="182">
        <v>2.8279999999999998</v>
      </c>
      <c r="F912" s="183"/>
      <c r="G912" s="184"/>
      <c r="M912" s="180" t="s">
        <v>392</v>
      </c>
      <c r="O912" s="170"/>
    </row>
    <row r="913" spans="1:104" x14ac:dyDescent="0.25">
      <c r="A913" s="178"/>
      <c r="B913" s="181"/>
      <c r="C913" s="226" t="s">
        <v>393</v>
      </c>
      <c r="D913" s="227"/>
      <c r="E913" s="182">
        <v>2.0474999999999999</v>
      </c>
      <c r="F913" s="183"/>
      <c r="G913" s="184"/>
      <c r="M913" s="180" t="s">
        <v>393</v>
      </c>
      <c r="O913" s="170"/>
    </row>
    <row r="914" spans="1:104" x14ac:dyDescent="0.25">
      <c r="A914" s="178"/>
      <c r="B914" s="181"/>
      <c r="C914" s="226" t="s">
        <v>394</v>
      </c>
      <c r="D914" s="227"/>
      <c r="E914" s="182">
        <v>22.522500000000001</v>
      </c>
      <c r="F914" s="183"/>
      <c r="G914" s="184"/>
      <c r="M914" s="180" t="s">
        <v>394</v>
      </c>
      <c r="O914" s="170"/>
    </row>
    <row r="915" spans="1:104" x14ac:dyDescent="0.25">
      <c r="A915" s="171">
        <v>345</v>
      </c>
      <c r="B915" s="172" t="s">
        <v>301</v>
      </c>
      <c r="C915" s="173" t="s">
        <v>1226</v>
      </c>
      <c r="D915" s="174" t="s">
        <v>109</v>
      </c>
      <c r="E915" s="175">
        <v>20.370999999999999</v>
      </c>
      <c r="F915" s="175">
        <v>0</v>
      </c>
      <c r="G915" s="176">
        <f>E915*F915</f>
        <v>0</v>
      </c>
      <c r="O915" s="170">
        <v>2</v>
      </c>
      <c r="AA915" s="146">
        <v>12</v>
      </c>
      <c r="AB915" s="146">
        <v>0</v>
      </c>
      <c r="AC915" s="146">
        <v>178</v>
      </c>
      <c r="AZ915" s="146">
        <v>2</v>
      </c>
      <c r="BA915" s="146">
        <f>IF(AZ915=1,G915,0)</f>
        <v>0</v>
      </c>
      <c r="BB915" s="146">
        <f>IF(AZ915=2,G915,0)</f>
        <v>0</v>
      </c>
      <c r="BC915" s="146">
        <f>IF(AZ915=3,G915,0)</f>
        <v>0</v>
      </c>
      <c r="BD915" s="146">
        <f>IF(AZ915=4,G915,0)</f>
        <v>0</v>
      </c>
      <c r="BE915" s="146">
        <f>IF(AZ915=5,G915,0)</f>
        <v>0</v>
      </c>
      <c r="CA915" s="177">
        <v>12</v>
      </c>
      <c r="CB915" s="177">
        <v>0</v>
      </c>
      <c r="CZ915" s="146">
        <v>7.4999999999999997E-3</v>
      </c>
    </row>
    <row r="916" spans="1:104" x14ac:dyDescent="0.25">
      <c r="A916" s="178"/>
      <c r="B916" s="179"/>
      <c r="C916" s="228" t="s">
        <v>1224</v>
      </c>
      <c r="D916" s="229"/>
      <c r="E916" s="229"/>
      <c r="F916" s="229"/>
      <c r="G916" s="230"/>
      <c r="L916" s="180" t="s">
        <v>1224</v>
      </c>
      <c r="O916" s="170">
        <v>3</v>
      </c>
    </row>
    <row r="917" spans="1:104" x14ac:dyDescent="0.25">
      <c r="A917" s="178"/>
      <c r="B917" s="179"/>
      <c r="C917" s="228" t="s">
        <v>1225</v>
      </c>
      <c r="D917" s="229"/>
      <c r="E917" s="229"/>
      <c r="F917" s="229"/>
      <c r="G917" s="230"/>
      <c r="L917" s="180" t="s">
        <v>1225</v>
      </c>
      <c r="O917" s="170">
        <v>3</v>
      </c>
    </row>
    <row r="918" spans="1:104" x14ac:dyDescent="0.25">
      <c r="A918" s="178"/>
      <c r="B918" s="181"/>
      <c r="C918" s="226" t="s">
        <v>395</v>
      </c>
      <c r="D918" s="227"/>
      <c r="E918" s="182">
        <v>3.2174999999999998</v>
      </c>
      <c r="F918" s="183"/>
      <c r="G918" s="184"/>
      <c r="M918" s="180" t="s">
        <v>395</v>
      </c>
      <c r="O918" s="170"/>
    </row>
    <row r="919" spans="1:104" x14ac:dyDescent="0.25">
      <c r="A919" s="178"/>
      <c r="B919" s="181"/>
      <c r="C919" s="226" t="s">
        <v>396</v>
      </c>
      <c r="D919" s="227"/>
      <c r="E919" s="182">
        <v>7.25</v>
      </c>
      <c r="F919" s="183"/>
      <c r="G919" s="184"/>
      <c r="M919" s="180" t="s">
        <v>396</v>
      </c>
      <c r="O919" s="170"/>
    </row>
    <row r="920" spans="1:104" x14ac:dyDescent="0.25">
      <c r="A920" s="178"/>
      <c r="B920" s="181"/>
      <c r="C920" s="226" t="s">
        <v>397</v>
      </c>
      <c r="D920" s="227"/>
      <c r="E920" s="182">
        <v>6.7859999999999996</v>
      </c>
      <c r="F920" s="183"/>
      <c r="G920" s="184"/>
      <c r="M920" s="180" t="s">
        <v>397</v>
      </c>
      <c r="O920" s="170"/>
    </row>
    <row r="921" spans="1:104" x14ac:dyDescent="0.25">
      <c r="A921" s="178"/>
      <c r="B921" s="181"/>
      <c r="C921" s="226" t="s">
        <v>398</v>
      </c>
      <c r="D921" s="227"/>
      <c r="E921" s="182">
        <v>3.1175000000000002</v>
      </c>
      <c r="F921" s="183"/>
      <c r="G921" s="184"/>
      <c r="M921" s="180" t="s">
        <v>398</v>
      </c>
      <c r="O921" s="170"/>
    </row>
    <row r="922" spans="1:104" ht="20" x14ac:dyDescent="0.25">
      <c r="A922" s="171">
        <v>346</v>
      </c>
      <c r="B922" s="172" t="s">
        <v>304</v>
      </c>
      <c r="C922" s="173" t="s">
        <v>1227</v>
      </c>
      <c r="D922" s="174" t="s">
        <v>75</v>
      </c>
      <c r="E922" s="175">
        <v>1</v>
      </c>
      <c r="F922" s="175">
        <v>0</v>
      </c>
      <c r="G922" s="176">
        <f>E922*F922</f>
        <v>0</v>
      </c>
      <c r="O922" s="170">
        <v>2</v>
      </c>
      <c r="AA922" s="146">
        <v>12</v>
      </c>
      <c r="AB922" s="146">
        <v>0</v>
      </c>
      <c r="AC922" s="146">
        <v>505</v>
      </c>
      <c r="AZ922" s="146">
        <v>2</v>
      </c>
      <c r="BA922" s="146">
        <f>IF(AZ922=1,G922,0)</f>
        <v>0</v>
      </c>
      <c r="BB922" s="146">
        <f>IF(AZ922=2,G922,0)</f>
        <v>0</v>
      </c>
      <c r="BC922" s="146">
        <f>IF(AZ922=3,G922,0)</f>
        <v>0</v>
      </c>
      <c r="BD922" s="146">
        <f>IF(AZ922=4,G922,0)</f>
        <v>0</v>
      </c>
      <c r="BE922" s="146">
        <f>IF(AZ922=5,G922,0)</f>
        <v>0</v>
      </c>
      <c r="CA922" s="177">
        <v>12</v>
      </c>
      <c r="CB922" s="177">
        <v>0</v>
      </c>
      <c r="CZ922" s="146">
        <v>0</v>
      </c>
    </row>
    <row r="923" spans="1:104" ht="20" x14ac:dyDescent="0.25">
      <c r="A923" s="171">
        <v>347</v>
      </c>
      <c r="B923" s="172" t="s">
        <v>304</v>
      </c>
      <c r="C923" s="173" t="s">
        <v>1228</v>
      </c>
      <c r="D923" s="174" t="s">
        <v>75</v>
      </c>
      <c r="E923" s="175">
        <v>1</v>
      </c>
      <c r="F923" s="175">
        <v>0</v>
      </c>
      <c r="G923" s="176">
        <f>E923*F923</f>
        <v>0</v>
      </c>
      <c r="O923" s="170">
        <v>2</v>
      </c>
      <c r="AA923" s="146">
        <v>12</v>
      </c>
      <c r="AB923" s="146">
        <v>0</v>
      </c>
      <c r="AC923" s="146">
        <v>506</v>
      </c>
      <c r="AZ923" s="146">
        <v>2</v>
      </c>
      <c r="BA923" s="146">
        <f>IF(AZ923=1,G923,0)</f>
        <v>0</v>
      </c>
      <c r="BB923" s="146">
        <f>IF(AZ923=2,G923,0)</f>
        <v>0</v>
      </c>
      <c r="BC923" s="146">
        <f>IF(AZ923=3,G923,0)</f>
        <v>0</v>
      </c>
      <c r="BD923" s="146">
        <f>IF(AZ923=4,G923,0)</f>
        <v>0</v>
      </c>
      <c r="BE923" s="146">
        <f>IF(AZ923=5,G923,0)</f>
        <v>0</v>
      </c>
      <c r="CA923" s="177">
        <v>12</v>
      </c>
      <c r="CB923" s="177">
        <v>0</v>
      </c>
      <c r="CZ923" s="146">
        <v>0</v>
      </c>
    </row>
    <row r="924" spans="1:104" x14ac:dyDescent="0.25">
      <c r="A924" s="171">
        <v>348</v>
      </c>
      <c r="B924" s="172" t="s">
        <v>738</v>
      </c>
      <c r="C924" s="173" t="s">
        <v>1229</v>
      </c>
      <c r="D924" s="174" t="s">
        <v>75</v>
      </c>
      <c r="E924" s="175">
        <v>1</v>
      </c>
      <c r="F924" s="175">
        <v>0</v>
      </c>
      <c r="G924" s="176">
        <f>E924*F924</f>
        <v>0</v>
      </c>
      <c r="O924" s="170">
        <v>2</v>
      </c>
      <c r="AA924" s="146">
        <v>12</v>
      </c>
      <c r="AB924" s="146">
        <v>0</v>
      </c>
      <c r="AC924" s="146">
        <v>507</v>
      </c>
      <c r="AZ924" s="146">
        <v>2</v>
      </c>
      <c r="BA924" s="146">
        <f>IF(AZ924=1,G924,0)</f>
        <v>0</v>
      </c>
      <c r="BB924" s="146">
        <f>IF(AZ924=2,G924,0)</f>
        <v>0</v>
      </c>
      <c r="BC924" s="146">
        <f>IF(AZ924=3,G924,0)</f>
        <v>0</v>
      </c>
      <c r="BD924" s="146">
        <f>IF(AZ924=4,G924,0)</f>
        <v>0</v>
      </c>
      <c r="BE924" s="146">
        <f>IF(AZ924=5,G924,0)</f>
        <v>0</v>
      </c>
      <c r="CA924" s="177">
        <v>12</v>
      </c>
      <c r="CB924" s="177">
        <v>0</v>
      </c>
      <c r="CZ924" s="146">
        <v>0</v>
      </c>
    </row>
    <row r="925" spans="1:104" ht="20" x14ac:dyDescent="0.25">
      <c r="A925" s="171">
        <v>349</v>
      </c>
      <c r="B925" s="172" t="s">
        <v>741</v>
      </c>
      <c r="C925" s="173" t="s">
        <v>1230</v>
      </c>
      <c r="D925" s="174" t="s">
        <v>75</v>
      </c>
      <c r="E925" s="175">
        <v>1</v>
      </c>
      <c r="F925" s="175">
        <v>0</v>
      </c>
      <c r="G925" s="176">
        <f>E925*F925</f>
        <v>0</v>
      </c>
      <c r="O925" s="170">
        <v>2</v>
      </c>
      <c r="AA925" s="146">
        <v>12</v>
      </c>
      <c r="AB925" s="146">
        <v>0</v>
      </c>
      <c r="AC925" s="146">
        <v>525</v>
      </c>
      <c r="AZ925" s="146">
        <v>2</v>
      </c>
      <c r="BA925" s="146">
        <f>IF(AZ925=1,G925,0)</f>
        <v>0</v>
      </c>
      <c r="BB925" s="146">
        <f>IF(AZ925=2,G925,0)</f>
        <v>0</v>
      </c>
      <c r="BC925" s="146">
        <f>IF(AZ925=3,G925,0)</f>
        <v>0</v>
      </c>
      <c r="BD925" s="146">
        <f>IF(AZ925=4,G925,0)</f>
        <v>0</v>
      </c>
      <c r="BE925" s="146">
        <f>IF(AZ925=5,G925,0)</f>
        <v>0</v>
      </c>
      <c r="CA925" s="177">
        <v>12</v>
      </c>
      <c r="CB925" s="177">
        <v>0</v>
      </c>
      <c r="CZ925" s="146">
        <v>0</v>
      </c>
    </row>
    <row r="926" spans="1:104" x14ac:dyDescent="0.25">
      <c r="A926" s="178"/>
      <c r="B926" s="179"/>
      <c r="C926" s="228" t="s">
        <v>1231</v>
      </c>
      <c r="D926" s="229"/>
      <c r="E926" s="229"/>
      <c r="F926" s="229"/>
      <c r="G926" s="230"/>
      <c r="L926" s="180" t="s">
        <v>1231</v>
      </c>
      <c r="O926" s="170">
        <v>3</v>
      </c>
    </row>
    <row r="927" spans="1:104" x14ac:dyDescent="0.25">
      <c r="A927" s="171">
        <v>350</v>
      </c>
      <c r="B927" s="172" t="s">
        <v>744</v>
      </c>
      <c r="C927" s="173" t="s">
        <v>1232</v>
      </c>
      <c r="D927" s="174" t="s">
        <v>75</v>
      </c>
      <c r="E927" s="175">
        <v>1</v>
      </c>
      <c r="F927" s="175">
        <v>0</v>
      </c>
      <c r="G927" s="176">
        <f>E927*F927</f>
        <v>0</v>
      </c>
      <c r="O927" s="170">
        <v>2</v>
      </c>
      <c r="AA927" s="146">
        <v>12</v>
      </c>
      <c r="AB927" s="146">
        <v>0</v>
      </c>
      <c r="AC927" s="146">
        <v>526</v>
      </c>
      <c r="AZ927" s="146">
        <v>2</v>
      </c>
      <c r="BA927" s="146">
        <f>IF(AZ927=1,G927,0)</f>
        <v>0</v>
      </c>
      <c r="BB927" s="146">
        <f>IF(AZ927=2,G927,0)</f>
        <v>0</v>
      </c>
      <c r="BC927" s="146">
        <f>IF(AZ927=3,G927,0)</f>
        <v>0</v>
      </c>
      <c r="BD927" s="146">
        <f>IF(AZ927=4,G927,0)</f>
        <v>0</v>
      </c>
      <c r="BE927" s="146">
        <f>IF(AZ927=5,G927,0)</f>
        <v>0</v>
      </c>
      <c r="CA927" s="177">
        <v>12</v>
      </c>
      <c r="CB927" s="177">
        <v>0</v>
      </c>
      <c r="CZ927" s="146">
        <v>0</v>
      </c>
    </row>
    <row r="928" spans="1:104" x14ac:dyDescent="0.25">
      <c r="A928" s="171">
        <v>351</v>
      </c>
      <c r="B928" s="172" t="s">
        <v>746</v>
      </c>
      <c r="C928" s="173" t="s">
        <v>1233</v>
      </c>
      <c r="D928" s="174" t="s">
        <v>75</v>
      </c>
      <c r="E928" s="175">
        <v>1</v>
      </c>
      <c r="F928" s="175">
        <v>0</v>
      </c>
      <c r="G928" s="176">
        <f>E928*F928</f>
        <v>0</v>
      </c>
      <c r="O928" s="170">
        <v>2</v>
      </c>
      <c r="AA928" s="146">
        <v>12</v>
      </c>
      <c r="AB928" s="146">
        <v>0</v>
      </c>
      <c r="AC928" s="146">
        <v>527</v>
      </c>
      <c r="AZ928" s="146">
        <v>2</v>
      </c>
      <c r="BA928" s="146">
        <f>IF(AZ928=1,G928,0)</f>
        <v>0</v>
      </c>
      <c r="BB928" s="146">
        <f>IF(AZ928=2,G928,0)</f>
        <v>0</v>
      </c>
      <c r="BC928" s="146">
        <f>IF(AZ928=3,G928,0)</f>
        <v>0</v>
      </c>
      <c r="BD928" s="146">
        <f>IF(AZ928=4,G928,0)</f>
        <v>0</v>
      </c>
      <c r="BE928" s="146">
        <f>IF(AZ928=5,G928,0)</f>
        <v>0</v>
      </c>
      <c r="CA928" s="177">
        <v>12</v>
      </c>
      <c r="CB928" s="177">
        <v>0</v>
      </c>
      <c r="CZ928" s="146">
        <v>0</v>
      </c>
    </row>
    <row r="929" spans="1:104" ht="20" x14ac:dyDescent="0.25">
      <c r="A929" s="171">
        <v>352</v>
      </c>
      <c r="B929" s="172" t="s">
        <v>1234</v>
      </c>
      <c r="C929" s="173" t="s">
        <v>1235</v>
      </c>
      <c r="D929" s="174" t="s">
        <v>210</v>
      </c>
      <c r="E929" s="175">
        <v>1</v>
      </c>
      <c r="F929" s="175">
        <v>0</v>
      </c>
      <c r="G929" s="176">
        <f>E929*F929</f>
        <v>0</v>
      </c>
      <c r="O929" s="170">
        <v>2</v>
      </c>
      <c r="AA929" s="146">
        <v>3</v>
      </c>
      <c r="AB929" s="146">
        <v>1</v>
      </c>
      <c r="AC929" s="146">
        <v>55345515</v>
      </c>
      <c r="AZ929" s="146">
        <v>2</v>
      </c>
      <c r="BA929" s="146">
        <f>IF(AZ929=1,G929,0)</f>
        <v>0</v>
      </c>
      <c r="BB929" s="146">
        <f>IF(AZ929=2,G929,0)</f>
        <v>0</v>
      </c>
      <c r="BC929" s="146">
        <f>IF(AZ929=3,G929,0)</f>
        <v>0</v>
      </c>
      <c r="BD929" s="146">
        <f>IF(AZ929=4,G929,0)</f>
        <v>0</v>
      </c>
      <c r="BE929" s="146">
        <f>IF(AZ929=5,G929,0)</f>
        <v>0</v>
      </c>
      <c r="CA929" s="177">
        <v>3</v>
      </c>
      <c r="CB929" s="177">
        <v>1</v>
      </c>
      <c r="CZ929" s="146">
        <v>0.17799999999999999</v>
      </c>
    </row>
    <row r="930" spans="1:104" x14ac:dyDescent="0.25">
      <c r="A930" s="178"/>
      <c r="B930" s="179"/>
      <c r="C930" s="228" t="s">
        <v>1236</v>
      </c>
      <c r="D930" s="229"/>
      <c r="E930" s="229"/>
      <c r="F930" s="229"/>
      <c r="G930" s="230"/>
      <c r="L930" s="180" t="s">
        <v>1236</v>
      </c>
      <c r="O930" s="170">
        <v>3</v>
      </c>
    </row>
    <row r="931" spans="1:104" x14ac:dyDescent="0.25">
      <c r="A931" s="171">
        <v>353</v>
      </c>
      <c r="B931" s="172" t="s">
        <v>1237</v>
      </c>
      <c r="C931" s="173" t="s">
        <v>1238</v>
      </c>
      <c r="D931" s="174" t="s">
        <v>210</v>
      </c>
      <c r="E931" s="175">
        <v>5</v>
      </c>
      <c r="F931" s="175">
        <v>0</v>
      </c>
      <c r="G931" s="176">
        <f>E931*F931</f>
        <v>0</v>
      </c>
      <c r="O931" s="170">
        <v>2</v>
      </c>
      <c r="AA931" s="146">
        <v>3</v>
      </c>
      <c r="AB931" s="146">
        <v>1</v>
      </c>
      <c r="AC931" s="146">
        <v>61160102</v>
      </c>
      <c r="AZ931" s="146">
        <v>2</v>
      </c>
      <c r="BA931" s="146">
        <f>IF(AZ931=1,G931,0)</f>
        <v>0</v>
      </c>
      <c r="BB931" s="146">
        <f>IF(AZ931=2,G931,0)</f>
        <v>0</v>
      </c>
      <c r="BC931" s="146">
        <f>IF(AZ931=3,G931,0)</f>
        <v>0</v>
      </c>
      <c r="BD931" s="146">
        <f>IF(AZ931=4,G931,0)</f>
        <v>0</v>
      </c>
      <c r="BE931" s="146">
        <f>IF(AZ931=5,G931,0)</f>
        <v>0</v>
      </c>
      <c r="CA931" s="177">
        <v>3</v>
      </c>
      <c r="CB931" s="177">
        <v>1</v>
      </c>
      <c r="CZ931" s="146">
        <v>1.4500000000000001E-2</v>
      </c>
    </row>
    <row r="932" spans="1:104" x14ac:dyDescent="0.25">
      <c r="A932" s="178"/>
      <c r="B932" s="179"/>
      <c r="C932" s="228"/>
      <c r="D932" s="229"/>
      <c r="E932" s="229"/>
      <c r="F932" s="229"/>
      <c r="G932" s="230"/>
      <c r="L932" s="180"/>
      <c r="O932" s="170">
        <v>3</v>
      </c>
    </row>
    <row r="933" spans="1:104" x14ac:dyDescent="0.25">
      <c r="A933" s="178"/>
      <c r="B933" s="179"/>
      <c r="C933" s="228"/>
      <c r="D933" s="229"/>
      <c r="E933" s="229"/>
      <c r="F933" s="229"/>
      <c r="G933" s="230"/>
      <c r="L933" s="180"/>
      <c r="O933" s="170">
        <v>3</v>
      </c>
    </row>
    <row r="934" spans="1:104" x14ac:dyDescent="0.25">
      <c r="A934" s="178"/>
      <c r="B934" s="179"/>
      <c r="C934" s="228"/>
      <c r="D934" s="229"/>
      <c r="E934" s="229"/>
      <c r="F934" s="229"/>
      <c r="G934" s="230"/>
      <c r="L934" s="180"/>
      <c r="O934" s="170">
        <v>3</v>
      </c>
    </row>
    <row r="935" spans="1:104" x14ac:dyDescent="0.25">
      <c r="A935" s="171">
        <v>354</v>
      </c>
      <c r="B935" s="172" t="s">
        <v>1239</v>
      </c>
      <c r="C935" s="173" t="s">
        <v>1240</v>
      </c>
      <c r="D935" s="174" t="s">
        <v>210</v>
      </c>
      <c r="E935" s="175">
        <v>1</v>
      </c>
      <c r="F935" s="175">
        <v>0</v>
      </c>
      <c r="G935" s="176">
        <f>E935*F935</f>
        <v>0</v>
      </c>
      <c r="O935" s="170">
        <v>2</v>
      </c>
      <c r="AA935" s="146">
        <v>3</v>
      </c>
      <c r="AB935" s="146">
        <v>7</v>
      </c>
      <c r="AC935" s="146">
        <v>61160103</v>
      </c>
      <c r="AZ935" s="146">
        <v>2</v>
      </c>
      <c r="BA935" s="146">
        <f>IF(AZ935=1,G935,0)</f>
        <v>0</v>
      </c>
      <c r="BB935" s="146">
        <f>IF(AZ935=2,G935,0)</f>
        <v>0</v>
      </c>
      <c r="BC935" s="146">
        <f>IF(AZ935=3,G935,0)</f>
        <v>0</v>
      </c>
      <c r="BD935" s="146">
        <f>IF(AZ935=4,G935,0)</f>
        <v>0</v>
      </c>
      <c r="BE935" s="146">
        <f>IF(AZ935=5,G935,0)</f>
        <v>0</v>
      </c>
      <c r="CA935" s="177">
        <v>3</v>
      </c>
      <c r="CB935" s="177">
        <v>7</v>
      </c>
      <c r="CZ935" s="146">
        <v>1.6E-2</v>
      </c>
    </row>
    <row r="936" spans="1:104" x14ac:dyDescent="0.25">
      <c r="A936" s="171">
        <v>355</v>
      </c>
      <c r="B936" s="172" t="s">
        <v>1241</v>
      </c>
      <c r="C936" s="173" t="s">
        <v>1242</v>
      </c>
      <c r="D936" s="174" t="s">
        <v>210</v>
      </c>
      <c r="E936" s="175">
        <v>3</v>
      </c>
      <c r="F936" s="175">
        <v>0</v>
      </c>
      <c r="G936" s="176">
        <f>E936*F936</f>
        <v>0</v>
      </c>
      <c r="O936" s="170">
        <v>2</v>
      </c>
      <c r="AA936" s="146">
        <v>3</v>
      </c>
      <c r="AB936" s="146">
        <v>1</v>
      </c>
      <c r="AC936" s="146">
        <v>61161801</v>
      </c>
      <c r="AZ936" s="146">
        <v>2</v>
      </c>
      <c r="BA936" s="146">
        <f>IF(AZ936=1,G936,0)</f>
        <v>0</v>
      </c>
      <c r="BB936" s="146">
        <f>IF(AZ936=2,G936,0)</f>
        <v>0</v>
      </c>
      <c r="BC936" s="146">
        <f>IF(AZ936=3,G936,0)</f>
        <v>0</v>
      </c>
      <c r="BD936" s="146">
        <f>IF(AZ936=4,G936,0)</f>
        <v>0</v>
      </c>
      <c r="BE936" s="146">
        <f>IF(AZ936=5,G936,0)</f>
        <v>0</v>
      </c>
      <c r="CA936" s="177">
        <v>3</v>
      </c>
      <c r="CB936" s="177">
        <v>1</v>
      </c>
      <c r="CZ936" s="146">
        <v>1.6E-2</v>
      </c>
    </row>
    <row r="937" spans="1:104" x14ac:dyDescent="0.25">
      <c r="A937" s="178"/>
      <c r="B937" s="179"/>
      <c r="C937" s="228"/>
      <c r="D937" s="229"/>
      <c r="E937" s="229"/>
      <c r="F937" s="229"/>
      <c r="G937" s="230"/>
      <c r="L937" s="180"/>
      <c r="O937" s="170">
        <v>3</v>
      </c>
    </row>
    <row r="938" spans="1:104" x14ac:dyDescent="0.25">
      <c r="A938" s="178"/>
      <c r="B938" s="179"/>
      <c r="C938" s="228"/>
      <c r="D938" s="229"/>
      <c r="E938" s="229"/>
      <c r="F938" s="229"/>
      <c r="G938" s="230"/>
      <c r="L938" s="180"/>
      <c r="O938" s="170">
        <v>3</v>
      </c>
    </row>
    <row r="939" spans="1:104" x14ac:dyDescent="0.25">
      <c r="A939" s="178"/>
      <c r="B939" s="179"/>
      <c r="C939" s="228"/>
      <c r="D939" s="229"/>
      <c r="E939" s="229"/>
      <c r="F939" s="229"/>
      <c r="G939" s="230"/>
      <c r="L939" s="180"/>
      <c r="O939" s="170">
        <v>3</v>
      </c>
    </row>
    <row r="940" spans="1:104" x14ac:dyDescent="0.25">
      <c r="A940" s="171">
        <v>356</v>
      </c>
      <c r="B940" s="172" t="s">
        <v>1243</v>
      </c>
      <c r="C940" s="173" t="s">
        <v>1244</v>
      </c>
      <c r="D940" s="174" t="s">
        <v>210</v>
      </c>
      <c r="E940" s="175">
        <v>1</v>
      </c>
      <c r="F940" s="175">
        <v>0</v>
      </c>
      <c r="G940" s="176">
        <f>E940*F940</f>
        <v>0</v>
      </c>
      <c r="O940" s="170">
        <v>2</v>
      </c>
      <c r="AA940" s="146">
        <v>3</v>
      </c>
      <c r="AB940" s="146">
        <v>1</v>
      </c>
      <c r="AC940" s="146">
        <v>61161802</v>
      </c>
      <c r="AZ940" s="146">
        <v>2</v>
      </c>
      <c r="BA940" s="146">
        <f>IF(AZ940=1,G940,0)</f>
        <v>0</v>
      </c>
      <c r="BB940" s="146">
        <f>IF(AZ940=2,G940,0)</f>
        <v>0</v>
      </c>
      <c r="BC940" s="146">
        <f>IF(AZ940=3,G940,0)</f>
        <v>0</v>
      </c>
      <c r="BD940" s="146">
        <f>IF(AZ940=4,G940,0)</f>
        <v>0</v>
      </c>
      <c r="BE940" s="146">
        <f>IF(AZ940=5,G940,0)</f>
        <v>0</v>
      </c>
      <c r="CA940" s="177">
        <v>3</v>
      </c>
      <c r="CB940" s="177">
        <v>1</v>
      </c>
      <c r="CZ940" s="146">
        <v>1.7999999999999999E-2</v>
      </c>
    </row>
    <row r="941" spans="1:104" x14ac:dyDescent="0.25">
      <c r="A941" s="171">
        <v>357</v>
      </c>
      <c r="B941" s="172" t="s">
        <v>1245</v>
      </c>
      <c r="C941" s="173" t="s">
        <v>1246</v>
      </c>
      <c r="D941" s="174" t="s">
        <v>210</v>
      </c>
      <c r="E941" s="175">
        <v>10</v>
      </c>
      <c r="F941" s="175">
        <v>0</v>
      </c>
      <c r="G941" s="176">
        <f>E941*F941</f>
        <v>0</v>
      </c>
      <c r="O941" s="170">
        <v>2</v>
      </c>
      <c r="AA941" s="146">
        <v>3</v>
      </c>
      <c r="AB941" s="146">
        <v>1</v>
      </c>
      <c r="AC941" s="146">
        <v>61161803</v>
      </c>
      <c r="AZ941" s="146">
        <v>2</v>
      </c>
      <c r="BA941" s="146">
        <f>IF(AZ941=1,G941,0)</f>
        <v>0</v>
      </c>
      <c r="BB941" s="146">
        <f>IF(AZ941=2,G941,0)</f>
        <v>0</v>
      </c>
      <c r="BC941" s="146">
        <f>IF(AZ941=3,G941,0)</f>
        <v>0</v>
      </c>
      <c r="BD941" s="146">
        <f>IF(AZ941=4,G941,0)</f>
        <v>0</v>
      </c>
      <c r="BE941" s="146">
        <f>IF(AZ941=5,G941,0)</f>
        <v>0</v>
      </c>
      <c r="CA941" s="177">
        <v>3</v>
      </c>
      <c r="CB941" s="177">
        <v>1</v>
      </c>
      <c r="CZ941" s="146">
        <v>0.02</v>
      </c>
    </row>
    <row r="942" spans="1:104" x14ac:dyDescent="0.25">
      <c r="A942" s="171">
        <v>358</v>
      </c>
      <c r="B942" s="172" t="s">
        <v>1247</v>
      </c>
      <c r="C942" s="173" t="s">
        <v>1248</v>
      </c>
      <c r="D942" s="174" t="s">
        <v>210</v>
      </c>
      <c r="E942" s="175">
        <v>1</v>
      </c>
      <c r="F942" s="175">
        <v>0</v>
      </c>
      <c r="G942" s="176">
        <f>E942*F942</f>
        <v>0</v>
      </c>
      <c r="O942" s="170">
        <v>2</v>
      </c>
      <c r="AA942" s="146">
        <v>3</v>
      </c>
      <c r="AB942" s="146">
        <v>1</v>
      </c>
      <c r="AC942" s="146">
        <v>61161804</v>
      </c>
      <c r="AZ942" s="146">
        <v>2</v>
      </c>
      <c r="BA942" s="146">
        <f>IF(AZ942=1,G942,0)</f>
        <v>0</v>
      </c>
      <c r="BB942" s="146">
        <f>IF(AZ942=2,G942,0)</f>
        <v>0</v>
      </c>
      <c r="BC942" s="146">
        <f>IF(AZ942=3,G942,0)</f>
        <v>0</v>
      </c>
      <c r="BD942" s="146">
        <f>IF(AZ942=4,G942,0)</f>
        <v>0</v>
      </c>
      <c r="BE942" s="146">
        <f>IF(AZ942=5,G942,0)</f>
        <v>0</v>
      </c>
      <c r="CA942" s="177">
        <v>3</v>
      </c>
      <c r="CB942" s="177">
        <v>1</v>
      </c>
      <c r="CZ942" s="146">
        <v>2.1999999999999999E-2</v>
      </c>
    </row>
    <row r="943" spans="1:104" x14ac:dyDescent="0.25">
      <c r="A943" s="178"/>
      <c r="B943" s="179"/>
      <c r="C943" s="228"/>
      <c r="D943" s="229"/>
      <c r="E943" s="229"/>
      <c r="F943" s="229"/>
      <c r="G943" s="230"/>
      <c r="L943" s="180"/>
      <c r="O943" s="170">
        <v>3</v>
      </c>
    </row>
    <row r="944" spans="1:104" x14ac:dyDescent="0.25">
      <c r="A944" s="178"/>
      <c r="B944" s="179"/>
      <c r="C944" s="228"/>
      <c r="D944" s="229"/>
      <c r="E944" s="229"/>
      <c r="F944" s="229"/>
      <c r="G944" s="230"/>
      <c r="L944" s="180"/>
      <c r="O944" s="170">
        <v>3</v>
      </c>
    </row>
    <row r="945" spans="1:104" x14ac:dyDescent="0.25">
      <c r="A945" s="178"/>
      <c r="B945" s="179"/>
      <c r="C945" s="228"/>
      <c r="D945" s="229"/>
      <c r="E945" s="229"/>
      <c r="F945" s="229"/>
      <c r="G945" s="230"/>
      <c r="L945" s="180"/>
      <c r="O945" s="170">
        <v>3</v>
      </c>
    </row>
    <row r="946" spans="1:104" x14ac:dyDescent="0.25">
      <c r="A946" s="171">
        <v>359</v>
      </c>
      <c r="B946" s="172" t="s">
        <v>1249</v>
      </c>
      <c r="C946" s="173" t="s">
        <v>1250</v>
      </c>
      <c r="D946" s="174" t="s">
        <v>210</v>
      </c>
      <c r="E946" s="175">
        <v>1</v>
      </c>
      <c r="F946" s="175">
        <v>0</v>
      </c>
      <c r="G946" s="176">
        <f>E946*F946</f>
        <v>0</v>
      </c>
      <c r="O946" s="170">
        <v>2</v>
      </c>
      <c r="AA946" s="146">
        <v>3</v>
      </c>
      <c r="AB946" s="146">
        <v>7</v>
      </c>
      <c r="AC946" s="146">
        <v>61165185</v>
      </c>
      <c r="AZ946" s="146">
        <v>2</v>
      </c>
      <c r="BA946" s="146">
        <f>IF(AZ946=1,G946,0)</f>
        <v>0</v>
      </c>
      <c r="BB946" s="146">
        <f>IF(AZ946=2,G946,0)</f>
        <v>0</v>
      </c>
      <c r="BC946" s="146">
        <f>IF(AZ946=3,G946,0)</f>
        <v>0</v>
      </c>
      <c r="BD946" s="146">
        <f>IF(AZ946=4,G946,0)</f>
        <v>0</v>
      </c>
      <c r="BE946" s="146">
        <f>IF(AZ946=5,G946,0)</f>
        <v>0</v>
      </c>
      <c r="CA946" s="177">
        <v>3</v>
      </c>
      <c r="CB946" s="177">
        <v>7</v>
      </c>
      <c r="CZ946" s="146">
        <v>4.7E-2</v>
      </c>
    </row>
    <row r="947" spans="1:104" x14ac:dyDescent="0.25">
      <c r="A947" s="178"/>
      <c r="B947" s="179"/>
      <c r="C947" s="228" t="s">
        <v>1236</v>
      </c>
      <c r="D947" s="229"/>
      <c r="E947" s="229"/>
      <c r="F947" s="229"/>
      <c r="G947" s="230"/>
      <c r="L947" s="180" t="s">
        <v>1236</v>
      </c>
      <c r="O947" s="170">
        <v>3</v>
      </c>
    </row>
    <row r="948" spans="1:104" x14ac:dyDescent="0.25">
      <c r="A948" s="171">
        <v>360</v>
      </c>
      <c r="B948" s="172" t="s">
        <v>1251</v>
      </c>
      <c r="C948" s="173" t="s">
        <v>1252</v>
      </c>
      <c r="D948" s="174" t="s">
        <v>210</v>
      </c>
      <c r="E948" s="175">
        <v>1</v>
      </c>
      <c r="F948" s="175">
        <v>0</v>
      </c>
      <c r="G948" s="176">
        <f>E948*F948</f>
        <v>0</v>
      </c>
      <c r="O948" s="170">
        <v>2</v>
      </c>
      <c r="AA948" s="146">
        <v>3</v>
      </c>
      <c r="AB948" s="146">
        <v>1</v>
      </c>
      <c r="AC948" s="146" t="s">
        <v>1251</v>
      </c>
      <c r="AZ948" s="146">
        <v>2</v>
      </c>
      <c r="BA948" s="146">
        <f>IF(AZ948=1,G948,0)</f>
        <v>0</v>
      </c>
      <c r="BB948" s="146">
        <f>IF(AZ948=2,G948,0)</f>
        <v>0</v>
      </c>
      <c r="BC948" s="146">
        <f>IF(AZ948=3,G948,0)</f>
        <v>0</v>
      </c>
      <c r="BD948" s="146">
        <f>IF(AZ948=4,G948,0)</f>
        <v>0</v>
      </c>
      <c r="BE948" s="146">
        <f>IF(AZ948=5,G948,0)</f>
        <v>0</v>
      </c>
      <c r="CA948" s="177">
        <v>3</v>
      </c>
      <c r="CB948" s="177">
        <v>1</v>
      </c>
      <c r="CZ948" s="146">
        <v>3.2000000000000001E-2</v>
      </c>
    </row>
    <row r="949" spans="1:104" x14ac:dyDescent="0.25">
      <c r="A949" s="178"/>
      <c r="B949" s="179"/>
      <c r="C949" s="228" t="s">
        <v>1236</v>
      </c>
      <c r="D949" s="229"/>
      <c r="E949" s="229"/>
      <c r="F949" s="229"/>
      <c r="G949" s="230"/>
      <c r="L949" s="180" t="s">
        <v>1236</v>
      </c>
      <c r="O949" s="170">
        <v>3</v>
      </c>
    </row>
    <row r="950" spans="1:104" x14ac:dyDescent="0.25">
      <c r="A950" s="171">
        <v>361</v>
      </c>
      <c r="B950" s="172" t="s">
        <v>1253</v>
      </c>
      <c r="C950" s="173" t="s">
        <v>1254</v>
      </c>
      <c r="D950" s="174" t="s">
        <v>165</v>
      </c>
      <c r="E950" s="175">
        <v>1.1146996499999999</v>
      </c>
      <c r="F950" s="175">
        <v>0</v>
      </c>
      <c r="G950" s="176">
        <f>E950*F950</f>
        <v>0</v>
      </c>
      <c r="O950" s="170">
        <v>2</v>
      </c>
      <c r="AA950" s="146">
        <v>7</v>
      </c>
      <c r="AB950" s="146">
        <v>1001</v>
      </c>
      <c r="AC950" s="146">
        <v>5</v>
      </c>
      <c r="AZ950" s="146">
        <v>2</v>
      </c>
      <c r="BA950" s="146">
        <f>IF(AZ950=1,G950,0)</f>
        <v>0</v>
      </c>
      <c r="BB950" s="146">
        <f>IF(AZ950=2,G950,0)</f>
        <v>0</v>
      </c>
      <c r="BC950" s="146">
        <f>IF(AZ950=3,G950,0)</f>
        <v>0</v>
      </c>
      <c r="BD950" s="146">
        <f>IF(AZ950=4,G950,0)</f>
        <v>0</v>
      </c>
      <c r="BE950" s="146">
        <f>IF(AZ950=5,G950,0)</f>
        <v>0</v>
      </c>
      <c r="CA950" s="177">
        <v>7</v>
      </c>
      <c r="CB950" s="177">
        <v>1001</v>
      </c>
      <c r="CZ950" s="146">
        <v>0</v>
      </c>
    </row>
    <row r="951" spans="1:104" ht="13" x14ac:dyDescent="0.3">
      <c r="A951" s="185"/>
      <c r="B951" s="186" t="s">
        <v>76</v>
      </c>
      <c r="C951" s="187" t="str">
        <f>CONCATENATE(B881," ",C881)</f>
        <v>766 Konstrukce truhlářské</v>
      </c>
      <c r="D951" s="188"/>
      <c r="E951" s="189"/>
      <c r="F951" s="190"/>
      <c r="G951" s="191">
        <f>SUM(G881:G950)</f>
        <v>0</v>
      </c>
      <c r="O951" s="170">
        <v>4</v>
      </c>
      <c r="BA951" s="192">
        <f>SUM(BA881:BA950)</f>
        <v>0</v>
      </c>
      <c r="BB951" s="192">
        <f>SUM(BB881:BB950)</f>
        <v>0</v>
      </c>
      <c r="BC951" s="192">
        <f>SUM(BC881:BC950)</f>
        <v>0</v>
      </c>
      <c r="BD951" s="192">
        <f>SUM(BD881:BD950)</f>
        <v>0</v>
      </c>
      <c r="BE951" s="192">
        <f>SUM(BE881:BE950)</f>
        <v>0</v>
      </c>
    </row>
    <row r="952" spans="1:104" ht="13" x14ac:dyDescent="0.3">
      <c r="A952" s="163" t="s">
        <v>72</v>
      </c>
      <c r="B952" s="164" t="s">
        <v>1255</v>
      </c>
      <c r="C952" s="165" t="s">
        <v>1256</v>
      </c>
      <c r="D952" s="166"/>
      <c r="E952" s="167"/>
      <c r="F952" s="167"/>
      <c r="G952" s="168"/>
      <c r="H952" s="169"/>
      <c r="I952" s="169"/>
      <c r="O952" s="170">
        <v>1</v>
      </c>
    </row>
    <row r="953" spans="1:104" x14ac:dyDescent="0.25">
      <c r="A953" s="171">
        <v>362</v>
      </c>
      <c r="B953" s="172" t="s">
        <v>1257</v>
      </c>
      <c r="C953" s="173" t="s">
        <v>1258</v>
      </c>
      <c r="D953" s="174" t="s">
        <v>227</v>
      </c>
      <c r="E953" s="175">
        <v>13.582000000000001</v>
      </c>
      <c r="F953" s="175">
        <v>0</v>
      </c>
      <c r="G953" s="176">
        <f>E953*F953</f>
        <v>0</v>
      </c>
      <c r="O953" s="170">
        <v>2</v>
      </c>
      <c r="AA953" s="146">
        <v>1</v>
      </c>
      <c r="AB953" s="146">
        <v>1</v>
      </c>
      <c r="AC953" s="146">
        <v>1</v>
      </c>
      <c r="AZ953" s="146">
        <v>2</v>
      </c>
      <c r="BA953" s="146">
        <f>IF(AZ953=1,G953,0)</f>
        <v>0</v>
      </c>
      <c r="BB953" s="146">
        <f>IF(AZ953=2,G953,0)</f>
        <v>0</v>
      </c>
      <c r="BC953" s="146">
        <f>IF(AZ953=3,G953,0)</f>
        <v>0</v>
      </c>
      <c r="BD953" s="146">
        <f>IF(AZ953=4,G953,0)</f>
        <v>0</v>
      </c>
      <c r="BE953" s="146">
        <f>IF(AZ953=5,G953,0)</f>
        <v>0</v>
      </c>
      <c r="CA953" s="177">
        <v>1</v>
      </c>
      <c r="CB953" s="177">
        <v>1</v>
      </c>
      <c r="CZ953" s="146">
        <v>6.0000000000000002E-5</v>
      </c>
    </row>
    <row r="954" spans="1:104" x14ac:dyDescent="0.25">
      <c r="A954" s="178"/>
      <c r="B954" s="181"/>
      <c r="C954" s="226" t="s">
        <v>1259</v>
      </c>
      <c r="D954" s="227"/>
      <c r="E954" s="182">
        <v>13.582000000000001</v>
      </c>
      <c r="F954" s="183"/>
      <c r="G954" s="184"/>
      <c r="M954" s="180" t="s">
        <v>1259</v>
      </c>
      <c r="O954" s="170"/>
    </row>
    <row r="955" spans="1:104" x14ac:dyDescent="0.25">
      <c r="A955" s="171">
        <v>363</v>
      </c>
      <c r="B955" s="172" t="s">
        <v>1260</v>
      </c>
      <c r="C955" s="173" t="s">
        <v>1261</v>
      </c>
      <c r="D955" s="174" t="s">
        <v>109</v>
      </c>
      <c r="E955" s="175">
        <v>726.77499999999998</v>
      </c>
      <c r="F955" s="175">
        <v>0</v>
      </c>
      <c r="G955" s="176">
        <f>E955*F955</f>
        <v>0</v>
      </c>
      <c r="O955" s="170">
        <v>2</v>
      </c>
      <c r="AA955" s="146">
        <v>1</v>
      </c>
      <c r="AB955" s="146">
        <v>7</v>
      </c>
      <c r="AC955" s="146">
        <v>7</v>
      </c>
      <c r="AZ955" s="146">
        <v>2</v>
      </c>
      <c r="BA955" s="146">
        <f>IF(AZ955=1,G955,0)</f>
        <v>0</v>
      </c>
      <c r="BB955" s="146">
        <f>IF(AZ955=2,G955,0)</f>
        <v>0</v>
      </c>
      <c r="BC955" s="146">
        <f>IF(AZ955=3,G955,0)</f>
        <v>0</v>
      </c>
      <c r="BD955" s="146">
        <f>IF(AZ955=4,G955,0)</f>
        <v>0</v>
      </c>
      <c r="BE955" s="146">
        <f>IF(AZ955=5,G955,0)</f>
        <v>0</v>
      </c>
      <c r="CA955" s="177">
        <v>1</v>
      </c>
      <c r="CB955" s="177">
        <v>7</v>
      </c>
      <c r="CZ955" s="146">
        <v>0</v>
      </c>
    </row>
    <row r="956" spans="1:104" x14ac:dyDescent="0.25">
      <c r="A956" s="171">
        <v>364</v>
      </c>
      <c r="B956" s="172" t="s">
        <v>1262</v>
      </c>
      <c r="C956" s="173" t="s">
        <v>1263</v>
      </c>
      <c r="D956" s="174" t="s">
        <v>210</v>
      </c>
      <c r="E956" s="175">
        <v>8</v>
      </c>
      <c r="F956" s="175">
        <v>0</v>
      </c>
      <c r="G956" s="176">
        <f>E956*F956</f>
        <v>0</v>
      </c>
      <c r="O956" s="170">
        <v>2</v>
      </c>
      <c r="AA956" s="146">
        <v>1</v>
      </c>
      <c r="AB956" s="146">
        <v>1</v>
      </c>
      <c r="AC956" s="146">
        <v>1</v>
      </c>
      <c r="AZ956" s="146">
        <v>2</v>
      </c>
      <c r="BA956" s="146">
        <f>IF(AZ956=1,G956,0)</f>
        <v>0</v>
      </c>
      <c r="BB956" s="146">
        <f>IF(AZ956=2,G956,0)</f>
        <v>0</v>
      </c>
      <c r="BC956" s="146">
        <f>IF(AZ956=3,G956,0)</f>
        <v>0</v>
      </c>
      <c r="BD956" s="146">
        <f>IF(AZ956=4,G956,0)</f>
        <v>0</v>
      </c>
      <c r="BE956" s="146">
        <f>IF(AZ956=5,G956,0)</f>
        <v>0</v>
      </c>
      <c r="CA956" s="177">
        <v>1</v>
      </c>
      <c r="CB956" s="177">
        <v>1</v>
      </c>
      <c r="CZ956" s="146">
        <v>1.0000000000000001E-5</v>
      </c>
    </row>
    <row r="957" spans="1:104" x14ac:dyDescent="0.25">
      <c r="A957" s="171">
        <v>365</v>
      </c>
      <c r="B957" s="172" t="s">
        <v>1264</v>
      </c>
      <c r="C957" s="173" t="s">
        <v>1265</v>
      </c>
      <c r="D957" s="174" t="s">
        <v>753</v>
      </c>
      <c r="E957" s="175">
        <v>75.380099999999999</v>
      </c>
      <c r="F957" s="175">
        <v>0</v>
      </c>
      <c r="G957" s="176">
        <f>E957*F957</f>
        <v>0</v>
      </c>
      <c r="O957" s="170">
        <v>2</v>
      </c>
      <c r="AA957" s="146">
        <v>1</v>
      </c>
      <c r="AB957" s="146">
        <v>1</v>
      </c>
      <c r="AC957" s="146">
        <v>1</v>
      </c>
      <c r="AZ957" s="146">
        <v>2</v>
      </c>
      <c r="BA957" s="146">
        <f>IF(AZ957=1,G957,0)</f>
        <v>0</v>
      </c>
      <c r="BB957" s="146">
        <f>IF(AZ957=2,G957,0)</f>
        <v>0</v>
      </c>
      <c r="BC957" s="146">
        <f>IF(AZ957=3,G957,0)</f>
        <v>0</v>
      </c>
      <c r="BD957" s="146">
        <f>IF(AZ957=4,G957,0)</f>
        <v>0</v>
      </c>
      <c r="BE957" s="146">
        <f>IF(AZ957=5,G957,0)</f>
        <v>0</v>
      </c>
      <c r="CA957" s="177">
        <v>1</v>
      </c>
      <c r="CB957" s="177">
        <v>1</v>
      </c>
      <c r="CZ957" s="146">
        <v>6.0000000000000002E-5</v>
      </c>
    </row>
    <row r="958" spans="1:104" x14ac:dyDescent="0.25">
      <c r="A958" s="178"/>
      <c r="B958" s="181"/>
      <c r="C958" s="226" t="s">
        <v>1266</v>
      </c>
      <c r="D958" s="227"/>
      <c r="E958" s="182">
        <v>75.380099999999999</v>
      </c>
      <c r="F958" s="183"/>
      <c r="G958" s="184"/>
      <c r="M958" s="180" t="s">
        <v>1266</v>
      </c>
      <c r="O958" s="170"/>
    </row>
    <row r="959" spans="1:104" x14ac:dyDescent="0.25">
      <c r="A959" s="171">
        <v>366</v>
      </c>
      <c r="B959" s="172" t="s">
        <v>1267</v>
      </c>
      <c r="C959" s="173" t="s">
        <v>1268</v>
      </c>
      <c r="D959" s="174" t="s">
        <v>210</v>
      </c>
      <c r="E959" s="175">
        <v>8</v>
      </c>
      <c r="F959" s="175">
        <v>0</v>
      </c>
      <c r="G959" s="176">
        <f>E959*F959</f>
        <v>0</v>
      </c>
      <c r="O959" s="170">
        <v>2</v>
      </c>
      <c r="AA959" s="146">
        <v>3</v>
      </c>
      <c r="AB959" s="146">
        <v>1</v>
      </c>
      <c r="AC959" s="146" t="s">
        <v>1267</v>
      </c>
      <c r="AZ959" s="146">
        <v>2</v>
      </c>
      <c r="BA959" s="146">
        <f>IF(AZ959=1,G959,0)</f>
        <v>0</v>
      </c>
      <c r="BB959" s="146">
        <f>IF(AZ959=2,G959,0)</f>
        <v>0</v>
      </c>
      <c r="BC959" s="146">
        <f>IF(AZ959=3,G959,0)</f>
        <v>0</v>
      </c>
      <c r="BD959" s="146">
        <f>IF(AZ959=4,G959,0)</f>
        <v>0</v>
      </c>
      <c r="BE959" s="146">
        <f>IF(AZ959=5,G959,0)</f>
        <v>0</v>
      </c>
      <c r="CA959" s="177">
        <v>3</v>
      </c>
      <c r="CB959" s="177">
        <v>1</v>
      </c>
      <c r="CZ959" s="146">
        <v>2.3900000000000002E-3</v>
      </c>
    </row>
    <row r="960" spans="1:104" x14ac:dyDescent="0.25">
      <c r="A960" s="171">
        <v>367</v>
      </c>
      <c r="B960" s="172" t="s">
        <v>1269</v>
      </c>
      <c r="C960" s="173" t="s">
        <v>1270</v>
      </c>
      <c r="D960" s="174" t="s">
        <v>753</v>
      </c>
      <c r="E960" s="175">
        <v>82.918099999999995</v>
      </c>
      <c r="F960" s="175">
        <v>0</v>
      </c>
      <c r="G960" s="176">
        <f>E960*F960</f>
        <v>0</v>
      </c>
      <c r="O960" s="170">
        <v>2</v>
      </c>
      <c r="AA960" s="146">
        <v>3</v>
      </c>
      <c r="AB960" s="146">
        <v>1</v>
      </c>
      <c r="AC960" s="146" t="s">
        <v>1269</v>
      </c>
      <c r="AZ960" s="146">
        <v>2</v>
      </c>
      <c r="BA960" s="146">
        <f>IF(AZ960=1,G960,0)</f>
        <v>0</v>
      </c>
      <c r="BB960" s="146">
        <f>IF(AZ960=2,G960,0)</f>
        <v>0</v>
      </c>
      <c r="BC960" s="146">
        <f>IF(AZ960=3,G960,0)</f>
        <v>0</v>
      </c>
      <c r="BD960" s="146">
        <f>IF(AZ960=4,G960,0)</f>
        <v>0</v>
      </c>
      <c r="BE960" s="146">
        <f>IF(AZ960=5,G960,0)</f>
        <v>0</v>
      </c>
      <c r="CA960" s="177">
        <v>3</v>
      </c>
      <c r="CB960" s="177">
        <v>1</v>
      </c>
      <c r="CZ960" s="146">
        <v>1E-3</v>
      </c>
    </row>
    <row r="961" spans="1:104" x14ac:dyDescent="0.25">
      <c r="A961" s="178"/>
      <c r="B961" s="179"/>
      <c r="C961" s="228" t="s">
        <v>1271</v>
      </c>
      <c r="D961" s="229"/>
      <c r="E961" s="229"/>
      <c r="F961" s="229"/>
      <c r="G961" s="230"/>
      <c r="L961" s="180" t="s">
        <v>1271</v>
      </c>
      <c r="O961" s="170">
        <v>3</v>
      </c>
    </row>
    <row r="962" spans="1:104" x14ac:dyDescent="0.25">
      <c r="A962" s="178"/>
      <c r="B962" s="181"/>
      <c r="C962" s="226" t="s">
        <v>1272</v>
      </c>
      <c r="D962" s="227"/>
      <c r="E962" s="182">
        <v>82.918099999999995</v>
      </c>
      <c r="F962" s="183"/>
      <c r="G962" s="184"/>
      <c r="M962" s="180" t="s">
        <v>1272</v>
      </c>
      <c r="O962" s="170"/>
    </row>
    <row r="963" spans="1:104" x14ac:dyDescent="0.25">
      <c r="A963" s="171">
        <v>368</v>
      </c>
      <c r="B963" s="172" t="s">
        <v>1273</v>
      </c>
      <c r="C963" s="173" t="s">
        <v>1274</v>
      </c>
      <c r="D963" s="174" t="s">
        <v>165</v>
      </c>
      <c r="E963" s="175">
        <v>0.107455826</v>
      </c>
      <c r="F963" s="175">
        <v>0</v>
      </c>
      <c r="G963" s="176">
        <f>E963*F963</f>
        <v>0</v>
      </c>
      <c r="O963" s="170">
        <v>2</v>
      </c>
      <c r="AA963" s="146">
        <v>7</v>
      </c>
      <c r="AB963" s="146">
        <v>1001</v>
      </c>
      <c r="AC963" s="146">
        <v>5</v>
      </c>
      <c r="AZ963" s="146">
        <v>2</v>
      </c>
      <c r="BA963" s="146">
        <f>IF(AZ963=1,G963,0)</f>
        <v>0</v>
      </c>
      <c r="BB963" s="146">
        <f>IF(AZ963=2,G963,0)</f>
        <v>0</v>
      </c>
      <c r="BC963" s="146">
        <f>IF(AZ963=3,G963,0)</f>
        <v>0</v>
      </c>
      <c r="BD963" s="146">
        <f>IF(AZ963=4,G963,0)</f>
        <v>0</v>
      </c>
      <c r="BE963" s="146">
        <f>IF(AZ963=5,G963,0)</f>
        <v>0</v>
      </c>
      <c r="CA963" s="177">
        <v>7</v>
      </c>
      <c r="CB963" s="177">
        <v>1001</v>
      </c>
      <c r="CZ963" s="146">
        <v>0</v>
      </c>
    </row>
    <row r="964" spans="1:104" ht="13" x14ac:dyDescent="0.3">
      <c r="A964" s="185"/>
      <c r="B964" s="186" t="s">
        <v>76</v>
      </c>
      <c r="C964" s="187" t="str">
        <f>CONCATENATE(B952," ",C952)</f>
        <v>767 Konstrukce zámečnické</v>
      </c>
      <c r="D964" s="188"/>
      <c r="E964" s="189"/>
      <c r="F964" s="190"/>
      <c r="G964" s="191">
        <f>SUM(G952:G963)</f>
        <v>0</v>
      </c>
      <c r="O964" s="170">
        <v>4</v>
      </c>
      <c r="BA964" s="192">
        <f>SUM(BA952:BA963)</f>
        <v>0</v>
      </c>
      <c r="BB964" s="192">
        <f>SUM(BB952:BB963)</f>
        <v>0</v>
      </c>
      <c r="BC964" s="192">
        <f>SUM(BC952:BC963)</f>
        <v>0</v>
      </c>
      <c r="BD964" s="192">
        <f>SUM(BD952:BD963)</f>
        <v>0</v>
      </c>
      <c r="BE964" s="192">
        <f>SUM(BE952:BE963)</f>
        <v>0</v>
      </c>
    </row>
    <row r="965" spans="1:104" ht="13" x14ac:dyDescent="0.3">
      <c r="A965" s="163" t="s">
        <v>72</v>
      </c>
      <c r="B965" s="164" t="s">
        <v>1275</v>
      </c>
      <c r="C965" s="165" t="s">
        <v>1276</v>
      </c>
      <c r="D965" s="166"/>
      <c r="E965" s="167"/>
      <c r="F965" s="167"/>
      <c r="G965" s="168"/>
      <c r="H965" s="169"/>
      <c r="I965" s="169"/>
      <c r="O965" s="170">
        <v>1</v>
      </c>
    </row>
    <row r="966" spans="1:104" x14ac:dyDescent="0.25">
      <c r="A966" s="171">
        <v>369</v>
      </c>
      <c r="B966" s="172" t="s">
        <v>1277</v>
      </c>
      <c r="C966" s="173" t="s">
        <v>1278</v>
      </c>
      <c r="D966" s="174" t="s">
        <v>109</v>
      </c>
      <c r="E966" s="175">
        <v>420.98</v>
      </c>
      <c r="F966" s="175">
        <v>0</v>
      </c>
      <c r="G966" s="176">
        <f>E966*F966</f>
        <v>0</v>
      </c>
      <c r="O966" s="170">
        <v>2</v>
      </c>
      <c r="AA966" s="146">
        <v>1</v>
      </c>
      <c r="AB966" s="146">
        <v>7</v>
      </c>
      <c r="AC966" s="146">
        <v>7</v>
      </c>
      <c r="AZ966" s="146">
        <v>2</v>
      </c>
      <c r="BA966" s="146">
        <f>IF(AZ966=1,G966,0)</f>
        <v>0</v>
      </c>
      <c r="BB966" s="146">
        <f>IF(AZ966=2,G966,0)</f>
        <v>0</v>
      </c>
      <c r="BC966" s="146">
        <f>IF(AZ966=3,G966,0)</f>
        <v>0</v>
      </c>
      <c r="BD966" s="146">
        <f>IF(AZ966=4,G966,0)</f>
        <v>0</v>
      </c>
      <c r="BE966" s="146">
        <f>IF(AZ966=5,G966,0)</f>
        <v>0</v>
      </c>
      <c r="CA966" s="177">
        <v>1</v>
      </c>
      <c r="CB966" s="177">
        <v>7</v>
      </c>
      <c r="CZ966" s="146">
        <v>0</v>
      </c>
    </row>
    <row r="967" spans="1:104" x14ac:dyDescent="0.25">
      <c r="A967" s="178"/>
      <c r="B967" s="181"/>
      <c r="C967" s="226" t="s">
        <v>1279</v>
      </c>
      <c r="D967" s="227"/>
      <c r="E967" s="182">
        <v>420.98</v>
      </c>
      <c r="F967" s="183"/>
      <c r="G967" s="184"/>
      <c r="M967" s="180" t="s">
        <v>1279</v>
      </c>
      <c r="O967" s="170"/>
    </row>
    <row r="968" spans="1:104" x14ac:dyDescent="0.25">
      <c r="A968" s="171">
        <v>370</v>
      </c>
      <c r="B968" s="172" t="s">
        <v>1280</v>
      </c>
      <c r="C968" s="173" t="s">
        <v>1281</v>
      </c>
      <c r="D968" s="174" t="s">
        <v>109</v>
      </c>
      <c r="E968" s="175">
        <v>370.58</v>
      </c>
      <c r="F968" s="175">
        <v>0</v>
      </c>
      <c r="G968" s="176">
        <f>E968*F968</f>
        <v>0</v>
      </c>
      <c r="O968" s="170">
        <v>2</v>
      </c>
      <c r="AA968" s="146">
        <v>1</v>
      </c>
      <c r="AB968" s="146">
        <v>7</v>
      </c>
      <c r="AC968" s="146">
        <v>7</v>
      </c>
      <c r="AZ968" s="146">
        <v>2</v>
      </c>
      <c r="BA968" s="146">
        <f>IF(AZ968=1,G968,0)</f>
        <v>0</v>
      </c>
      <c r="BB968" s="146">
        <f>IF(AZ968=2,G968,0)</f>
        <v>0</v>
      </c>
      <c r="BC968" s="146">
        <f>IF(AZ968=3,G968,0)</f>
        <v>0</v>
      </c>
      <c r="BD968" s="146">
        <f>IF(AZ968=4,G968,0)</f>
        <v>0</v>
      </c>
      <c r="BE968" s="146">
        <f>IF(AZ968=5,G968,0)</f>
        <v>0</v>
      </c>
      <c r="CA968" s="177">
        <v>1</v>
      </c>
      <c r="CB968" s="177">
        <v>7</v>
      </c>
      <c r="CZ968" s="146">
        <v>4.7499999999999999E-3</v>
      </c>
    </row>
    <row r="969" spans="1:104" x14ac:dyDescent="0.25">
      <c r="A969" s="178"/>
      <c r="B969" s="179"/>
      <c r="C969" s="228" t="s">
        <v>1282</v>
      </c>
      <c r="D969" s="229"/>
      <c r="E969" s="229"/>
      <c r="F969" s="229"/>
      <c r="G969" s="230"/>
      <c r="L969" s="180" t="s">
        <v>1282</v>
      </c>
      <c r="O969" s="170">
        <v>3</v>
      </c>
    </row>
    <row r="970" spans="1:104" x14ac:dyDescent="0.25">
      <c r="A970" s="178"/>
      <c r="B970" s="179"/>
      <c r="C970" s="228" t="s">
        <v>1283</v>
      </c>
      <c r="D970" s="229"/>
      <c r="E970" s="229"/>
      <c r="F970" s="229"/>
      <c r="G970" s="230"/>
      <c r="L970" s="180" t="s">
        <v>1283</v>
      </c>
      <c r="O970" s="170">
        <v>3</v>
      </c>
    </row>
    <row r="971" spans="1:104" ht="20.5" x14ac:dyDescent="0.25">
      <c r="A971" s="178"/>
      <c r="B971" s="181"/>
      <c r="C971" s="226" t="s">
        <v>774</v>
      </c>
      <c r="D971" s="227"/>
      <c r="E971" s="182">
        <v>258.31</v>
      </c>
      <c r="F971" s="183"/>
      <c r="G971" s="184"/>
      <c r="M971" s="180" t="s">
        <v>774</v>
      </c>
      <c r="O971" s="170"/>
    </row>
    <row r="972" spans="1:104" x14ac:dyDescent="0.25">
      <c r="A972" s="178"/>
      <c r="B972" s="181"/>
      <c r="C972" s="226" t="s">
        <v>775</v>
      </c>
      <c r="D972" s="227"/>
      <c r="E972" s="182">
        <v>35.74</v>
      </c>
      <c r="F972" s="183"/>
      <c r="G972" s="184"/>
      <c r="M972" s="180" t="s">
        <v>775</v>
      </c>
      <c r="O972" s="170"/>
    </row>
    <row r="973" spans="1:104" x14ac:dyDescent="0.25">
      <c r="A973" s="178"/>
      <c r="B973" s="181"/>
      <c r="C973" s="226" t="s">
        <v>776</v>
      </c>
      <c r="D973" s="227"/>
      <c r="E973" s="182">
        <v>76.53</v>
      </c>
      <c r="F973" s="183"/>
      <c r="G973" s="184"/>
      <c r="M973" s="180" t="s">
        <v>776</v>
      </c>
      <c r="O973" s="170"/>
    </row>
    <row r="974" spans="1:104" x14ac:dyDescent="0.25">
      <c r="A974" s="171">
        <v>371</v>
      </c>
      <c r="B974" s="172" t="s">
        <v>81</v>
      </c>
      <c r="C974" s="173" t="s">
        <v>1284</v>
      </c>
      <c r="D974" s="174" t="s">
        <v>109</v>
      </c>
      <c r="E974" s="175">
        <v>33.97</v>
      </c>
      <c r="F974" s="175">
        <v>0</v>
      </c>
      <c r="G974" s="176">
        <f>E974*F974</f>
        <v>0</v>
      </c>
      <c r="O974" s="170">
        <v>2</v>
      </c>
      <c r="AA974" s="146">
        <v>12</v>
      </c>
      <c r="AB974" s="146">
        <v>0</v>
      </c>
      <c r="AC974" s="146">
        <v>151</v>
      </c>
      <c r="AZ974" s="146">
        <v>2</v>
      </c>
      <c r="BA974" s="146">
        <f>IF(AZ974=1,G974,0)</f>
        <v>0</v>
      </c>
      <c r="BB974" s="146">
        <f>IF(AZ974=2,G974,0)</f>
        <v>0</v>
      </c>
      <c r="BC974" s="146">
        <f>IF(AZ974=3,G974,0)</f>
        <v>0</v>
      </c>
      <c r="BD974" s="146">
        <f>IF(AZ974=4,G974,0)</f>
        <v>0</v>
      </c>
      <c r="BE974" s="146">
        <f>IF(AZ974=5,G974,0)</f>
        <v>0</v>
      </c>
      <c r="CA974" s="177">
        <v>12</v>
      </c>
      <c r="CB974" s="177">
        <v>0</v>
      </c>
      <c r="CZ974" s="146">
        <v>1.2999999999999999E-2</v>
      </c>
    </row>
    <row r="975" spans="1:104" x14ac:dyDescent="0.25">
      <c r="A975" s="171">
        <v>372</v>
      </c>
      <c r="B975" s="172" t="s">
        <v>1285</v>
      </c>
      <c r="C975" s="173" t="s">
        <v>1286</v>
      </c>
      <c r="D975" s="174" t="s">
        <v>753</v>
      </c>
      <c r="E975" s="175">
        <v>3578.33</v>
      </c>
      <c r="F975" s="175">
        <v>0</v>
      </c>
      <c r="G975" s="176">
        <f>E975*F975</f>
        <v>0</v>
      </c>
      <c r="O975" s="170">
        <v>2</v>
      </c>
      <c r="AA975" s="146">
        <v>3</v>
      </c>
      <c r="AB975" s="146">
        <v>1</v>
      </c>
      <c r="AC975" s="146" t="s">
        <v>1285</v>
      </c>
      <c r="AZ975" s="146">
        <v>2</v>
      </c>
      <c r="BA975" s="146">
        <f>IF(AZ975=1,G975,0)</f>
        <v>0</v>
      </c>
      <c r="BB975" s="146">
        <f>IF(AZ975=2,G975,0)</f>
        <v>0</v>
      </c>
      <c r="BC975" s="146">
        <f>IF(AZ975=3,G975,0)</f>
        <v>0</v>
      </c>
      <c r="BD975" s="146">
        <f>IF(AZ975=4,G975,0)</f>
        <v>0</v>
      </c>
      <c r="BE975" s="146">
        <f>IF(AZ975=5,G975,0)</f>
        <v>0</v>
      </c>
      <c r="CA975" s="177">
        <v>3</v>
      </c>
      <c r="CB975" s="177">
        <v>1</v>
      </c>
      <c r="CZ975" s="146">
        <v>1E-3</v>
      </c>
    </row>
    <row r="976" spans="1:104" x14ac:dyDescent="0.25">
      <c r="A976" s="178"/>
      <c r="B976" s="181"/>
      <c r="C976" s="226" t="s">
        <v>1287</v>
      </c>
      <c r="D976" s="227"/>
      <c r="E976" s="182">
        <v>3578.33</v>
      </c>
      <c r="F976" s="183"/>
      <c r="G976" s="184"/>
      <c r="M976" s="180" t="s">
        <v>1287</v>
      </c>
      <c r="O976" s="170"/>
    </row>
    <row r="977" spans="1:104" x14ac:dyDescent="0.25">
      <c r="A977" s="171">
        <v>373</v>
      </c>
      <c r="B977" s="172" t="s">
        <v>1288</v>
      </c>
      <c r="C977" s="173" t="s">
        <v>1289</v>
      </c>
      <c r="D977" s="174" t="s">
        <v>109</v>
      </c>
      <c r="E977" s="175">
        <v>426.16699999999997</v>
      </c>
      <c r="F977" s="175">
        <v>0</v>
      </c>
      <c r="G977" s="176">
        <f>E977*F977</f>
        <v>0</v>
      </c>
      <c r="O977" s="170">
        <v>2</v>
      </c>
      <c r="AA977" s="146">
        <v>3</v>
      </c>
      <c r="AB977" s="146">
        <v>7</v>
      </c>
      <c r="AC977" s="146">
        <v>59764203</v>
      </c>
      <c r="AZ977" s="146">
        <v>2</v>
      </c>
      <c r="BA977" s="146">
        <f>IF(AZ977=1,G977,0)</f>
        <v>0</v>
      </c>
      <c r="BB977" s="146">
        <f>IF(AZ977=2,G977,0)</f>
        <v>0</v>
      </c>
      <c r="BC977" s="146">
        <f>IF(AZ977=3,G977,0)</f>
        <v>0</v>
      </c>
      <c r="BD977" s="146">
        <f>IF(AZ977=4,G977,0)</f>
        <v>0</v>
      </c>
      <c r="BE977" s="146">
        <f>IF(AZ977=5,G977,0)</f>
        <v>0</v>
      </c>
      <c r="CA977" s="177">
        <v>3</v>
      </c>
      <c r="CB977" s="177">
        <v>7</v>
      </c>
      <c r="CZ977" s="146">
        <v>1.9199999999999998E-2</v>
      </c>
    </row>
    <row r="978" spans="1:104" x14ac:dyDescent="0.25">
      <c r="A978" s="178"/>
      <c r="B978" s="181"/>
      <c r="C978" s="226" t="s">
        <v>1290</v>
      </c>
      <c r="D978" s="227"/>
      <c r="E978" s="182">
        <v>426.16699999999997</v>
      </c>
      <c r="F978" s="183"/>
      <c r="G978" s="184"/>
      <c r="M978" s="180" t="s">
        <v>1290</v>
      </c>
      <c r="O978" s="170"/>
    </row>
    <row r="979" spans="1:104" x14ac:dyDescent="0.25">
      <c r="A979" s="171">
        <v>374</v>
      </c>
      <c r="B979" s="172" t="s">
        <v>1291</v>
      </c>
      <c r="C979" s="173" t="s">
        <v>1292</v>
      </c>
      <c r="D979" s="174" t="s">
        <v>165</v>
      </c>
      <c r="E979" s="175">
        <v>13.9626014</v>
      </c>
      <c r="F979" s="175">
        <v>0</v>
      </c>
      <c r="G979" s="176">
        <f>E979*F979</f>
        <v>0</v>
      </c>
      <c r="O979" s="170">
        <v>2</v>
      </c>
      <c r="AA979" s="146">
        <v>7</v>
      </c>
      <c r="AB979" s="146">
        <v>1001</v>
      </c>
      <c r="AC979" s="146">
        <v>5</v>
      </c>
      <c r="AZ979" s="146">
        <v>2</v>
      </c>
      <c r="BA979" s="146">
        <f>IF(AZ979=1,G979,0)</f>
        <v>0</v>
      </c>
      <c r="BB979" s="146">
        <f>IF(AZ979=2,G979,0)</f>
        <v>0</v>
      </c>
      <c r="BC979" s="146">
        <f>IF(AZ979=3,G979,0)</f>
        <v>0</v>
      </c>
      <c r="BD979" s="146">
        <f>IF(AZ979=4,G979,0)</f>
        <v>0</v>
      </c>
      <c r="BE979" s="146">
        <f>IF(AZ979=5,G979,0)</f>
        <v>0</v>
      </c>
      <c r="CA979" s="177">
        <v>7</v>
      </c>
      <c r="CB979" s="177">
        <v>1001</v>
      </c>
      <c r="CZ979" s="146">
        <v>0</v>
      </c>
    </row>
    <row r="980" spans="1:104" ht="13" x14ac:dyDescent="0.3">
      <c r="A980" s="185"/>
      <c r="B980" s="186" t="s">
        <v>76</v>
      </c>
      <c r="C980" s="187" t="str">
        <f>CONCATENATE(B965," ",C965)</f>
        <v>771 Podlahy z dlaždic a obklady</v>
      </c>
      <c r="D980" s="188"/>
      <c r="E980" s="189"/>
      <c r="F980" s="190"/>
      <c r="G980" s="191">
        <f>SUM(G965:G979)</f>
        <v>0</v>
      </c>
      <c r="O980" s="170">
        <v>4</v>
      </c>
      <c r="BA980" s="192">
        <f>SUM(BA965:BA979)</f>
        <v>0</v>
      </c>
      <c r="BB980" s="192">
        <f>SUM(BB965:BB979)</f>
        <v>0</v>
      </c>
      <c r="BC980" s="192">
        <f>SUM(BC965:BC979)</f>
        <v>0</v>
      </c>
      <c r="BD980" s="192">
        <f>SUM(BD965:BD979)</f>
        <v>0</v>
      </c>
      <c r="BE980" s="192">
        <f>SUM(BE965:BE979)</f>
        <v>0</v>
      </c>
    </row>
    <row r="981" spans="1:104" ht="13" x14ac:dyDescent="0.3">
      <c r="A981" s="163" t="s">
        <v>72</v>
      </c>
      <c r="B981" s="164" t="s">
        <v>1293</v>
      </c>
      <c r="C981" s="165" t="s">
        <v>1294</v>
      </c>
      <c r="D981" s="166"/>
      <c r="E981" s="167"/>
      <c r="F981" s="167"/>
      <c r="G981" s="168"/>
      <c r="H981" s="169"/>
      <c r="I981" s="169"/>
      <c r="O981" s="170">
        <v>1</v>
      </c>
    </row>
    <row r="982" spans="1:104" x14ac:dyDescent="0.25">
      <c r="A982" s="171">
        <v>375</v>
      </c>
      <c r="B982" s="172" t="s">
        <v>1295</v>
      </c>
      <c r="C982" s="173" t="s">
        <v>1296</v>
      </c>
      <c r="D982" s="174" t="s">
        <v>109</v>
      </c>
      <c r="E982" s="175">
        <v>179.24</v>
      </c>
      <c r="F982" s="175">
        <v>0</v>
      </c>
      <c r="G982" s="176">
        <f>E982*F982</f>
        <v>0</v>
      </c>
      <c r="O982" s="170">
        <v>2</v>
      </c>
      <c r="AA982" s="146">
        <v>1</v>
      </c>
      <c r="AB982" s="146">
        <v>7</v>
      </c>
      <c r="AC982" s="146">
        <v>7</v>
      </c>
      <c r="AZ982" s="146">
        <v>2</v>
      </c>
      <c r="BA982" s="146">
        <f>IF(AZ982=1,G982,0)</f>
        <v>0</v>
      </c>
      <c r="BB982" s="146">
        <f>IF(AZ982=2,G982,0)</f>
        <v>0</v>
      </c>
      <c r="BC982" s="146">
        <f>IF(AZ982=3,G982,0)</f>
        <v>0</v>
      </c>
      <c r="BD982" s="146">
        <f>IF(AZ982=4,G982,0)</f>
        <v>0</v>
      </c>
      <c r="BE982" s="146">
        <f>IF(AZ982=5,G982,0)</f>
        <v>0</v>
      </c>
      <c r="CA982" s="177">
        <v>1</v>
      </c>
      <c r="CB982" s="177">
        <v>7</v>
      </c>
      <c r="CZ982" s="146">
        <v>1.0000000000000001E-5</v>
      </c>
    </row>
    <row r="983" spans="1:104" x14ac:dyDescent="0.25">
      <c r="A983" s="171">
        <v>376</v>
      </c>
      <c r="B983" s="172" t="s">
        <v>1297</v>
      </c>
      <c r="C983" s="173" t="s">
        <v>1298</v>
      </c>
      <c r="D983" s="174" t="s">
        <v>109</v>
      </c>
      <c r="E983" s="175">
        <v>179.24</v>
      </c>
      <c r="F983" s="175">
        <v>0</v>
      </c>
      <c r="G983" s="176">
        <f>E983*F983</f>
        <v>0</v>
      </c>
      <c r="O983" s="170">
        <v>2</v>
      </c>
      <c r="AA983" s="146">
        <v>1</v>
      </c>
      <c r="AB983" s="146">
        <v>7</v>
      </c>
      <c r="AC983" s="146">
        <v>7</v>
      </c>
      <c r="AZ983" s="146">
        <v>2</v>
      </c>
      <c r="BA983" s="146">
        <f>IF(AZ983=1,G983,0)</f>
        <v>0</v>
      </c>
      <c r="BB983" s="146">
        <f>IF(AZ983=2,G983,0)</f>
        <v>0</v>
      </c>
      <c r="BC983" s="146">
        <f>IF(AZ983=3,G983,0)</f>
        <v>0</v>
      </c>
      <c r="BD983" s="146">
        <f>IF(AZ983=4,G983,0)</f>
        <v>0</v>
      </c>
      <c r="BE983" s="146">
        <f>IF(AZ983=5,G983,0)</f>
        <v>0</v>
      </c>
      <c r="CA983" s="177">
        <v>1</v>
      </c>
      <c r="CB983" s="177">
        <v>7</v>
      </c>
      <c r="CZ983" s="146">
        <v>2.0000000000000002E-5</v>
      </c>
    </row>
    <row r="984" spans="1:104" x14ac:dyDescent="0.25">
      <c r="A984" s="171">
        <v>377</v>
      </c>
      <c r="B984" s="172" t="s">
        <v>1299</v>
      </c>
      <c r="C984" s="173" t="s">
        <v>1300</v>
      </c>
      <c r="D984" s="174" t="s">
        <v>109</v>
      </c>
      <c r="E984" s="175">
        <v>179.24</v>
      </c>
      <c r="F984" s="175">
        <v>0</v>
      </c>
      <c r="G984" s="176">
        <f>E984*F984</f>
        <v>0</v>
      </c>
      <c r="O984" s="170">
        <v>2</v>
      </c>
      <c r="AA984" s="146">
        <v>1</v>
      </c>
      <c r="AB984" s="146">
        <v>7</v>
      </c>
      <c r="AC984" s="146">
        <v>7</v>
      </c>
      <c r="AZ984" s="146">
        <v>2</v>
      </c>
      <c r="BA984" s="146">
        <f>IF(AZ984=1,G984,0)</f>
        <v>0</v>
      </c>
      <c r="BB984" s="146">
        <f>IF(AZ984=2,G984,0)</f>
        <v>0</v>
      </c>
      <c r="BC984" s="146">
        <f>IF(AZ984=3,G984,0)</f>
        <v>0</v>
      </c>
      <c r="BD984" s="146">
        <f>IF(AZ984=4,G984,0)</f>
        <v>0</v>
      </c>
      <c r="BE984" s="146">
        <f>IF(AZ984=5,G984,0)</f>
        <v>0</v>
      </c>
      <c r="CA984" s="177">
        <v>1</v>
      </c>
      <c r="CB984" s="177">
        <v>7</v>
      </c>
      <c r="CZ984" s="146">
        <v>0</v>
      </c>
    </row>
    <row r="985" spans="1:104" x14ac:dyDescent="0.25">
      <c r="A985" s="171">
        <v>378</v>
      </c>
      <c r="B985" s="172" t="s">
        <v>1301</v>
      </c>
      <c r="C985" s="173" t="s">
        <v>1302</v>
      </c>
      <c r="D985" s="174" t="s">
        <v>165</v>
      </c>
      <c r="E985" s="175">
        <v>5.3772000000000004E-3</v>
      </c>
      <c r="F985" s="175">
        <v>0</v>
      </c>
      <c r="G985" s="176">
        <f>E985*F985</f>
        <v>0</v>
      </c>
      <c r="O985" s="170">
        <v>2</v>
      </c>
      <c r="AA985" s="146">
        <v>7</v>
      </c>
      <c r="AB985" s="146">
        <v>1001</v>
      </c>
      <c r="AC985" s="146">
        <v>5</v>
      </c>
      <c r="AZ985" s="146">
        <v>2</v>
      </c>
      <c r="BA985" s="146">
        <f>IF(AZ985=1,G985,0)</f>
        <v>0</v>
      </c>
      <c r="BB985" s="146">
        <f>IF(AZ985=2,G985,0)</f>
        <v>0</v>
      </c>
      <c r="BC985" s="146">
        <f>IF(AZ985=3,G985,0)</f>
        <v>0</v>
      </c>
      <c r="BD985" s="146">
        <f>IF(AZ985=4,G985,0)</f>
        <v>0</v>
      </c>
      <c r="BE985" s="146">
        <f>IF(AZ985=5,G985,0)</f>
        <v>0</v>
      </c>
      <c r="CA985" s="177">
        <v>7</v>
      </c>
      <c r="CB985" s="177">
        <v>1001</v>
      </c>
      <c r="CZ985" s="146">
        <v>0</v>
      </c>
    </row>
    <row r="986" spans="1:104" ht="13" x14ac:dyDescent="0.3">
      <c r="A986" s="185"/>
      <c r="B986" s="186" t="s">
        <v>76</v>
      </c>
      <c r="C986" s="187" t="str">
        <f>CONCATENATE(B981," ",C981)</f>
        <v>775 Podlahy vlysové a parketové</v>
      </c>
      <c r="D986" s="188"/>
      <c r="E986" s="189"/>
      <c r="F986" s="190"/>
      <c r="G986" s="191">
        <f>SUM(G981:G985)</f>
        <v>0</v>
      </c>
      <c r="O986" s="170">
        <v>4</v>
      </c>
      <c r="BA986" s="192">
        <f>SUM(BA981:BA985)</f>
        <v>0</v>
      </c>
      <c r="BB986" s="192">
        <f>SUM(BB981:BB985)</f>
        <v>0</v>
      </c>
      <c r="BC986" s="192">
        <f>SUM(BC981:BC985)</f>
        <v>0</v>
      </c>
      <c r="BD986" s="192">
        <f>SUM(BD981:BD985)</f>
        <v>0</v>
      </c>
      <c r="BE986" s="192">
        <f>SUM(BE981:BE985)</f>
        <v>0</v>
      </c>
    </row>
    <row r="987" spans="1:104" ht="13" x14ac:dyDescent="0.3">
      <c r="A987" s="163" t="s">
        <v>72</v>
      </c>
      <c r="B987" s="164" t="s">
        <v>1303</v>
      </c>
      <c r="C987" s="165" t="s">
        <v>1304</v>
      </c>
      <c r="D987" s="166"/>
      <c r="E987" s="167"/>
      <c r="F987" s="167"/>
      <c r="G987" s="168"/>
      <c r="H987" s="169"/>
      <c r="I987" s="169"/>
      <c r="O987" s="170">
        <v>1</v>
      </c>
    </row>
    <row r="988" spans="1:104" ht="20" x14ac:dyDescent="0.25">
      <c r="A988" s="171">
        <v>379</v>
      </c>
      <c r="B988" s="172" t="s">
        <v>1305</v>
      </c>
      <c r="C988" s="173" t="s">
        <v>1306</v>
      </c>
      <c r="D988" s="174" t="s">
        <v>109</v>
      </c>
      <c r="E988" s="175">
        <v>50.4</v>
      </c>
      <c r="F988" s="175">
        <v>0</v>
      </c>
      <c r="G988" s="176">
        <f>E988*F988</f>
        <v>0</v>
      </c>
      <c r="O988" s="170">
        <v>2</v>
      </c>
      <c r="AA988" s="146">
        <v>1</v>
      </c>
      <c r="AB988" s="146">
        <v>7</v>
      </c>
      <c r="AC988" s="146">
        <v>7</v>
      </c>
      <c r="AZ988" s="146">
        <v>2</v>
      </c>
      <c r="BA988" s="146">
        <f>IF(AZ988=1,G988,0)</f>
        <v>0</v>
      </c>
      <c r="BB988" s="146">
        <f>IF(AZ988=2,G988,0)</f>
        <v>0</v>
      </c>
      <c r="BC988" s="146">
        <f>IF(AZ988=3,G988,0)</f>
        <v>0</v>
      </c>
      <c r="BD988" s="146">
        <f>IF(AZ988=4,G988,0)</f>
        <v>0</v>
      </c>
      <c r="BE988" s="146">
        <f>IF(AZ988=5,G988,0)</f>
        <v>0</v>
      </c>
      <c r="CA988" s="177">
        <v>1</v>
      </c>
      <c r="CB988" s="177">
        <v>7</v>
      </c>
      <c r="CZ988" s="146">
        <v>0</v>
      </c>
    </row>
    <row r="989" spans="1:104" x14ac:dyDescent="0.25">
      <c r="A989" s="178"/>
      <c r="B989" s="181"/>
      <c r="C989" s="226" t="s">
        <v>1307</v>
      </c>
      <c r="D989" s="227"/>
      <c r="E989" s="182">
        <v>50.4</v>
      </c>
      <c r="F989" s="183"/>
      <c r="G989" s="184"/>
      <c r="M989" s="180" t="s">
        <v>1307</v>
      </c>
      <c r="O989" s="170"/>
    </row>
    <row r="990" spans="1:104" ht="20" x14ac:dyDescent="0.25">
      <c r="A990" s="171">
        <v>380</v>
      </c>
      <c r="B990" s="172" t="s">
        <v>1308</v>
      </c>
      <c r="C990" s="173" t="s">
        <v>1309</v>
      </c>
      <c r="D990" s="174" t="s">
        <v>109</v>
      </c>
      <c r="E990" s="175">
        <v>15.73</v>
      </c>
      <c r="F990" s="175">
        <v>0</v>
      </c>
      <c r="G990" s="176">
        <f>E990*F990</f>
        <v>0</v>
      </c>
      <c r="O990" s="170">
        <v>2</v>
      </c>
      <c r="AA990" s="146">
        <v>1</v>
      </c>
      <c r="AB990" s="146">
        <v>7</v>
      </c>
      <c r="AC990" s="146">
        <v>7</v>
      </c>
      <c r="AZ990" s="146">
        <v>2</v>
      </c>
      <c r="BA990" s="146">
        <f>IF(AZ990=1,G990,0)</f>
        <v>0</v>
      </c>
      <c r="BB990" s="146">
        <f>IF(AZ990=2,G990,0)</f>
        <v>0</v>
      </c>
      <c r="BC990" s="146">
        <f>IF(AZ990=3,G990,0)</f>
        <v>0</v>
      </c>
      <c r="BD990" s="146">
        <f>IF(AZ990=4,G990,0)</f>
        <v>0</v>
      </c>
      <c r="BE990" s="146">
        <f>IF(AZ990=5,G990,0)</f>
        <v>0</v>
      </c>
      <c r="CA990" s="177">
        <v>1</v>
      </c>
      <c r="CB990" s="177">
        <v>7</v>
      </c>
      <c r="CZ990" s="146">
        <v>3.47E-3</v>
      </c>
    </row>
    <row r="991" spans="1:104" x14ac:dyDescent="0.25">
      <c r="A991" s="178"/>
      <c r="B991" s="179"/>
      <c r="C991" s="228" t="s">
        <v>1310</v>
      </c>
      <c r="D991" s="229"/>
      <c r="E991" s="229"/>
      <c r="F991" s="229"/>
      <c r="G991" s="230"/>
      <c r="L991" s="180" t="s">
        <v>1310</v>
      </c>
      <c r="O991" s="170">
        <v>3</v>
      </c>
    </row>
    <row r="992" spans="1:104" x14ac:dyDescent="0.25">
      <c r="A992" s="178"/>
      <c r="B992" s="181"/>
      <c r="C992" s="226" t="s">
        <v>1311</v>
      </c>
      <c r="D992" s="227"/>
      <c r="E992" s="182">
        <v>15.73</v>
      </c>
      <c r="F992" s="183"/>
      <c r="G992" s="184"/>
      <c r="M992" s="180" t="s">
        <v>1311</v>
      </c>
      <c r="O992" s="170"/>
    </row>
    <row r="993" spans="1:104" ht="20" x14ac:dyDescent="0.25">
      <c r="A993" s="171">
        <v>381</v>
      </c>
      <c r="B993" s="172" t="s">
        <v>1312</v>
      </c>
      <c r="C993" s="173" t="s">
        <v>1313</v>
      </c>
      <c r="D993" s="174" t="s">
        <v>109</v>
      </c>
      <c r="E993" s="175">
        <v>17.52</v>
      </c>
      <c r="F993" s="175">
        <v>0</v>
      </c>
      <c r="G993" s="176">
        <f>E993*F993</f>
        <v>0</v>
      </c>
      <c r="O993" s="170">
        <v>2</v>
      </c>
      <c r="AA993" s="146">
        <v>1</v>
      </c>
      <c r="AB993" s="146">
        <v>7</v>
      </c>
      <c r="AC993" s="146">
        <v>7</v>
      </c>
      <c r="AZ993" s="146">
        <v>2</v>
      </c>
      <c r="BA993" s="146">
        <f>IF(AZ993=1,G993,0)</f>
        <v>0</v>
      </c>
      <c r="BB993" s="146">
        <f>IF(AZ993=2,G993,0)</f>
        <v>0</v>
      </c>
      <c r="BC993" s="146">
        <f>IF(AZ993=3,G993,0)</f>
        <v>0</v>
      </c>
      <c r="BD993" s="146">
        <f>IF(AZ993=4,G993,0)</f>
        <v>0</v>
      </c>
      <c r="BE993" s="146">
        <f>IF(AZ993=5,G993,0)</f>
        <v>0</v>
      </c>
      <c r="CA993" s="177">
        <v>1</v>
      </c>
      <c r="CB993" s="177">
        <v>7</v>
      </c>
      <c r="CZ993" s="146">
        <v>2.2499999999999998E-3</v>
      </c>
    </row>
    <row r="994" spans="1:104" x14ac:dyDescent="0.25">
      <c r="A994" s="178"/>
      <c r="B994" s="179"/>
      <c r="C994" s="228" t="s">
        <v>1310</v>
      </c>
      <c r="D994" s="229"/>
      <c r="E994" s="229"/>
      <c r="F994" s="229"/>
      <c r="G994" s="230"/>
      <c r="L994" s="180" t="s">
        <v>1310</v>
      </c>
      <c r="O994" s="170">
        <v>3</v>
      </c>
    </row>
    <row r="995" spans="1:104" x14ac:dyDescent="0.25">
      <c r="A995" s="171">
        <v>382</v>
      </c>
      <c r="B995" s="172" t="s">
        <v>1314</v>
      </c>
      <c r="C995" s="173" t="s">
        <v>1315</v>
      </c>
      <c r="D995" s="174" t="s">
        <v>165</v>
      </c>
      <c r="E995" s="175">
        <v>9.4003100000000006E-2</v>
      </c>
      <c r="F995" s="175">
        <v>0</v>
      </c>
      <c r="G995" s="176">
        <f>E995*F995</f>
        <v>0</v>
      </c>
      <c r="O995" s="170">
        <v>2</v>
      </c>
      <c r="AA995" s="146">
        <v>7</v>
      </c>
      <c r="AB995" s="146">
        <v>1001</v>
      </c>
      <c r="AC995" s="146">
        <v>5</v>
      </c>
      <c r="AZ995" s="146">
        <v>2</v>
      </c>
      <c r="BA995" s="146">
        <f>IF(AZ995=1,G995,0)</f>
        <v>0</v>
      </c>
      <c r="BB995" s="146">
        <f>IF(AZ995=2,G995,0)</f>
        <v>0</v>
      </c>
      <c r="BC995" s="146">
        <f>IF(AZ995=3,G995,0)</f>
        <v>0</v>
      </c>
      <c r="BD995" s="146">
        <f>IF(AZ995=4,G995,0)</f>
        <v>0</v>
      </c>
      <c r="BE995" s="146">
        <f>IF(AZ995=5,G995,0)</f>
        <v>0</v>
      </c>
      <c r="CA995" s="177">
        <v>7</v>
      </c>
      <c r="CB995" s="177">
        <v>1001</v>
      </c>
      <c r="CZ995" s="146">
        <v>0</v>
      </c>
    </row>
    <row r="996" spans="1:104" ht="13" x14ac:dyDescent="0.3">
      <c r="A996" s="185"/>
      <c r="B996" s="186" t="s">
        <v>76</v>
      </c>
      <c r="C996" s="187" t="str">
        <f>CONCATENATE(B987," ",C987)</f>
        <v>776 Podlahy povlakové</v>
      </c>
      <c r="D996" s="188"/>
      <c r="E996" s="189"/>
      <c r="F996" s="190"/>
      <c r="G996" s="191">
        <f>SUM(G987:G995)</f>
        <v>0</v>
      </c>
      <c r="O996" s="170">
        <v>4</v>
      </c>
      <c r="BA996" s="192">
        <f>SUM(BA987:BA995)</f>
        <v>0</v>
      </c>
      <c r="BB996" s="192">
        <f>SUM(BB987:BB995)</f>
        <v>0</v>
      </c>
      <c r="BC996" s="192">
        <f>SUM(BC987:BC995)</f>
        <v>0</v>
      </c>
      <c r="BD996" s="192">
        <f>SUM(BD987:BD995)</f>
        <v>0</v>
      </c>
      <c r="BE996" s="192">
        <f>SUM(BE987:BE995)</f>
        <v>0</v>
      </c>
    </row>
    <row r="997" spans="1:104" ht="13" x14ac:dyDescent="0.3">
      <c r="A997" s="163" t="s">
        <v>72</v>
      </c>
      <c r="B997" s="164" t="s">
        <v>1316</v>
      </c>
      <c r="C997" s="165" t="s">
        <v>1317</v>
      </c>
      <c r="D997" s="166"/>
      <c r="E997" s="167"/>
      <c r="F997" s="167"/>
      <c r="G997" s="168"/>
      <c r="H997" s="169"/>
      <c r="I997" s="169"/>
      <c r="O997" s="170">
        <v>1</v>
      </c>
    </row>
    <row r="998" spans="1:104" x14ac:dyDescent="0.25">
      <c r="A998" s="171">
        <v>383</v>
      </c>
      <c r="B998" s="172" t="s">
        <v>1318</v>
      </c>
      <c r="C998" s="173" t="s">
        <v>1319</v>
      </c>
      <c r="D998" s="174" t="s">
        <v>109</v>
      </c>
      <c r="E998" s="175">
        <v>202.18700000000001</v>
      </c>
      <c r="F998" s="175">
        <v>0</v>
      </c>
      <c r="G998" s="176">
        <f>E998*F998</f>
        <v>0</v>
      </c>
      <c r="O998" s="170">
        <v>2</v>
      </c>
      <c r="AA998" s="146">
        <v>1</v>
      </c>
      <c r="AB998" s="146">
        <v>7</v>
      </c>
      <c r="AC998" s="146">
        <v>7</v>
      </c>
      <c r="AZ998" s="146">
        <v>2</v>
      </c>
      <c r="BA998" s="146">
        <f>IF(AZ998=1,G998,0)</f>
        <v>0</v>
      </c>
      <c r="BB998" s="146">
        <f>IF(AZ998=2,G998,0)</f>
        <v>0</v>
      </c>
      <c r="BC998" s="146">
        <f>IF(AZ998=3,G998,0)</f>
        <v>0</v>
      </c>
      <c r="BD998" s="146">
        <f>IF(AZ998=4,G998,0)</f>
        <v>0</v>
      </c>
      <c r="BE998" s="146">
        <f>IF(AZ998=5,G998,0)</f>
        <v>0</v>
      </c>
      <c r="CA998" s="177">
        <v>1</v>
      </c>
      <c r="CB998" s="177">
        <v>7</v>
      </c>
      <c r="CZ998" s="146">
        <v>2.1000000000000001E-4</v>
      </c>
    </row>
    <row r="999" spans="1:104" x14ac:dyDescent="0.25">
      <c r="A999" s="178"/>
      <c r="B999" s="181"/>
      <c r="C999" s="226" t="s">
        <v>777</v>
      </c>
      <c r="D999" s="227"/>
      <c r="E999" s="182">
        <v>3.8959999999999999</v>
      </c>
      <c r="F999" s="183"/>
      <c r="G999" s="184"/>
      <c r="M999" s="180" t="s">
        <v>777</v>
      </c>
      <c r="O999" s="170"/>
    </row>
    <row r="1000" spans="1:104" x14ac:dyDescent="0.25">
      <c r="A1000" s="178"/>
      <c r="B1000" s="181"/>
      <c r="C1000" s="226" t="s">
        <v>778</v>
      </c>
      <c r="D1000" s="227"/>
      <c r="E1000" s="182">
        <v>13.992000000000001</v>
      </c>
      <c r="F1000" s="183"/>
      <c r="G1000" s="184"/>
      <c r="M1000" s="180" t="s">
        <v>778</v>
      </c>
      <c r="O1000" s="170"/>
    </row>
    <row r="1001" spans="1:104" x14ac:dyDescent="0.25">
      <c r="A1001" s="178"/>
      <c r="B1001" s="181"/>
      <c r="C1001" s="226" t="s">
        <v>779</v>
      </c>
      <c r="D1001" s="227"/>
      <c r="E1001" s="182">
        <v>16.268000000000001</v>
      </c>
      <c r="F1001" s="183"/>
      <c r="G1001" s="184"/>
      <c r="M1001" s="180" t="s">
        <v>779</v>
      </c>
      <c r="O1001" s="170"/>
    </row>
    <row r="1002" spans="1:104" ht="20.5" x14ac:dyDescent="0.25">
      <c r="A1002" s="178"/>
      <c r="B1002" s="181"/>
      <c r="C1002" s="226" t="s">
        <v>780</v>
      </c>
      <c r="D1002" s="227"/>
      <c r="E1002" s="182">
        <v>25.998000000000001</v>
      </c>
      <c r="F1002" s="183"/>
      <c r="G1002" s="184"/>
      <c r="M1002" s="180" t="s">
        <v>780</v>
      </c>
      <c r="O1002" s="170"/>
    </row>
    <row r="1003" spans="1:104" ht="20.5" x14ac:dyDescent="0.25">
      <c r="A1003" s="178"/>
      <c r="B1003" s="181"/>
      <c r="C1003" s="226" t="s">
        <v>781</v>
      </c>
      <c r="D1003" s="227"/>
      <c r="E1003" s="182">
        <v>47.527999999999999</v>
      </c>
      <c r="F1003" s="183"/>
      <c r="G1003" s="184"/>
      <c r="M1003" s="180" t="s">
        <v>781</v>
      </c>
      <c r="O1003" s="170"/>
    </row>
    <row r="1004" spans="1:104" x14ac:dyDescent="0.25">
      <c r="A1004" s="178"/>
      <c r="B1004" s="181"/>
      <c r="C1004" s="226" t="s">
        <v>682</v>
      </c>
      <c r="D1004" s="227"/>
      <c r="E1004" s="182">
        <v>4.2</v>
      </c>
      <c r="F1004" s="183"/>
      <c r="G1004" s="184"/>
      <c r="M1004" s="180" t="s">
        <v>682</v>
      </c>
      <c r="O1004" s="170"/>
    </row>
    <row r="1005" spans="1:104" x14ac:dyDescent="0.25">
      <c r="A1005" s="178"/>
      <c r="B1005" s="181"/>
      <c r="C1005" s="226" t="s">
        <v>782</v>
      </c>
      <c r="D1005" s="227"/>
      <c r="E1005" s="182">
        <v>2.6</v>
      </c>
      <c r="F1005" s="183"/>
      <c r="G1005" s="184"/>
      <c r="M1005" s="180" t="s">
        <v>782</v>
      </c>
      <c r="O1005" s="170"/>
    </row>
    <row r="1006" spans="1:104" ht="20.5" x14ac:dyDescent="0.25">
      <c r="A1006" s="178"/>
      <c r="B1006" s="181"/>
      <c r="C1006" s="226" t="s">
        <v>783</v>
      </c>
      <c r="D1006" s="227"/>
      <c r="E1006" s="182">
        <v>17.274000000000001</v>
      </c>
      <c r="F1006" s="183"/>
      <c r="G1006" s="184"/>
      <c r="M1006" s="180" t="s">
        <v>783</v>
      </c>
      <c r="O1006" s="170"/>
    </row>
    <row r="1007" spans="1:104" x14ac:dyDescent="0.25">
      <c r="A1007" s="178"/>
      <c r="B1007" s="181"/>
      <c r="C1007" s="226" t="s">
        <v>784</v>
      </c>
      <c r="D1007" s="227"/>
      <c r="E1007" s="182">
        <v>6.7</v>
      </c>
      <c r="F1007" s="183"/>
      <c r="G1007" s="184"/>
      <c r="M1007" s="180" t="s">
        <v>784</v>
      </c>
      <c r="O1007" s="170"/>
    </row>
    <row r="1008" spans="1:104" x14ac:dyDescent="0.25">
      <c r="A1008" s="178"/>
      <c r="B1008" s="181"/>
      <c r="C1008" s="226" t="s">
        <v>785</v>
      </c>
      <c r="D1008" s="227"/>
      <c r="E1008" s="182">
        <v>28.96</v>
      </c>
      <c r="F1008" s="183"/>
      <c r="G1008" s="184"/>
      <c r="M1008" s="180" t="s">
        <v>785</v>
      </c>
      <c r="O1008" s="170"/>
    </row>
    <row r="1009" spans="1:104" x14ac:dyDescent="0.25">
      <c r="A1009" s="178"/>
      <c r="B1009" s="181"/>
      <c r="C1009" s="226" t="s">
        <v>786</v>
      </c>
      <c r="D1009" s="227"/>
      <c r="E1009" s="182">
        <v>6.6369999999999996</v>
      </c>
      <c r="F1009" s="183"/>
      <c r="G1009" s="184"/>
      <c r="M1009" s="180" t="s">
        <v>786</v>
      </c>
      <c r="O1009" s="170"/>
    </row>
    <row r="1010" spans="1:104" x14ac:dyDescent="0.25">
      <c r="A1010" s="178"/>
      <c r="B1010" s="181"/>
      <c r="C1010" s="226" t="s">
        <v>787</v>
      </c>
      <c r="D1010" s="227"/>
      <c r="E1010" s="182">
        <v>31.484000000000002</v>
      </c>
      <c r="F1010" s="183"/>
      <c r="G1010" s="184"/>
      <c r="M1010" s="180" t="s">
        <v>787</v>
      </c>
      <c r="O1010" s="170"/>
    </row>
    <row r="1011" spans="1:104" x14ac:dyDescent="0.25">
      <c r="A1011" s="178"/>
      <c r="B1011" s="181"/>
      <c r="C1011" s="226" t="s">
        <v>788</v>
      </c>
      <c r="D1011" s="227"/>
      <c r="E1011" s="182">
        <v>-3.35</v>
      </c>
      <c r="F1011" s="183"/>
      <c r="G1011" s="184"/>
      <c r="M1011" s="180" t="s">
        <v>788</v>
      </c>
      <c r="O1011" s="170"/>
    </row>
    <row r="1012" spans="1:104" x14ac:dyDescent="0.25">
      <c r="A1012" s="171">
        <v>384</v>
      </c>
      <c r="B1012" s="172" t="s">
        <v>1320</v>
      </c>
      <c r="C1012" s="173" t="s">
        <v>1321</v>
      </c>
      <c r="D1012" s="174" t="s">
        <v>109</v>
      </c>
      <c r="E1012" s="175">
        <v>202.18700000000001</v>
      </c>
      <c r="F1012" s="175">
        <v>0</v>
      </c>
      <c r="G1012" s="176">
        <f>E1012*F1012</f>
        <v>0</v>
      </c>
      <c r="O1012" s="170">
        <v>2</v>
      </c>
      <c r="AA1012" s="146">
        <v>1</v>
      </c>
      <c r="AB1012" s="146">
        <v>1</v>
      </c>
      <c r="AC1012" s="146">
        <v>1</v>
      </c>
      <c r="AZ1012" s="146">
        <v>2</v>
      </c>
      <c r="BA1012" s="146">
        <f>IF(AZ1012=1,G1012,0)</f>
        <v>0</v>
      </c>
      <c r="BB1012" s="146">
        <f>IF(AZ1012=2,G1012,0)</f>
        <v>0</v>
      </c>
      <c r="BC1012" s="146">
        <f>IF(AZ1012=3,G1012,0)</f>
        <v>0</v>
      </c>
      <c r="BD1012" s="146">
        <f>IF(AZ1012=4,G1012,0)</f>
        <v>0</v>
      </c>
      <c r="BE1012" s="146">
        <f>IF(AZ1012=5,G1012,0)</f>
        <v>0</v>
      </c>
      <c r="CA1012" s="177">
        <v>1</v>
      </c>
      <c r="CB1012" s="177">
        <v>1</v>
      </c>
      <c r="CZ1012" s="146">
        <v>4.7800000000000004E-3</v>
      </c>
    </row>
    <row r="1013" spans="1:104" x14ac:dyDescent="0.25">
      <c r="A1013" s="171">
        <v>385</v>
      </c>
      <c r="B1013" s="172" t="s">
        <v>1322</v>
      </c>
      <c r="C1013" s="173" t="s">
        <v>1323</v>
      </c>
      <c r="D1013" s="174" t="s">
        <v>109</v>
      </c>
      <c r="E1013" s="175">
        <v>202.18700000000001</v>
      </c>
      <c r="F1013" s="175">
        <v>0</v>
      </c>
      <c r="G1013" s="176">
        <f>E1013*F1013</f>
        <v>0</v>
      </c>
      <c r="O1013" s="170">
        <v>2</v>
      </c>
      <c r="AA1013" s="146">
        <v>1</v>
      </c>
      <c r="AB1013" s="146">
        <v>1</v>
      </c>
      <c r="AC1013" s="146">
        <v>1</v>
      </c>
      <c r="AZ1013" s="146">
        <v>2</v>
      </c>
      <c r="BA1013" s="146">
        <f>IF(AZ1013=1,G1013,0)</f>
        <v>0</v>
      </c>
      <c r="BB1013" s="146">
        <f>IF(AZ1013=2,G1013,0)</f>
        <v>0</v>
      </c>
      <c r="BC1013" s="146">
        <f>IF(AZ1013=3,G1013,0)</f>
        <v>0</v>
      </c>
      <c r="BD1013" s="146">
        <f>IF(AZ1013=4,G1013,0)</f>
        <v>0</v>
      </c>
      <c r="BE1013" s="146">
        <f>IF(AZ1013=5,G1013,0)</f>
        <v>0</v>
      </c>
      <c r="CA1013" s="177">
        <v>1</v>
      </c>
      <c r="CB1013" s="177">
        <v>1</v>
      </c>
      <c r="CZ1013" s="146">
        <v>6.4999999999999997E-4</v>
      </c>
    </row>
    <row r="1014" spans="1:104" x14ac:dyDescent="0.25">
      <c r="A1014" s="171">
        <v>386</v>
      </c>
      <c r="B1014" s="172" t="s">
        <v>1324</v>
      </c>
      <c r="C1014" s="173" t="s">
        <v>1325</v>
      </c>
      <c r="D1014" s="174" t="s">
        <v>109</v>
      </c>
      <c r="E1014" s="175">
        <v>222.4057</v>
      </c>
      <c r="F1014" s="175">
        <v>0</v>
      </c>
      <c r="G1014" s="176">
        <f>E1014*F1014</f>
        <v>0</v>
      </c>
      <c r="O1014" s="170">
        <v>2</v>
      </c>
      <c r="AA1014" s="146">
        <v>3</v>
      </c>
      <c r="AB1014" s="146">
        <v>1</v>
      </c>
      <c r="AC1014" s="146" t="s">
        <v>1324</v>
      </c>
      <c r="AZ1014" s="146">
        <v>2</v>
      </c>
      <c r="BA1014" s="146">
        <f>IF(AZ1014=1,G1014,0)</f>
        <v>0</v>
      </c>
      <c r="BB1014" s="146">
        <f>IF(AZ1014=2,G1014,0)</f>
        <v>0</v>
      </c>
      <c r="BC1014" s="146">
        <f>IF(AZ1014=3,G1014,0)</f>
        <v>0</v>
      </c>
      <c r="BD1014" s="146">
        <f>IF(AZ1014=4,G1014,0)</f>
        <v>0</v>
      </c>
      <c r="BE1014" s="146">
        <f>IF(AZ1014=5,G1014,0)</f>
        <v>0</v>
      </c>
      <c r="CA1014" s="177">
        <v>3</v>
      </c>
      <c r="CB1014" s="177">
        <v>1</v>
      </c>
      <c r="CZ1014" s="146">
        <v>1.0500000000000001E-2</v>
      </c>
    </row>
    <row r="1015" spans="1:104" x14ac:dyDescent="0.25">
      <c r="A1015" s="178"/>
      <c r="B1015" s="181"/>
      <c r="C1015" s="226" t="s">
        <v>1326</v>
      </c>
      <c r="D1015" s="227"/>
      <c r="E1015" s="182">
        <v>222.4057</v>
      </c>
      <c r="F1015" s="183"/>
      <c r="G1015" s="184"/>
      <c r="M1015" s="180" t="s">
        <v>1326</v>
      </c>
      <c r="O1015" s="170"/>
    </row>
    <row r="1016" spans="1:104" x14ac:dyDescent="0.25">
      <c r="A1016" s="171">
        <v>387</v>
      </c>
      <c r="B1016" s="172" t="s">
        <v>1327</v>
      </c>
      <c r="C1016" s="173" t="s">
        <v>1328</v>
      </c>
      <c r="D1016" s="174" t="s">
        <v>165</v>
      </c>
      <c r="E1016" s="175">
        <v>3.47559453</v>
      </c>
      <c r="F1016" s="175">
        <v>0</v>
      </c>
      <c r="G1016" s="176">
        <f>E1016*F1016</f>
        <v>0</v>
      </c>
      <c r="O1016" s="170">
        <v>2</v>
      </c>
      <c r="AA1016" s="146">
        <v>7</v>
      </c>
      <c r="AB1016" s="146">
        <v>1001</v>
      </c>
      <c r="AC1016" s="146">
        <v>5</v>
      </c>
      <c r="AZ1016" s="146">
        <v>2</v>
      </c>
      <c r="BA1016" s="146">
        <f>IF(AZ1016=1,G1016,0)</f>
        <v>0</v>
      </c>
      <c r="BB1016" s="146">
        <f>IF(AZ1016=2,G1016,0)</f>
        <v>0</v>
      </c>
      <c r="BC1016" s="146">
        <f>IF(AZ1016=3,G1016,0)</f>
        <v>0</v>
      </c>
      <c r="BD1016" s="146">
        <f>IF(AZ1016=4,G1016,0)</f>
        <v>0</v>
      </c>
      <c r="BE1016" s="146">
        <f>IF(AZ1016=5,G1016,0)</f>
        <v>0</v>
      </c>
      <c r="CA1016" s="177">
        <v>7</v>
      </c>
      <c r="CB1016" s="177">
        <v>1001</v>
      </c>
      <c r="CZ1016" s="146">
        <v>0</v>
      </c>
    </row>
    <row r="1017" spans="1:104" ht="13" x14ac:dyDescent="0.3">
      <c r="A1017" s="185"/>
      <c r="B1017" s="186" t="s">
        <v>76</v>
      </c>
      <c r="C1017" s="187" t="str">
        <f>CONCATENATE(B997," ",C997)</f>
        <v>781 Obklady keramické</v>
      </c>
      <c r="D1017" s="188"/>
      <c r="E1017" s="189"/>
      <c r="F1017" s="190"/>
      <c r="G1017" s="191">
        <f>SUM(G997:G1016)</f>
        <v>0</v>
      </c>
      <c r="O1017" s="170">
        <v>4</v>
      </c>
      <c r="BA1017" s="192">
        <f>SUM(BA997:BA1016)</f>
        <v>0</v>
      </c>
      <c r="BB1017" s="192">
        <f>SUM(BB997:BB1016)</f>
        <v>0</v>
      </c>
      <c r="BC1017" s="192">
        <f>SUM(BC997:BC1016)</f>
        <v>0</v>
      </c>
      <c r="BD1017" s="192">
        <f>SUM(BD997:BD1016)</f>
        <v>0</v>
      </c>
      <c r="BE1017" s="192">
        <f>SUM(BE997:BE1016)</f>
        <v>0</v>
      </c>
    </row>
    <row r="1018" spans="1:104" ht="13" x14ac:dyDescent="0.3">
      <c r="A1018" s="163" t="s">
        <v>72</v>
      </c>
      <c r="B1018" s="164" t="s">
        <v>1329</v>
      </c>
      <c r="C1018" s="165" t="s">
        <v>1330</v>
      </c>
      <c r="D1018" s="166"/>
      <c r="E1018" s="167"/>
      <c r="F1018" s="167"/>
      <c r="G1018" s="168"/>
      <c r="H1018" s="169"/>
      <c r="I1018" s="169"/>
      <c r="O1018" s="170">
        <v>1</v>
      </c>
    </row>
    <row r="1019" spans="1:104" x14ac:dyDescent="0.25">
      <c r="A1019" s="171">
        <v>388</v>
      </c>
      <c r="B1019" s="172" t="s">
        <v>1331</v>
      </c>
      <c r="C1019" s="173" t="s">
        <v>1332</v>
      </c>
      <c r="D1019" s="174" t="s">
        <v>109</v>
      </c>
      <c r="E1019" s="175">
        <v>97.828999999999994</v>
      </c>
      <c r="F1019" s="175">
        <v>0</v>
      </c>
      <c r="G1019" s="176">
        <f>E1019*F1019</f>
        <v>0</v>
      </c>
      <c r="O1019" s="170">
        <v>2</v>
      </c>
      <c r="AA1019" s="146">
        <v>1</v>
      </c>
      <c r="AB1019" s="146">
        <v>1</v>
      </c>
      <c r="AC1019" s="146">
        <v>1</v>
      </c>
      <c r="AZ1019" s="146">
        <v>2</v>
      </c>
      <c r="BA1019" s="146">
        <f>IF(AZ1019=1,G1019,0)</f>
        <v>0</v>
      </c>
      <c r="BB1019" s="146">
        <f>IF(AZ1019=2,G1019,0)</f>
        <v>0</v>
      </c>
      <c r="BC1019" s="146">
        <f>IF(AZ1019=3,G1019,0)</f>
        <v>0</v>
      </c>
      <c r="BD1019" s="146">
        <f>IF(AZ1019=4,G1019,0)</f>
        <v>0</v>
      </c>
      <c r="BE1019" s="146">
        <f>IF(AZ1019=5,G1019,0)</f>
        <v>0</v>
      </c>
      <c r="CA1019" s="177">
        <v>1</v>
      </c>
      <c r="CB1019" s="177">
        <v>1</v>
      </c>
      <c r="CZ1019" s="146">
        <v>5.0000000000000002E-5</v>
      </c>
    </row>
    <row r="1020" spans="1:104" x14ac:dyDescent="0.25">
      <c r="A1020" s="178"/>
      <c r="B1020" s="181"/>
      <c r="C1020" s="226" t="s">
        <v>299</v>
      </c>
      <c r="D1020" s="227"/>
      <c r="E1020" s="182">
        <v>55.878999999999998</v>
      </c>
      <c r="F1020" s="183"/>
      <c r="G1020" s="184"/>
      <c r="M1020" s="180" t="s">
        <v>299</v>
      </c>
      <c r="O1020" s="170"/>
    </row>
    <row r="1021" spans="1:104" x14ac:dyDescent="0.25">
      <c r="A1021" s="178"/>
      <c r="B1021" s="181"/>
      <c r="C1021" s="226" t="s">
        <v>281</v>
      </c>
      <c r="D1021" s="227"/>
      <c r="E1021" s="182">
        <v>24.22</v>
      </c>
      <c r="F1021" s="183"/>
      <c r="G1021" s="184"/>
      <c r="M1021" s="180" t="s">
        <v>281</v>
      </c>
      <c r="O1021" s="170"/>
    </row>
    <row r="1022" spans="1:104" x14ac:dyDescent="0.25">
      <c r="A1022" s="178"/>
      <c r="B1022" s="181"/>
      <c r="C1022" s="226" t="s">
        <v>278</v>
      </c>
      <c r="D1022" s="227"/>
      <c r="E1022" s="182">
        <v>17.73</v>
      </c>
      <c r="F1022" s="183"/>
      <c r="G1022" s="184"/>
      <c r="M1022" s="180" t="s">
        <v>278</v>
      </c>
      <c r="O1022" s="170"/>
    </row>
    <row r="1023" spans="1:104" x14ac:dyDescent="0.25">
      <c r="A1023" s="171">
        <v>389</v>
      </c>
      <c r="B1023" s="172" t="s">
        <v>1333</v>
      </c>
      <c r="C1023" s="173" t="s">
        <v>1334</v>
      </c>
      <c r="D1023" s="174" t="s">
        <v>109</v>
      </c>
      <c r="E1023" s="175">
        <v>1387.62</v>
      </c>
      <c r="F1023" s="175">
        <v>0</v>
      </c>
      <c r="G1023" s="176">
        <f>E1023*F1023</f>
        <v>0</v>
      </c>
      <c r="O1023" s="170">
        <v>2</v>
      </c>
      <c r="AA1023" s="146">
        <v>1</v>
      </c>
      <c r="AB1023" s="146">
        <v>1</v>
      </c>
      <c r="AC1023" s="146">
        <v>1</v>
      </c>
      <c r="AZ1023" s="146">
        <v>2</v>
      </c>
      <c r="BA1023" s="146">
        <f>IF(AZ1023=1,G1023,0)</f>
        <v>0</v>
      </c>
      <c r="BB1023" s="146">
        <f>IF(AZ1023=2,G1023,0)</f>
        <v>0</v>
      </c>
      <c r="BC1023" s="146">
        <f>IF(AZ1023=3,G1023,0)</f>
        <v>0</v>
      </c>
      <c r="BD1023" s="146">
        <f>IF(AZ1023=4,G1023,0)</f>
        <v>0</v>
      </c>
      <c r="BE1023" s="146">
        <f>IF(AZ1023=5,G1023,0)</f>
        <v>0</v>
      </c>
      <c r="CA1023" s="177">
        <v>1</v>
      </c>
      <c r="CB1023" s="177">
        <v>1</v>
      </c>
      <c r="CZ1023" s="146">
        <v>6.9999999999999994E-5</v>
      </c>
    </row>
    <row r="1024" spans="1:104" x14ac:dyDescent="0.25">
      <c r="A1024" s="171">
        <v>390</v>
      </c>
      <c r="B1024" s="172" t="s">
        <v>1335</v>
      </c>
      <c r="C1024" s="173" t="s">
        <v>1336</v>
      </c>
      <c r="D1024" s="174" t="s">
        <v>109</v>
      </c>
      <c r="E1024" s="175">
        <v>1387.62</v>
      </c>
      <c r="F1024" s="175">
        <v>0</v>
      </c>
      <c r="G1024" s="176">
        <f>E1024*F1024</f>
        <v>0</v>
      </c>
      <c r="O1024" s="170">
        <v>2</v>
      </c>
      <c r="AA1024" s="146">
        <v>1</v>
      </c>
      <c r="AB1024" s="146">
        <v>1</v>
      </c>
      <c r="AC1024" s="146">
        <v>1</v>
      </c>
      <c r="AZ1024" s="146">
        <v>2</v>
      </c>
      <c r="BA1024" s="146">
        <f>IF(AZ1024=1,G1024,0)</f>
        <v>0</v>
      </c>
      <c r="BB1024" s="146">
        <f>IF(AZ1024=2,G1024,0)</f>
        <v>0</v>
      </c>
      <c r="BC1024" s="146">
        <f>IF(AZ1024=3,G1024,0)</f>
        <v>0</v>
      </c>
      <c r="BD1024" s="146">
        <f>IF(AZ1024=4,G1024,0)</f>
        <v>0</v>
      </c>
      <c r="BE1024" s="146">
        <f>IF(AZ1024=5,G1024,0)</f>
        <v>0</v>
      </c>
      <c r="CA1024" s="177">
        <v>1</v>
      </c>
      <c r="CB1024" s="177">
        <v>1</v>
      </c>
      <c r="CZ1024" s="146">
        <v>2.4000000000000001E-4</v>
      </c>
    </row>
    <row r="1025" spans="1:104" x14ac:dyDescent="0.25">
      <c r="A1025" s="178"/>
      <c r="B1025" s="181"/>
      <c r="C1025" s="226" t="s">
        <v>401</v>
      </c>
      <c r="D1025" s="227"/>
      <c r="E1025" s="182">
        <v>269.83</v>
      </c>
      <c r="F1025" s="183"/>
      <c r="G1025" s="184"/>
      <c r="M1025" s="180" t="s">
        <v>401</v>
      </c>
      <c r="O1025" s="170"/>
    </row>
    <row r="1026" spans="1:104" x14ac:dyDescent="0.25">
      <c r="A1026" s="178"/>
      <c r="B1026" s="181"/>
      <c r="C1026" s="226" t="s">
        <v>402</v>
      </c>
      <c r="D1026" s="227"/>
      <c r="E1026" s="182">
        <v>322.41000000000003</v>
      </c>
      <c r="F1026" s="183"/>
      <c r="G1026" s="184"/>
      <c r="M1026" s="180" t="s">
        <v>402</v>
      </c>
      <c r="O1026" s="170"/>
    </row>
    <row r="1027" spans="1:104" x14ac:dyDescent="0.25">
      <c r="A1027" s="178"/>
      <c r="B1027" s="181"/>
      <c r="C1027" s="226" t="s">
        <v>1337</v>
      </c>
      <c r="D1027" s="227"/>
      <c r="E1027" s="182">
        <v>795.38</v>
      </c>
      <c r="F1027" s="183"/>
      <c r="G1027" s="184"/>
      <c r="M1027" s="180" t="s">
        <v>1337</v>
      </c>
      <c r="O1027" s="170"/>
    </row>
    <row r="1028" spans="1:104" x14ac:dyDescent="0.25">
      <c r="A1028" s="171">
        <v>391</v>
      </c>
      <c r="B1028" s="172" t="s">
        <v>1338</v>
      </c>
      <c r="C1028" s="173" t="s">
        <v>1339</v>
      </c>
      <c r="D1028" s="174" t="s">
        <v>109</v>
      </c>
      <c r="E1028" s="175">
        <v>592.24</v>
      </c>
      <c r="F1028" s="175">
        <v>0</v>
      </c>
      <c r="G1028" s="176">
        <f>E1028*F1028</f>
        <v>0</v>
      </c>
      <c r="O1028" s="170">
        <v>2</v>
      </c>
      <c r="AA1028" s="146">
        <v>1</v>
      </c>
      <c r="AB1028" s="146">
        <v>1</v>
      </c>
      <c r="AC1028" s="146">
        <v>1</v>
      </c>
      <c r="AZ1028" s="146">
        <v>2</v>
      </c>
      <c r="BA1028" s="146">
        <f>IF(AZ1028=1,G1028,0)</f>
        <v>0</v>
      </c>
      <c r="BB1028" s="146">
        <f>IF(AZ1028=2,G1028,0)</f>
        <v>0</v>
      </c>
      <c r="BC1028" s="146">
        <f>IF(AZ1028=3,G1028,0)</f>
        <v>0</v>
      </c>
      <c r="BD1028" s="146">
        <f>IF(AZ1028=4,G1028,0)</f>
        <v>0</v>
      </c>
      <c r="BE1028" s="146">
        <f>IF(AZ1028=5,G1028,0)</f>
        <v>0</v>
      </c>
      <c r="CA1028" s="177">
        <v>1</v>
      </c>
      <c r="CB1028" s="177">
        <v>1</v>
      </c>
      <c r="CZ1028" s="146">
        <v>0</v>
      </c>
    </row>
    <row r="1029" spans="1:104" x14ac:dyDescent="0.25">
      <c r="A1029" s="178"/>
      <c r="B1029" s="181"/>
      <c r="C1029" s="226" t="s">
        <v>1340</v>
      </c>
      <c r="D1029" s="227"/>
      <c r="E1029" s="182">
        <v>592.24</v>
      </c>
      <c r="F1029" s="183"/>
      <c r="G1029" s="184"/>
      <c r="M1029" s="180" t="s">
        <v>1340</v>
      </c>
      <c r="O1029" s="170"/>
    </row>
    <row r="1030" spans="1:104" ht="20" x14ac:dyDescent="0.25">
      <c r="A1030" s="171">
        <v>392</v>
      </c>
      <c r="B1030" s="172" t="s">
        <v>1341</v>
      </c>
      <c r="C1030" s="173" t="s">
        <v>1342</v>
      </c>
      <c r="D1030" s="174" t="s">
        <v>109</v>
      </c>
      <c r="E1030" s="175">
        <v>97.828999999999994</v>
      </c>
      <c r="F1030" s="175">
        <v>0</v>
      </c>
      <c r="G1030" s="176">
        <f>E1030*F1030</f>
        <v>0</v>
      </c>
      <c r="O1030" s="170">
        <v>2</v>
      </c>
      <c r="AA1030" s="146">
        <v>1</v>
      </c>
      <c r="AB1030" s="146">
        <v>7</v>
      </c>
      <c r="AC1030" s="146">
        <v>7</v>
      </c>
      <c r="AZ1030" s="146">
        <v>2</v>
      </c>
      <c r="BA1030" s="146">
        <f>IF(AZ1030=1,G1030,0)</f>
        <v>0</v>
      </c>
      <c r="BB1030" s="146">
        <f>IF(AZ1030=2,G1030,0)</f>
        <v>0</v>
      </c>
      <c r="BC1030" s="146">
        <f>IF(AZ1030=3,G1030,0)</f>
        <v>0</v>
      </c>
      <c r="BD1030" s="146">
        <f>IF(AZ1030=4,G1030,0)</f>
        <v>0</v>
      </c>
      <c r="BE1030" s="146">
        <f>IF(AZ1030=5,G1030,0)</f>
        <v>0</v>
      </c>
      <c r="CA1030" s="177">
        <v>1</v>
      </c>
      <c r="CB1030" s="177">
        <v>7</v>
      </c>
      <c r="CZ1030" s="146">
        <v>2.5000000000000001E-4</v>
      </c>
    </row>
    <row r="1031" spans="1:104" ht="13" x14ac:dyDescent="0.3">
      <c r="A1031" s="185"/>
      <c r="B1031" s="186" t="s">
        <v>76</v>
      </c>
      <c r="C1031" s="187" t="str">
        <f>CONCATENATE(B1018," ",C1018)</f>
        <v>784 Malby</v>
      </c>
      <c r="D1031" s="188"/>
      <c r="E1031" s="189"/>
      <c r="F1031" s="190"/>
      <c r="G1031" s="191">
        <f>SUM(G1018:G1030)</f>
        <v>0</v>
      </c>
      <c r="O1031" s="170">
        <v>4</v>
      </c>
      <c r="BA1031" s="192">
        <f>SUM(BA1018:BA1030)</f>
        <v>0</v>
      </c>
      <c r="BB1031" s="192">
        <f>SUM(BB1018:BB1030)</f>
        <v>0</v>
      </c>
      <c r="BC1031" s="192">
        <f>SUM(BC1018:BC1030)</f>
        <v>0</v>
      </c>
      <c r="BD1031" s="192">
        <f>SUM(BD1018:BD1030)</f>
        <v>0</v>
      </c>
      <c r="BE1031" s="192">
        <f>SUM(BE1018:BE1030)</f>
        <v>0</v>
      </c>
    </row>
    <row r="1032" spans="1:104" ht="13" x14ac:dyDescent="0.3">
      <c r="A1032" s="163" t="s">
        <v>72</v>
      </c>
      <c r="B1032" s="164" t="s">
        <v>1343</v>
      </c>
      <c r="C1032" s="165" t="s">
        <v>1344</v>
      </c>
      <c r="D1032" s="166"/>
      <c r="E1032" s="167"/>
      <c r="F1032" s="167"/>
      <c r="G1032" s="168"/>
      <c r="H1032" s="169"/>
      <c r="I1032" s="169"/>
      <c r="O1032" s="170">
        <v>1</v>
      </c>
    </row>
    <row r="1033" spans="1:104" x14ac:dyDescent="0.25">
      <c r="A1033" s="171">
        <v>393</v>
      </c>
      <c r="B1033" s="172" t="s">
        <v>1345</v>
      </c>
      <c r="C1033" s="173" t="s">
        <v>1346</v>
      </c>
      <c r="D1033" s="174" t="s">
        <v>165</v>
      </c>
      <c r="E1033" s="175">
        <v>124.5219208</v>
      </c>
      <c r="F1033" s="175">
        <v>0</v>
      </c>
      <c r="G1033" s="176">
        <f t="shared" ref="G1033:G1040" si="42">E1033*F1033</f>
        <v>0</v>
      </c>
      <c r="O1033" s="170">
        <v>2</v>
      </c>
      <c r="AA1033" s="146">
        <v>8</v>
      </c>
      <c r="AB1033" s="146">
        <v>0</v>
      </c>
      <c r="AC1033" s="146">
        <v>3</v>
      </c>
      <c r="AZ1033" s="146">
        <v>4</v>
      </c>
      <c r="BA1033" s="146">
        <f t="shared" ref="BA1033:BA1040" si="43">IF(AZ1033=1,G1033,0)</f>
        <v>0</v>
      </c>
      <c r="BB1033" s="146">
        <f t="shared" ref="BB1033:BB1040" si="44">IF(AZ1033=2,G1033,0)</f>
        <v>0</v>
      </c>
      <c r="BC1033" s="146">
        <f t="shared" ref="BC1033:BC1040" si="45">IF(AZ1033=3,G1033,0)</f>
        <v>0</v>
      </c>
      <c r="BD1033" s="146">
        <f t="shared" ref="BD1033:BD1040" si="46">IF(AZ1033=4,G1033,0)</f>
        <v>0</v>
      </c>
      <c r="BE1033" s="146">
        <f t="shared" ref="BE1033:BE1040" si="47">IF(AZ1033=5,G1033,0)</f>
        <v>0</v>
      </c>
      <c r="CA1033" s="177">
        <v>8</v>
      </c>
      <c r="CB1033" s="177">
        <v>0</v>
      </c>
      <c r="CZ1033" s="146">
        <v>0</v>
      </c>
    </row>
    <row r="1034" spans="1:104" x14ac:dyDescent="0.25">
      <c r="A1034" s="171">
        <v>394</v>
      </c>
      <c r="B1034" s="172" t="s">
        <v>1347</v>
      </c>
      <c r="C1034" s="173" t="s">
        <v>1348</v>
      </c>
      <c r="D1034" s="174" t="s">
        <v>165</v>
      </c>
      <c r="E1034" s="175">
        <v>124.5219208</v>
      </c>
      <c r="F1034" s="175">
        <v>0</v>
      </c>
      <c r="G1034" s="176">
        <f t="shared" si="42"/>
        <v>0</v>
      </c>
      <c r="O1034" s="170">
        <v>2</v>
      </c>
      <c r="AA1034" s="146">
        <v>8</v>
      </c>
      <c r="AB1034" s="146">
        <v>0</v>
      </c>
      <c r="AC1034" s="146">
        <v>3</v>
      </c>
      <c r="AZ1034" s="146">
        <v>4</v>
      </c>
      <c r="BA1034" s="146">
        <f t="shared" si="43"/>
        <v>0</v>
      </c>
      <c r="BB1034" s="146">
        <f t="shared" si="44"/>
        <v>0</v>
      </c>
      <c r="BC1034" s="146">
        <f t="shared" si="45"/>
        <v>0</v>
      </c>
      <c r="BD1034" s="146">
        <f t="shared" si="46"/>
        <v>0</v>
      </c>
      <c r="BE1034" s="146">
        <f t="shared" si="47"/>
        <v>0</v>
      </c>
      <c r="CA1034" s="177">
        <v>8</v>
      </c>
      <c r="CB1034" s="177">
        <v>0</v>
      </c>
      <c r="CZ1034" s="146">
        <v>0</v>
      </c>
    </row>
    <row r="1035" spans="1:104" x14ac:dyDescent="0.25">
      <c r="A1035" s="171">
        <v>395</v>
      </c>
      <c r="B1035" s="172" t="s">
        <v>1349</v>
      </c>
      <c r="C1035" s="173" t="s">
        <v>1350</v>
      </c>
      <c r="D1035" s="174" t="s">
        <v>165</v>
      </c>
      <c r="E1035" s="175">
        <v>1369.7411288000001</v>
      </c>
      <c r="F1035" s="175">
        <v>0</v>
      </c>
      <c r="G1035" s="176">
        <f t="shared" si="42"/>
        <v>0</v>
      </c>
      <c r="O1035" s="170">
        <v>2</v>
      </c>
      <c r="AA1035" s="146">
        <v>8</v>
      </c>
      <c r="AB1035" s="146">
        <v>0</v>
      </c>
      <c r="AC1035" s="146">
        <v>3</v>
      </c>
      <c r="AZ1035" s="146">
        <v>4</v>
      </c>
      <c r="BA1035" s="146">
        <f t="shared" si="43"/>
        <v>0</v>
      </c>
      <c r="BB1035" s="146">
        <f t="shared" si="44"/>
        <v>0</v>
      </c>
      <c r="BC1035" s="146">
        <f t="shared" si="45"/>
        <v>0</v>
      </c>
      <c r="BD1035" s="146">
        <f t="shared" si="46"/>
        <v>0</v>
      </c>
      <c r="BE1035" s="146">
        <f t="shared" si="47"/>
        <v>0</v>
      </c>
      <c r="CA1035" s="177">
        <v>8</v>
      </c>
      <c r="CB1035" s="177">
        <v>0</v>
      </c>
      <c r="CZ1035" s="146">
        <v>0</v>
      </c>
    </row>
    <row r="1036" spans="1:104" x14ac:dyDescent="0.25">
      <c r="A1036" s="171">
        <v>396</v>
      </c>
      <c r="B1036" s="172" t="s">
        <v>1351</v>
      </c>
      <c r="C1036" s="173" t="s">
        <v>1352</v>
      </c>
      <c r="D1036" s="174" t="s">
        <v>165</v>
      </c>
      <c r="E1036" s="175">
        <v>124.5219208</v>
      </c>
      <c r="F1036" s="175">
        <v>0</v>
      </c>
      <c r="G1036" s="176">
        <f t="shared" si="42"/>
        <v>0</v>
      </c>
      <c r="O1036" s="170">
        <v>2</v>
      </c>
      <c r="AA1036" s="146">
        <v>8</v>
      </c>
      <c r="AB1036" s="146">
        <v>0</v>
      </c>
      <c r="AC1036" s="146">
        <v>3</v>
      </c>
      <c r="AZ1036" s="146">
        <v>4</v>
      </c>
      <c r="BA1036" s="146">
        <f t="shared" si="43"/>
        <v>0</v>
      </c>
      <c r="BB1036" s="146">
        <f t="shared" si="44"/>
        <v>0</v>
      </c>
      <c r="BC1036" s="146">
        <f t="shared" si="45"/>
        <v>0</v>
      </c>
      <c r="BD1036" s="146">
        <f t="shared" si="46"/>
        <v>0</v>
      </c>
      <c r="BE1036" s="146">
        <f t="shared" si="47"/>
        <v>0</v>
      </c>
      <c r="CA1036" s="177">
        <v>8</v>
      </c>
      <c r="CB1036" s="177">
        <v>0</v>
      </c>
      <c r="CZ1036" s="146">
        <v>0</v>
      </c>
    </row>
    <row r="1037" spans="1:104" x14ac:dyDescent="0.25">
      <c r="A1037" s="171">
        <v>397</v>
      </c>
      <c r="B1037" s="172" t="s">
        <v>1353</v>
      </c>
      <c r="C1037" s="173" t="s">
        <v>1354</v>
      </c>
      <c r="D1037" s="174" t="s">
        <v>165</v>
      </c>
      <c r="E1037" s="175">
        <v>124.5219208</v>
      </c>
      <c r="F1037" s="175">
        <v>0</v>
      </c>
      <c r="G1037" s="176">
        <f t="shared" si="42"/>
        <v>0</v>
      </c>
      <c r="O1037" s="170">
        <v>2</v>
      </c>
      <c r="AA1037" s="146">
        <v>8</v>
      </c>
      <c r="AB1037" s="146">
        <v>0</v>
      </c>
      <c r="AC1037" s="146">
        <v>3</v>
      </c>
      <c r="AZ1037" s="146">
        <v>4</v>
      </c>
      <c r="BA1037" s="146">
        <f t="shared" si="43"/>
        <v>0</v>
      </c>
      <c r="BB1037" s="146">
        <f t="shared" si="44"/>
        <v>0</v>
      </c>
      <c r="BC1037" s="146">
        <f t="shared" si="45"/>
        <v>0</v>
      </c>
      <c r="BD1037" s="146">
        <f t="shared" si="46"/>
        <v>0</v>
      </c>
      <c r="BE1037" s="146">
        <f t="shared" si="47"/>
        <v>0</v>
      </c>
      <c r="CA1037" s="177">
        <v>8</v>
      </c>
      <c r="CB1037" s="177">
        <v>0</v>
      </c>
      <c r="CZ1037" s="146">
        <v>0</v>
      </c>
    </row>
    <row r="1038" spans="1:104" x14ac:dyDescent="0.25">
      <c r="A1038" s="171">
        <v>398</v>
      </c>
      <c r="B1038" s="172" t="s">
        <v>1355</v>
      </c>
      <c r="C1038" s="173" t="s">
        <v>1356</v>
      </c>
      <c r="D1038" s="174" t="s">
        <v>165</v>
      </c>
      <c r="E1038" s="175">
        <v>6.2260960399999998</v>
      </c>
      <c r="F1038" s="175">
        <v>0</v>
      </c>
      <c r="G1038" s="176">
        <f t="shared" si="42"/>
        <v>0</v>
      </c>
      <c r="O1038" s="170">
        <v>2</v>
      </c>
      <c r="AA1038" s="146">
        <v>8</v>
      </c>
      <c r="AB1038" s="146">
        <v>0</v>
      </c>
      <c r="AC1038" s="146">
        <v>3</v>
      </c>
      <c r="AZ1038" s="146">
        <v>4</v>
      </c>
      <c r="BA1038" s="146">
        <f t="shared" si="43"/>
        <v>0</v>
      </c>
      <c r="BB1038" s="146">
        <f t="shared" si="44"/>
        <v>0</v>
      </c>
      <c r="BC1038" s="146">
        <f t="shared" si="45"/>
        <v>0</v>
      </c>
      <c r="BD1038" s="146">
        <f t="shared" si="46"/>
        <v>0</v>
      </c>
      <c r="BE1038" s="146">
        <f t="shared" si="47"/>
        <v>0</v>
      </c>
      <c r="CA1038" s="177">
        <v>8</v>
      </c>
      <c r="CB1038" s="177">
        <v>0</v>
      </c>
      <c r="CZ1038" s="146">
        <v>0</v>
      </c>
    </row>
    <row r="1039" spans="1:104" x14ac:dyDescent="0.25">
      <c r="A1039" s="171">
        <v>399</v>
      </c>
      <c r="B1039" s="172" t="s">
        <v>1357</v>
      </c>
      <c r="C1039" s="173" t="s">
        <v>1358</v>
      </c>
      <c r="D1039" s="174" t="s">
        <v>165</v>
      </c>
      <c r="E1039" s="175">
        <v>31.130480200000001</v>
      </c>
      <c r="F1039" s="175">
        <v>0</v>
      </c>
      <c r="G1039" s="176">
        <f t="shared" si="42"/>
        <v>0</v>
      </c>
      <c r="O1039" s="170">
        <v>2</v>
      </c>
      <c r="AA1039" s="146">
        <v>8</v>
      </c>
      <c r="AB1039" s="146">
        <v>0</v>
      </c>
      <c r="AC1039" s="146">
        <v>3</v>
      </c>
      <c r="AZ1039" s="146">
        <v>4</v>
      </c>
      <c r="BA1039" s="146">
        <f t="shared" si="43"/>
        <v>0</v>
      </c>
      <c r="BB1039" s="146">
        <f t="shared" si="44"/>
        <v>0</v>
      </c>
      <c r="BC1039" s="146">
        <f t="shared" si="45"/>
        <v>0</v>
      </c>
      <c r="BD1039" s="146">
        <f t="shared" si="46"/>
        <v>0</v>
      </c>
      <c r="BE1039" s="146">
        <f t="shared" si="47"/>
        <v>0</v>
      </c>
      <c r="CA1039" s="177">
        <v>8</v>
      </c>
      <c r="CB1039" s="177">
        <v>0</v>
      </c>
      <c r="CZ1039" s="146">
        <v>0</v>
      </c>
    </row>
    <row r="1040" spans="1:104" x14ac:dyDescent="0.25">
      <c r="A1040" s="171">
        <v>400</v>
      </c>
      <c r="B1040" s="172" t="s">
        <v>1359</v>
      </c>
      <c r="C1040" s="173" t="s">
        <v>1360</v>
      </c>
      <c r="D1040" s="174" t="s">
        <v>165</v>
      </c>
      <c r="E1040" s="175">
        <v>87.165344559999994</v>
      </c>
      <c r="F1040" s="175">
        <v>0</v>
      </c>
      <c r="G1040" s="176">
        <f t="shared" si="42"/>
        <v>0</v>
      </c>
      <c r="O1040" s="170">
        <v>2</v>
      </c>
      <c r="AA1040" s="146">
        <v>8</v>
      </c>
      <c r="AB1040" s="146">
        <v>0</v>
      </c>
      <c r="AC1040" s="146">
        <v>3</v>
      </c>
      <c r="AZ1040" s="146">
        <v>4</v>
      </c>
      <c r="BA1040" s="146">
        <f t="shared" si="43"/>
        <v>0</v>
      </c>
      <c r="BB1040" s="146">
        <f t="shared" si="44"/>
        <v>0</v>
      </c>
      <c r="BC1040" s="146">
        <f t="shared" si="45"/>
        <v>0</v>
      </c>
      <c r="BD1040" s="146">
        <f t="shared" si="46"/>
        <v>0</v>
      </c>
      <c r="BE1040" s="146">
        <f t="shared" si="47"/>
        <v>0</v>
      </c>
      <c r="CA1040" s="177">
        <v>8</v>
      </c>
      <c r="CB1040" s="177">
        <v>0</v>
      </c>
      <c r="CZ1040" s="146">
        <v>0</v>
      </c>
    </row>
    <row r="1041" spans="1:104" ht="13" x14ac:dyDescent="0.3">
      <c r="A1041" s="185"/>
      <c r="B1041" s="186" t="s">
        <v>76</v>
      </c>
      <c r="C1041" s="187" t="str">
        <f>CONCATENATE(B1032," ",C1032)</f>
        <v>D96 Přesuny suti a vybouraných hmot</v>
      </c>
      <c r="D1041" s="188"/>
      <c r="E1041" s="189"/>
      <c r="F1041" s="190"/>
      <c r="G1041" s="191">
        <f>SUM(G1032:G1040)</f>
        <v>0</v>
      </c>
      <c r="O1041" s="170">
        <v>4</v>
      </c>
      <c r="BA1041" s="192">
        <f>SUM(BA1032:BA1040)</f>
        <v>0</v>
      </c>
      <c r="BB1041" s="192">
        <f>SUM(BB1032:BB1040)</f>
        <v>0</v>
      </c>
      <c r="BC1041" s="192">
        <f>SUM(BC1032:BC1040)</f>
        <v>0</v>
      </c>
      <c r="BD1041" s="192">
        <f>SUM(BD1032:BD1040)</f>
        <v>0</v>
      </c>
      <c r="BE1041" s="192">
        <f>SUM(BE1032:BE1040)</f>
        <v>0</v>
      </c>
    </row>
    <row r="1042" spans="1:104" ht="13" x14ac:dyDescent="0.3">
      <c r="A1042" s="163" t="s">
        <v>72</v>
      </c>
      <c r="B1042" s="164" t="s">
        <v>1361</v>
      </c>
      <c r="C1042" s="165" t="s">
        <v>1362</v>
      </c>
      <c r="D1042" s="166"/>
      <c r="E1042" s="167"/>
      <c r="F1042" s="167"/>
      <c r="G1042" s="168"/>
      <c r="H1042" s="169"/>
      <c r="I1042" s="169"/>
      <c r="O1042" s="170">
        <v>1</v>
      </c>
    </row>
    <row r="1043" spans="1:104" x14ac:dyDescent="0.25">
      <c r="A1043" s="171">
        <v>401</v>
      </c>
      <c r="B1043" s="172" t="s">
        <v>1363</v>
      </c>
      <c r="C1043" s="173" t="s">
        <v>1364</v>
      </c>
      <c r="D1043" s="174" t="s">
        <v>1365</v>
      </c>
      <c r="E1043" s="175">
        <v>1</v>
      </c>
      <c r="F1043" s="175">
        <v>0</v>
      </c>
      <c r="G1043" s="176">
        <f>E1043*F1043</f>
        <v>0</v>
      </c>
      <c r="O1043" s="170">
        <v>2</v>
      </c>
      <c r="AA1043" s="146">
        <v>2</v>
      </c>
      <c r="AB1043" s="146">
        <v>9</v>
      </c>
      <c r="AC1043" s="146">
        <v>9</v>
      </c>
      <c r="AZ1043" s="146">
        <v>4</v>
      </c>
      <c r="BA1043" s="146">
        <f>IF(AZ1043=1,G1043,0)</f>
        <v>0</v>
      </c>
      <c r="BB1043" s="146">
        <f>IF(AZ1043=2,G1043,0)</f>
        <v>0</v>
      </c>
      <c r="BC1043" s="146">
        <f>IF(AZ1043=3,G1043,0)</f>
        <v>0</v>
      </c>
      <c r="BD1043" s="146">
        <f>IF(AZ1043=4,G1043,0)</f>
        <v>0</v>
      </c>
      <c r="BE1043" s="146">
        <f>IF(AZ1043=5,G1043,0)</f>
        <v>0</v>
      </c>
      <c r="CA1043" s="177">
        <v>2</v>
      </c>
      <c r="CB1043" s="177">
        <v>9</v>
      </c>
      <c r="CZ1043" s="146">
        <v>0.29942999999999997</v>
      </c>
    </row>
    <row r="1044" spans="1:104" x14ac:dyDescent="0.25">
      <c r="A1044" s="171">
        <v>402</v>
      </c>
      <c r="B1044" s="172" t="s">
        <v>81</v>
      </c>
      <c r="C1044" s="173" t="s">
        <v>1366</v>
      </c>
      <c r="D1044" s="174" t="s">
        <v>303</v>
      </c>
      <c r="E1044" s="175">
        <v>1</v>
      </c>
      <c r="F1044" s="175">
        <v>0</v>
      </c>
      <c r="G1044" s="176">
        <f>E1044*F1044</f>
        <v>0</v>
      </c>
      <c r="O1044" s="170">
        <v>2</v>
      </c>
      <c r="AA1044" s="146">
        <v>12</v>
      </c>
      <c r="AB1044" s="146">
        <v>0</v>
      </c>
      <c r="AC1044" s="146">
        <v>381</v>
      </c>
      <c r="AZ1044" s="146">
        <v>4</v>
      </c>
      <c r="BA1044" s="146">
        <f>IF(AZ1044=1,G1044,0)</f>
        <v>0</v>
      </c>
      <c r="BB1044" s="146">
        <f>IF(AZ1044=2,G1044,0)</f>
        <v>0</v>
      </c>
      <c r="BC1044" s="146">
        <f>IF(AZ1044=3,G1044,0)</f>
        <v>0</v>
      </c>
      <c r="BD1044" s="146">
        <f>IF(AZ1044=4,G1044,0)</f>
        <v>0</v>
      </c>
      <c r="BE1044" s="146">
        <f>IF(AZ1044=5,G1044,0)</f>
        <v>0</v>
      </c>
      <c r="CA1044" s="177">
        <v>12</v>
      </c>
      <c r="CB1044" s="177">
        <v>0</v>
      </c>
      <c r="CZ1044" s="146">
        <v>0</v>
      </c>
    </row>
    <row r="1045" spans="1:104" x14ac:dyDescent="0.25">
      <c r="A1045" s="171">
        <v>403</v>
      </c>
      <c r="B1045" s="172" t="s">
        <v>301</v>
      </c>
      <c r="C1045" s="173" t="s">
        <v>889</v>
      </c>
      <c r="D1045" s="174" t="s">
        <v>890</v>
      </c>
      <c r="E1045" s="175">
        <v>145</v>
      </c>
      <c r="F1045" s="175">
        <v>0</v>
      </c>
      <c r="G1045" s="176">
        <f>E1045*F1045</f>
        <v>0</v>
      </c>
      <c r="O1045" s="170">
        <v>2</v>
      </c>
      <c r="AA1045" s="146">
        <v>12</v>
      </c>
      <c r="AB1045" s="146">
        <v>0</v>
      </c>
      <c r="AC1045" s="146">
        <v>382</v>
      </c>
      <c r="AZ1045" s="146">
        <v>4</v>
      </c>
      <c r="BA1045" s="146">
        <f>IF(AZ1045=1,G1045,0)</f>
        <v>0</v>
      </c>
      <c r="BB1045" s="146">
        <f>IF(AZ1045=2,G1045,0)</f>
        <v>0</v>
      </c>
      <c r="BC1045" s="146">
        <f>IF(AZ1045=3,G1045,0)</f>
        <v>0</v>
      </c>
      <c r="BD1045" s="146">
        <f>IF(AZ1045=4,G1045,0)</f>
        <v>0</v>
      </c>
      <c r="BE1045" s="146">
        <f>IF(AZ1045=5,G1045,0)</f>
        <v>0</v>
      </c>
      <c r="CA1045" s="177">
        <v>12</v>
      </c>
      <c r="CB1045" s="177">
        <v>0</v>
      </c>
      <c r="CZ1045" s="146">
        <v>0</v>
      </c>
    </row>
    <row r="1046" spans="1:104" x14ac:dyDescent="0.25">
      <c r="A1046" s="171">
        <v>404</v>
      </c>
      <c r="B1046" s="172" t="s">
        <v>304</v>
      </c>
      <c r="C1046" s="173" t="s">
        <v>1367</v>
      </c>
      <c r="D1046" s="174" t="s">
        <v>303</v>
      </c>
      <c r="E1046" s="175">
        <v>1</v>
      </c>
      <c r="F1046" s="175">
        <v>0</v>
      </c>
      <c r="G1046" s="176">
        <f>E1046*F1046</f>
        <v>0</v>
      </c>
      <c r="O1046" s="170">
        <v>2</v>
      </c>
      <c r="AA1046" s="146">
        <v>12</v>
      </c>
      <c r="AB1046" s="146">
        <v>0</v>
      </c>
      <c r="AC1046" s="146">
        <v>383</v>
      </c>
      <c r="AZ1046" s="146">
        <v>4</v>
      </c>
      <c r="BA1046" s="146">
        <f>IF(AZ1046=1,G1046,0)</f>
        <v>0</v>
      </c>
      <c r="BB1046" s="146">
        <f>IF(AZ1046=2,G1046,0)</f>
        <v>0</v>
      </c>
      <c r="BC1046" s="146">
        <f>IF(AZ1046=3,G1046,0)</f>
        <v>0</v>
      </c>
      <c r="BD1046" s="146">
        <f>IF(AZ1046=4,G1046,0)</f>
        <v>0</v>
      </c>
      <c r="BE1046" s="146">
        <f>IF(AZ1046=5,G1046,0)</f>
        <v>0</v>
      </c>
      <c r="CA1046" s="177">
        <v>12</v>
      </c>
      <c r="CB1046" s="177">
        <v>0</v>
      </c>
      <c r="CZ1046" s="146">
        <v>0</v>
      </c>
    </row>
    <row r="1047" spans="1:104" ht="13" x14ac:dyDescent="0.3">
      <c r="A1047" s="185"/>
      <c r="B1047" s="186" t="s">
        <v>76</v>
      </c>
      <c r="C1047" s="187" t="str">
        <f>CONCATENATE(B1042," ",C1042)</f>
        <v>M21 Elektromontáže</v>
      </c>
      <c r="D1047" s="188"/>
      <c r="E1047" s="189"/>
      <c r="F1047" s="190"/>
      <c r="G1047" s="191">
        <f>SUM(G1042:G1046)</f>
        <v>0</v>
      </c>
      <c r="O1047" s="170">
        <v>4</v>
      </c>
      <c r="BA1047" s="192">
        <f>SUM(BA1042:BA1046)</f>
        <v>0</v>
      </c>
      <c r="BB1047" s="192">
        <f>SUM(BB1042:BB1046)</f>
        <v>0</v>
      </c>
      <c r="BC1047" s="192">
        <f>SUM(BC1042:BC1046)</f>
        <v>0</v>
      </c>
      <c r="BD1047" s="192">
        <f>SUM(BD1042:BD1046)</f>
        <v>0</v>
      </c>
      <c r="BE1047" s="192">
        <f>SUM(BE1042:BE1046)</f>
        <v>0</v>
      </c>
    </row>
    <row r="1048" spans="1:104" x14ac:dyDescent="0.25">
      <c r="E1048" s="146"/>
    </row>
    <row r="1049" spans="1:104" x14ac:dyDescent="0.25">
      <c r="E1049" s="146"/>
    </row>
    <row r="1050" spans="1:104" x14ac:dyDescent="0.25">
      <c r="E1050" s="146"/>
    </row>
    <row r="1051" spans="1:104" x14ac:dyDescent="0.25">
      <c r="E1051" s="146"/>
    </row>
    <row r="1052" spans="1:104" x14ac:dyDescent="0.25">
      <c r="E1052" s="146"/>
    </row>
    <row r="1053" spans="1:104" x14ac:dyDescent="0.25">
      <c r="E1053" s="146"/>
    </row>
    <row r="1054" spans="1:104" x14ac:dyDescent="0.25">
      <c r="E1054" s="146"/>
    </row>
    <row r="1055" spans="1:104" x14ac:dyDescent="0.25">
      <c r="E1055" s="146"/>
    </row>
    <row r="1056" spans="1:104" x14ac:dyDescent="0.25">
      <c r="E1056" s="146"/>
    </row>
    <row r="1057" spans="1:7" x14ac:dyDescent="0.25">
      <c r="E1057" s="146"/>
    </row>
    <row r="1058" spans="1:7" x14ac:dyDescent="0.25">
      <c r="E1058" s="146"/>
    </row>
    <row r="1059" spans="1:7" x14ac:dyDescent="0.25">
      <c r="E1059" s="146"/>
    </row>
    <row r="1060" spans="1:7" x14ac:dyDescent="0.25">
      <c r="E1060" s="146"/>
    </row>
    <row r="1061" spans="1:7" x14ac:dyDescent="0.25">
      <c r="E1061" s="146"/>
    </row>
    <row r="1062" spans="1:7" x14ac:dyDescent="0.25">
      <c r="E1062" s="146"/>
    </row>
    <row r="1063" spans="1:7" x14ac:dyDescent="0.25">
      <c r="E1063" s="146"/>
    </row>
    <row r="1064" spans="1:7" x14ac:dyDescent="0.25">
      <c r="E1064" s="146"/>
    </row>
    <row r="1065" spans="1:7" x14ac:dyDescent="0.25">
      <c r="E1065" s="146"/>
    </row>
    <row r="1066" spans="1:7" x14ac:dyDescent="0.25">
      <c r="E1066" s="146"/>
    </row>
    <row r="1067" spans="1:7" x14ac:dyDescent="0.25">
      <c r="E1067" s="146"/>
    </row>
    <row r="1068" spans="1:7" x14ac:dyDescent="0.25">
      <c r="E1068" s="146"/>
    </row>
    <row r="1069" spans="1:7" x14ac:dyDescent="0.25">
      <c r="E1069" s="146"/>
    </row>
    <row r="1070" spans="1:7" x14ac:dyDescent="0.25">
      <c r="E1070" s="146"/>
    </row>
    <row r="1071" spans="1:7" x14ac:dyDescent="0.25">
      <c r="A1071" s="193"/>
      <c r="B1071" s="193"/>
      <c r="C1071" s="193"/>
      <c r="D1071" s="193"/>
      <c r="E1071" s="193"/>
      <c r="F1071" s="193"/>
      <c r="G1071" s="193"/>
    </row>
    <row r="1072" spans="1:7" x14ac:dyDescent="0.25">
      <c r="A1072" s="193"/>
      <c r="B1072" s="193"/>
      <c r="C1072" s="193"/>
      <c r="D1072" s="193"/>
      <c r="E1072" s="193"/>
      <c r="F1072" s="193"/>
      <c r="G1072" s="193"/>
    </row>
    <row r="1073" spans="1:7" x14ac:dyDescent="0.25">
      <c r="A1073" s="193"/>
      <c r="B1073" s="193"/>
      <c r="C1073" s="193"/>
      <c r="D1073" s="193"/>
      <c r="E1073" s="193"/>
      <c r="F1073" s="193"/>
      <c r="G1073" s="193"/>
    </row>
    <row r="1074" spans="1:7" x14ac:dyDescent="0.25">
      <c r="A1074" s="193"/>
      <c r="B1074" s="193"/>
      <c r="C1074" s="193"/>
      <c r="D1074" s="193"/>
      <c r="E1074" s="193"/>
      <c r="F1074" s="193"/>
      <c r="G1074" s="193"/>
    </row>
    <row r="1075" spans="1:7" x14ac:dyDescent="0.25">
      <c r="E1075" s="146"/>
    </row>
    <row r="1076" spans="1:7" x14ac:dyDescent="0.25">
      <c r="E1076" s="146"/>
    </row>
    <row r="1077" spans="1:7" x14ac:dyDescent="0.25">
      <c r="E1077" s="146"/>
    </row>
    <row r="1078" spans="1:7" x14ac:dyDescent="0.25">
      <c r="E1078" s="146"/>
    </row>
    <row r="1079" spans="1:7" x14ac:dyDescent="0.25">
      <c r="E1079" s="146"/>
    </row>
    <row r="1080" spans="1:7" x14ac:dyDescent="0.25">
      <c r="E1080" s="146"/>
    </row>
    <row r="1081" spans="1:7" x14ac:dyDescent="0.25">
      <c r="E1081" s="146"/>
    </row>
    <row r="1082" spans="1:7" x14ac:dyDescent="0.25">
      <c r="E1082" s="146"/>
    </row>
    <row r="1083" spans="1:7" x14ac:dyDescent="0.25">
      <c r="E1083" s="146"/>
    </row>
    <row r="1084" spans="1:7" x14ac:dyDescent="0.25">
      <c r="E1084" s="146"/>
    </row>
    <row r="1085" spans="1:7" x14ac:dyDescent="0.25">
      <c r="E1085" s="146"/>
    </row>
    <row r="1086" spans="1:7" x14ac:dyDescent="0.25">
      <c r="E1086" s="146"/>
    </row>
    <row r="1087" spans="1:7" x14ac:dyDescent="0.25">
      <c r="E1087" s="146"/>
    </row>
    <row r="1088" spans="1:7" x14ac:dyDescent="0.25">
      <c r="E1088" s="146"/>
    </row>
    <row r="1089" spans="5:5" x14ac:dyDescent="0.25">
      <c r="E1089" s="146"/>
    </row>
    <row r="1090" spans="5:5" x14ac:dyDescent="0.25">
      <c r="E1090" s="146"/>
    </row>
    <row r="1091" spans="5:5" x14ac:dyDescent="0.25">
      <c r="E1091" s="146"/>
    </row>
    <row r="1092" spans="5:5" x14ac:dyDescent="0.25">
      <c r="E1092" s="146"/>
    </row>
    <row r="1093" spans="5:5" x14ac:dyDescent="0.25">
      <c r="E1093" s="146"/>
    </row>
    <row r="1094" spans="5:5" x14ac:dyDescent="0.25">
      <c r="E1094" s="146"/>
    </row>
    <row r="1095" spans="5:5" x14ac:dyDescent="0.25">
      <c r="E1095" s="146"/>
    </row>
    <row r="1096" spans="5:5" x14ac:dyDescent="0.25">
      <c r="E1096" s="146"/>
    </row>
    <row r="1097" spans="5:5" x14ac:dyDescent="0.25">
      <c r="E1097" s="146"/>
    </row>
    <row r="1098" spans="5:5" x14ac:dyDescent="0.25">
      <c r="E1098" s="146"/>
    </row>
    <row r="1099" spans="5:5" x14ac:dyDescent="0.25">
      <c r="E1099" s="146"/>
    </row>
    <row r="1100" spans="5:5" x14ac:dyDescent="0.25">
      <c r="E1100" s="146"/>
    </row>
    <row r="1101" spans="5:5" x14ac:dyDescent="0.25">
      <c r="E1101" s="146"/>
    </row>
    <row r="1102" spans="5:5" x14ac:dyDescent="0.25">
      <c r="E1102" s="146"/>
    </row>
    <row r="1103" spans="5:5" x14ac:dyDescent="0.25">
      <c r="E1103" s="146"/>
    </row>
    <row r="1104" spans="5:5" x14ac:dyDescent="0.25">
      <c r="E1104" s="146"/>
    </row>
    <row r="1105" spans="1:7" x14ac:dyDescent="0.25">
      <c r="E1105" s="146"/>
    </row>
    <row r="1106" spans="1:7" x14ac:dyDescent="0.25">
      <c r="A1106" s="194"/>
      <c r="B1106" s="194"/>
    </row>
    <row r="1107" spans="1:7" ht="13" x14ac:dyDescent="0.3">
      <c r="A1107" s="193"/>
      <c r="B1107" s="193"/>
      <c r="C1107" s="196"/>
      <c r="D1107" s="196"/>
      <c r="E1107" s="197"/>
      <c r="F1107" s="196"/>
      <c r="G1107" s="198"/>
    </row>
    <row r="1108" spans="1:7" x14ac:dyDescent="0.25">
      <c r="A1108" s="199"/>
      <c r="B1108" s="199"/>
      <c r="C1108" s="193"/>
      <c r="D1108" s="193"/>
      <c r="E1108" s="200"/>
      <c r="F1108" s="193"/>
      <c r="G1108" s="193"/>
    </row>
    <row r="1109" spans="1:7" x14ac:dyDescent="0.25">
      <c r="A1109" s="193"/>
      <c r="B1109" s="193"/>
      <c r="C1109" s="193"/>
      <c r="D1109" s="193"/>
      <c r="E1109" s="200"/>
      <c r="F1109" s="193"/>
      <c r="G1109" s="193"/>
    </row>
    <row r="1110" spans="1:7" x14ac:dyDescent="0.25">
      <c r="A1110" s="193"/>
      <c r="B1110" s="193"/>
      <c r="C1110" s="193"/>
      <c r="D1110" s="193"/>
      <c r="E1110" s="200"/>
      <c r="F1110" s="193"/>
      <c r="G1110" s="193"/>
    </row>
    <row r="1111" spans="1:7" x14ac:dyDescent="0.25">
      <c r="A1111" s="193"/>
      <c r="B1111" s="193"/>
      <c r="C1111" s="193"/>
      <c r="D1111" s="193"/>
      <c r="E1111" s="200"/>
      <c r="F1111" s="193"/>
      <c r="G1111" s="193"/>
    </row>
    <row r="1112" spans="1:7" x14ac:dyDescent="0.25">
      <c r="A1112" s="193"/>
      <c r="B1112" s="193"/>
      <c r="C1112" s="193"/>
      <c r="D1112" s="193"/>
      <c r="E1112" s="200"/>
      <c r="F1112" s="193"/>
      <c r="G1112" s="193"/>
    </row>
    <row r="1113" spans="1:7" x14ac:dyDescent="0.25">
      <c r="A1113" s="193"/>
      <c r="B1113" s="193"/>
      <c r="C1113" s="193"/>
      <c r="D1113" s="193"/>
      <c r="E1113" s="200"/>
      <c r="F1113" s="193"/>
      <c r="G1113" s="193"/>
    </row>
    <row r="1114" spans="1:7" x14ac:dyDescent="0.25">
      <c r="A1114" s="193"/>
      <c r="B1114" s="193"/>
      <c r="C1114" s="193"/>
      <c r="D1114" s="193"/>
      <c r="E1114" s="200"/>
      <c r="F1114" s="193"/>
      <c r="G1114" s="193"/>
    </row>
    <row r="1115" spans="1:7" x14ac:dyDescent="0.25">
      <c r="A1115" s="193"/>
      <c r="B1115" s="193"/>
      <c r="C1115" s="193"/>
      <c r="D1115" s="193"/>
      <c r="E1115" s="200"/>
      <c r="F1115" s="193"/>
      <c r="G1115" s="193"/>
    </row>
    <row r="1116" spans="1:7" x14ac:dyDescent="0.25">
      <c r="A1116" s="193"/>
      <c r="B1116" s="193"/>
      <c r="C1116" s="193"/>
      <c r="D1116" s="193"/>
      <c r="E1116" s="200"/>
      <c r="F1116" s="193"/>
      <c r="G1116" s="193"/>
    </row>
    <row r="1117" spans="1:7" x14ac:dyDescent="0.25">
      <c r="A1117" s="193"/>
      <c r="B1117" s="193"/>
      <c r="C1117" s="193"/>
      <c r="D1117" s="193"/>
      <c r="E1117" s="200"/>
      <c r="F1117" s="193"/>
      <c r="G1117" s="193"/>
    </row>
    <row r="1118" spans="1:7" x14ac:dyDescent="0.25">
      <c r="A1118" s="193"/>
      <c r="B1118" s="193"/>
      <c r="C1118" s="193"/>
      <c r="D1118" s="193"/>
      <c r="E1118" s="200"/>
      <c r="F1118" s="193"/>
      <c r="G1118" s="193"/>
    </row>
    <row r="1119" spans="1:7" x14ac:dyDescent="0.25">
      <c r="A1119" s="193"/>
      <c r="B1119" s="193"/>
      <c r="C1119" s="193"/>
      <c r="D1119" s="193"/>
      <c r="E1119" s="200"/>
      <c r="F1119" s="193"/>
      <c r="G1119" s="193"/>
    </row>
    <row r="1120" spans="1:7" x14ac:dyDescent="0.25">
      <c r="A1120" s="193"/>
      <c r="B1120" s="193"/>
      <c r="C1120" s="193"/>
      <c r="D1120" s="193"/>
      <c r="E1120" s="200"/>
      <c r="F1120" s="193"/>
      <c r="G1120" s="193"/>
    </row>
  </sheetData>
  <mergeCells count="565">
    <mergeCell ref="C13:D13"/>
    <mergeCell ref="C15:D15"/>
    <mergeCell ref="C16:D16"/>
    <mergeCell ref="C17:D17"/>
    <mergeCell ref="C19:D19"/>
    <mergeCell ref="C21:G21"/>
    <mergeCell ref="A1:G1"/>
    <mergeCell ref="A3:B3"/>
    <mergeCell ref="A4:B4"/>
    <mergeCell ref="E4:G4"/>
    <mergeCell ref="C9:G9"/>
    <mergeCell ref="C10:D10"/>
    <mergeCell ref="C11:D11"/>
    <mergeCell ref="C12:D12"/>
    <mergeCell ref="C35:D35"/>
    <mergeCell ref="C37:D37"/>
    <mergeCell ref="C41:D41"/>
    <mergeCell ref="C42:D42"/>
    <mergeCell ref="C43:D43"/>
    <mergeCell ref="C45:G45"/>
    <mergeCell ref="C22:D22"/>
    <mergeCell ref="C24:D24"/>
    <mergeCell ref="C26:D26"/>
    <mergeCell ref="C28:D28"/>
    <mergeCell ref="C30:G30"/>
    <mergeCell ref="C33:G33"/>
    <mergeCell ref="C53:D53"/>
    <mergeCell ref="C54:D54"/>
    <mergeCell ref="C55:D55"/>
    <mergeCell ref="C60:G60"/>
    <mergeCell ref="C61:D61"/>
    <mergeCell ref="C62:D62"/>
    <mergeCell ref="C63:D63"/>
    <mergeCell ref="C64:D64"/>
    <mergeCell ref="C46:D46"/>
    <mergeCell ref="C47:D47"/>
    <mergeCell ref="C48:D48"/>
    <mergeCell ref="C50:G50"/>
    <mergeCell ref="C51:D51"/>
    <mergeCell ref="C52:D52"/>
    <mergeCell ref="C75:D75"/>
    <mergeCell ref="C77:D77"/>
    <mergeCell ref="C79:D79"/>
    <mergeCell ref="C80:D80"/>
    <mergeCell ref="C81:D81"/>
    <mergeCell ref="C82:D82"/>
    <mergeCell ref="C65:D65"/>
    <mergeCell ref="C67:D67"/>
    <mergeCell ref="C69:D69"/>
    <mergeCell ref="C70:D70"/>
    <mergeCell ref="C72:D72"/>
    <mergeCell ref="C73:D73"/>
    <mergeCell ref="C95:D95"/>
    <mergeCell ref="C97:D97"/>
    <mergeCell ref="C98:D98"/>
    <mergeCell ref="C99:D99"/>
    <mergeCell ref="C100:D100"/>
    <mergeCell ref="C101:D101"/>
    <mergeCell ref="C87:D87"/>
    <mergeCell ref="C88:D88"/>
    <mergeCell ref="C89:D89"/>
    <mergeCell ref="C90:D90"/>
    <mergeCell ref="C91:D91"/>
    <mergeCell ref="C92:D92"/>
    <mergeCell ref="C93:D93"/>
    <mergeCell ref="C94:D94"/>
    <mergeCell ref="C112:D112"/>
    <mergeCell ref="C114:D114"/>
    <mergeCell ref="C117:D117"/>
    <mergeCell ref="C118:D118"/>
    <mergeCell ref="C120:D120"/>
    <mergeCell ref="C122:D122"/>
    <mergeCell ref="C102:D102"/>
    <mergeCell ref="C103:D103"/>
    <mergeCell ref="C104:D104"/>
    <mergeCell ref="C106:G106"/>
    <mergeCell ref="C107:D107"/>
    <mergeCell ref="C109:D109"/>
    <mergeCell ref="C131:D131"/>
    <mergeCell ref="C132:D132"/>
    <mergeCell ref="C133:D133"/>
    <mergeCell ref="C135:D135"/>
    <mergeCell ref="C137:D137"/>
    <mergeCell ref="C142:D142"/>
    <mergeCell ref="C123:D123"/>
    <mergeCell ref="C124:D124"/>
    <mergeCell ref="C125:D125"/>
    <mergeCell ref="C126:D126"/>
    <mergeCell ref="C127:D127"/>
    <mergeCell ref="C129:D129"/>
    <mergeCell ref="C150:D150"/>
    <mergeCell ref="C151:D151"/>
    <mergeCell ref="C152:D152"/>
    <mergeCell ref="C153:D153"/>
    <mergeCell ref="C155:D155"/>
    <mergeCell ref="C156:D156"/>
    <mergeCell ref="C144:D144"/>
    <mergeCell ref="C145:D145"/>
    <mergeCell ref="C146:D146"/>
    <mergeCell ref="C147:D147"/>
    <mergeCell ref="C148:D148"/>
    <mergeCell ref="C149:D149"/>
    <mergeCell ref="C168:D168"/>
    <mergeCell ref="C170:D170"/>
    <mergeCell ref="C171:D171"/>
    <mergeCell ref="C173:D173"/>
    <mergeCell ref="C178:D178"/>
    <mergeCell ref="C180:D180"/>
    <mergeCell ref="C158:D158"/>
    <mergeCell ref="C160:D160"/>
    <mergeCell ref="C163:D163"/>
    <mergeCell ref="C165:D165"/>
    <mergeCell ref="C166:D166"/>
    <mergeCell ref="C167:D167"/>
    <mergeCell ref="C198:D198"/>
    <mergeCell ref="C199:D199"/>
    <mergeCell ref="C201:D201"/>
    <mergeCell ref="C204:D204"/>
    <mergeCell ref="C207:D207"/>
    <mergeCell ref="C209:D209"/>
    <mergeCell ref="C184:G184"/>
    <mergeCell ref="C185:D185"/>
    <mergeCell ref="C187:G187"/>
    <mergeCell ref="C188:D188"/>
    <mergeCell ref="C189:D189"/>
    <mergeCell ref="C191:D191"/>
    <mergeCell ref="C192:D192"/>
    <mergeCell ref="C195:D195"/>
    <mergeCell ref="C224:G224"/>
    <mergeCell ref="C227:G227"/>
    <mergeCell ref="C228:D228"/>
    <mergeCell ref="C231:D231"/>
    <mergeCell ref="C236:D236"/>
    <mergeCell ref="C237:D237"/>
    <mergeCell ref="C238:D238"/>
    <mergeCell ref="C239:D239"/>
    <mergeCell ref="C210:D210"/>
    <mergeCell ref="C212:D212"/>
    <mergeCell ref="C216:D216"/>
    <mergeCell ref="C217:D217"/>
    <mergeCell ref="C219:G219"/>
    <mergeCell ref="C220:G220"/>
    <mergeCell ref="C221:D221"/>
    <mergeCell ref="C222:D222"/>
    <mergeCell ref="C246:D246"/>
    <mergeCell ref="C247:D247"/>
    <mergeCell ref="C248:D248"/>
    <mergeCell ref="C249:D249"/>
    <mergeCell ref="C251:D251"/>
    <mergeCell ref="C252:D252"/>
    <mergeCell ref="C240:D240"/>
    <mergeCell ref="C241:D241"/>
    <mergeCell ref="C242:D242"/>
    <mergeCell ref="C243:D243"/>
    <mergeCell ref="C244:D244"/>
    <mergeCell ref="C245:D245"/>
    <mergeCell ref="C260:D260"/>
    <mergeCell ref="C261:D261"/>
    <mergeCell ref="C262:D262"/>
    <mergeCell ref="C263:D263"/>
    <mergeCell ref="C264:D264"/>
    <mergeCell ref="C267:D267"/>
    <mergeCell ref="C254:D254"/>
    <mergeCell ref="C255:D255"/>
    <mergeCell ref="C256:D256"/>
    <mergeCell ref="C257:D257"/>
    <mergeCell ref="C258:D258"/>
    <mergeCell ref="C259:D259"/>
    <mergeCell ref="C275:D275"/>
    <mergeCell ref="C276:D276"/>
    <mergeCell ref="C277:D277"/>
    <mergeCell ref="C278:D278"/>
    <mergeCell ref="C279:D279"/>
    <mergeCell ref="C280:D280"/>
    <mergeCell ref="C268:D268"/>
    <mergeCell ref="C269:D269"/>
    <mergeCell ref="C270:D270"/>
    <mergeCell ref="C271:D271"/>
    <mergeCell ref="C272:D272"/>
    <mergeCell ref="C274:D274"/>
    <mergeCell ref="C287:D287"/>
    <mergeCell ref="C288:D288"/>
    <mergeCell ref="C289:D289"/>
    <mergeCell ref="C290:D290"/>
    <mergeCell ref="C291:D291"/>
    <mergeCell ref="C292:D292"/>
    <mergeCell ref="C281:D281"/>
    <mergeCell ref="C282:D282"/>
    <mergeCell ref="C283:D283"/>
    <mergeCell ref="C284:D284"/>
    <mergeCell ref="C285:D285"/>
    <mergeCell ref="C286:D286"/>
    <mergeCell ref="C306:D306"/>
    <mergeCell ref="C307:D307"/>
    <mergeCell ref="C308:D308"/>
    <mergeCell ref="C310:D310"/>
    <mergeCell ref="C311:D311"/>
    <mergeCell ref="C312:D312"/>
    <mergeCell ref="C293:D293"/>
    <mergeCell ref="C297:G297"/>
    <mergeCell ref="C298:D298"/>
    <mergeCell ref="C300:D300"/>
    <mergeCell ref="C302:D302"/>
    <mergeCell ref="C303:D303"/>
    <mergeCell ref="C304:D304"/>
    <mergeCell ref="C305:D305"/>
    <mergeCell ref="C319:D319"/>
    <mergeCell ref="C320:D320"/>
    <mergeCell ref="C321:D321"/>
    <mergeCell ref="C322:D322"/>
    <mergeCell ref="C323:D323"/>
    <mergeCell ref="C324:D324"/>
    <mergeCell ref="C313:D313"/>
    <mergeCell ref="C314:D314"/>
    <mergeCell ref="C315:D315"/>
    <mergeCell ref="C316:D316"/>
    <mergeCell ref="C317:D317"/>
    <mergeCell ref="C318:D318"/>
    <mergeCell ref="C333:D333"/>
    <mergeCell ref="C334:D334"/>
    <mergeCell ref="C335:D335"/>
    <mergeCell ref="C336:D336"/>
    <mergeCell ref="C337:D337"/>
    <mergeCell ref="C338:D338"/>
    <mergeCell ref="C325:D325"/>
    <mergeCell ref="C326:D326"/>
    <mergeCell ref="C327:D327"/>
    <mergeCell ref="C328:D328"/>
    <mergeCell ref="C329:D329"/>
    <mergeCell ref="C332:G332"/>
    <mergeCell ref="C345:D345"/>
    <mergeCell ref="C346:D346"/>
    <mergeCell ref="C348:G348"/>
    <mergeCell ref="C350:G350"/>
    <mergeCell ref="C351:D351"/>
    <mergeCell ref="C339:D339"/>
    <mergeCell ref="C340:D340"/>
    <mergeCell ref="C341:D341"/>
    <mergeCell ref="C342:D342"/>
    <mergeCell ref="C343:D343"/>
    <mergeCell ref="C344:D344"/>
    <mergeCell ref="C372:D372"/>
    <mergeCell ref="C373:D373"/>
    <mergeCell ref="C374:D374"/>
    <mergeCell ref="C375:D375"/>
    <mergeCell ref="C376:D376"/>
    <mergeCell ref="C377:D377"/>
    <mergeCell ref="C378:D378"/>
    <mergeCell ref="C383:G383"/>
    <mergeCell ref="C355:D355"/>
    <mergeCell ref="C356:D356"/>
    <mergeCell ref="C357:D357"/>
    <mergeCell ref="C358:D358"/>
    <mergeCell ref="C359:D359"/>
    <mergeCell ref="C363:D363"/>
    <mergeCell ref="C364:D364"/>
    <mergeCell ref="C365:D365"/>
    <mergeCell ref="C409:D409"/>
    <mergeCell ref="C412:G412"/>
    <mergeCell ref="C417:G417"/>
    <mergeCell ref="C419:G419"/>
    <mergeCell ref="C420:D420"/>
    <mergeCell ref="C422:G422"/>
    <mergeCell ref="C384:G384"/>
    <mergeCell ref="C389:G389"/>
    <mergeCell ref="C390:D390"/>
    <mergeCell ref="C392:G392"/>
    <mergeCell ref="C394:G394"/>
    <mergeCell ref="C396:G396"/>
    <mergeCell ref="C400:D400"/>
    <mergeCell ref="C402:D402"/>
    <mergeCell ref="C435:D435"/>
    <mergeCell ref="C436:D436"/>
    <mergeCell ref="C438:D438"/>
    <mergeCell ref="C439:D439"/>
    <mergeCell ref="C440:D440"/>
    <mergeCell ref="C441:D441"/>
    <mergeCell ref="C442:D442"/>
    <mergeCell ref="C443:D443"/>
    <mergeCell ref="C426:D426"/>
    <mergeCell ref="C431:D431"/>
    <mergeCell ref="C451:D451"/>
    <mergeCell ref="C452:D452"/>
    <mergeCell ref="C453:D453"/>
    <mergeCell ref="C454:D454"/>
    <mergeCell ref="C455:D455"/>
    <mergeCell ref="C457:D457"/>
    <mergeCell ref="C444:D444"/>
    <mergeCell ref="C445:D445"/>
    <mergeCell ref="C446:D446"/>
    <mergeCell ref="C447:D447"/>
    <mergeCell ref="C449:D449"/>
    <mergeCell ref="C450:D450"/>
    <mergeCell ref="C471:D471"/>
    <mergeCell ref="C473:D473"/>
    <mergeCell ref="C474:D474"/>
    <mergeCell ref="C476:D476"/>
    <mergeCell ref="C477:D477"/>
    <mergeCell ref="C478:D478"/>
    <mergeCell ref="C459:D459"/>
    <mergeCell ref="C461:D461"/>
    <mergeCell ref="C463:D463"/>
    <mergeCell ref="C466:D466"/>
    <mergeCell ref="C468:D468"/>
    <mergeCell ref="C470:D470"/>
    <mergeCell ref="C485:D485"/>
    <mergeCell ref="C486:D486"/>
    <mergeCell ref="C487:D487"/>
    <mergeCell ref="C488:D488"/>
    <mergeCell ref="C489:D489"/>
    <mergeCell ref="C490:D490"/>
    <mergeCell ref="C479:D479"/>
    <mergeCell ref="C480:D480"/>
    <mergeCell ref="C481:D481"/>
    <mergeCell ref="C482:D482"/>
    <mergeCell ref="C483:D483"/>
    <mergeCell ref="C484:D484"/>
    <mergeCell ref="C499:D499"/>
    <mergeCell ref="C500:D500"/>
    <mergeCell ref="C501:D501"/>
    <mergeCell ref="C502:D502"/>
    <mergeCell ref="C503:D503"/>
    <mergeCell ref="C504:D504"/>
    <mergeCell ref="C491:D491"/>
    <mergeCell ref="C492:D492"/>
    <mergeCell ref="C494:D494"/>
    <mergeCell ref="C496:D496"/>
    <mergeCell ref="C497:D497"/>
    <mergeCell ref="C498:D498"/>
    <mergeCell ref="C513:D513"/>
    <mergeCell ref="C514:D514"/>
    <mergeCell ref="C515:D515"/>
    <mergeCell ref="C516:D516"/>
    <mergeCell ref="C517:D517"/>
    <mergeCell ref="C518:D518"/>
    <mergeCell ref="C506:D506"/>
    <mergeCell ref="C507:D507"/>
    <mergeCell ref="C508:D508"/>
    <mergeCell ref="C509:D509"/>
    <mergeCell ref="C510:D510"/>
    <mergeCell ref="C512:D512"/>
    <mergeCell ref="C531:D531"/>
    <mergeCell ref="C533:D533"/>
    <mergeCell ref="C534:D534"/>
    <mergeCell ref="C538:D538"/>
    <mergeCell ref="C541:D541"/>
    <mergeCell ref="C543:D543"/>
    <mergeCell ref="C520:D520"/>
    <mergeCell ref="C522:G522"/>
    <mergeCell ref="C524:G524"/>
    <mergeCell ref="C525:G525"/>
    <mergeCell ref="C526:D526"/>
    <mergeCell ref="C566:D566"/>
    <mergeCell ref="C568:D568"/>
    <mergeCell ref="C569:D569"/>
    <mergeCell ref="C571:D571"/>
    <mergeCell ref="C572:D572"/>
    <mergeCell ref="C573:D573"/>
    <mergeCell ref="C575:D575"/>
    <mergeCell ref="C576:D576"/>
    <mergeCell ref="C554:G554"/>
    <mergeCell ref="C556:G556"/>
    <mergeCell ref="C584:D584"/>
    <mergeCell ref="C585:D585"/>
    <mergeCell ref="C586:D586"/>
    <mergeCell ref="C587:D587"/>
    <mergeCell ref="C588:D588"/>
    <mergeCell ref="C589:D589"/>
    <mergeCell ref="C578:D578"/>
    <mergeCell ref="C579:D579"/>
    <mergeCell ref="C580:D580"/>
    <mergeCell ref="C581:D581"/>
    <mergeCell ref="C582:D582"/>
    <mergeCell ref="C583:D583"/>
    <mergeCell ref="C600:D600"/>
    <mergeCell ref="C601:D601"/>
    <mergeCell ref="C606:D606"/>
    <mergeCell ref="C607:D607"/>
    <mergeCell ref="C609:G609"/>
    <mergeCell ref="C610:G610"/>
    <mergeCell ref="C611:G611"/>
    <mergeCell ref="C612:D612"/>
    <mergeCell ref="C590:D590"/>
    <mergeCell ref="C591:D591"/>
    <mergeCell ref="C592:D592"/>
    <mergeCell ref="C593:D593"/>
    <mergeCell ref="C597:D597"/>
    <mergeCell ref="C599:D599"/>
    <mergeCell ref="C622:D622"/>
    <mergeCell ref="C628:D628"/>
    <mergeCell ref="C630:D630"/>
    <mergeCell ref="C632:G632"/>
    <mergeCell ref="C633:D633"/>
    <mergeCell ref="C662:G662"/>
    <mergeCell ref="C663:G663"/>
    <mergeCell ref="C664:G664"/>
    <mergeCell ref="C613:D613"/>
    <mergeCell ref="C615:D615"/>
    <mergeCell ref="C618:G618"/>
    <mergeCell ref="C619:G619"/>
    <mergeCell ref="C620:D620"/>
    <mergeCell ref="C621:D621"/>
    <mergeCell ref="C670:D670"/>
    <mergeCell ref="C672:D672"/>
    <mergeCell ref="C673:D673"/>
    <mergeCell ref="C675:D675"/>
    <mergeCell ref="C677:D677"/>
    <mergeCell ref="C681:D681"/>
    <mergeCell ref="C685:D685"/>
    <mergeCell ref="C686:D686"/>
    <mergeCell ref="C640:D640"/>
    <mergeCell ref="C642:D642"/>
    <mergeCell ref="C644:D644"/>
    <mergeCell ref="C646:D646"/>
    <mergeCell ref="C648:D648"/>
    <mergeCell ref="C650:D650"/>
    <mergeCell ref="C652:D652"/>
    <mergeCell ref="C657:D657"/>
    <mergeCell ref="C661:G661"/>
    <mergeCell ref="C751:D751"/>
    <mergeCell ref="C689:D689"/>
    <mergeCell ref="C690:D690"/>
    <mergeCell ref="C696:G696"/>
    <mergeCell ref="C697:D697"/>
    <mergeCell ref="C704:D704"/>
    <mergeCell ref="C706:D706"/>
    <mergeCell ref="C708:D708"/>
    <mergeCell ref="C712:D712"/>
    <mergeCell ref="C791:D791"/>
    <mergeCell ref="C793:D793"/>
    <mergeCell ref="C794:D794"/>
    <mergeCell ref="C796:D796"/>
    <mergeCell ref="C801:D801"/>
    <mergeCell ref="C802:D802"/>
    <mergeCell ref="C786:D786"/>
    <mergeCell ref="C787:D787"/>
    <mergeCell ref="C788:D788"/>
    <mergeCell ref="C789:D789"/>
    <mergeCell ref="C790:D790"/>
    <mergeCell ref="C810:D810"/>
    <mergeCell ref="C811:D811"/>
    <mergeCell ref="C813:G813"/>
    <mergeCell ref="C821:D821"/>
    <mergeCell ref="C823:D823"/>
    <mergeCell ref="C825:D825"/>
    <mergeCell ref="C803:D803"/>
    <mergeCell ref="C804:D804"/>
    <mergeCell ref="C805:D805"/>
    <mergeCell ref="C806:D806"/>
    <mergeCell ref="C807:D807"/>
    <mergeCell ref="C808:D808"/>
    <mergeCell ref="C826:D826"/>
    <mergeCell ref="C827:D827"/>
    <mergeCell ref="C829:D829"/>
    <mergeCell ref="C831:D831"/>
    <mergeCell ref="C833:D833"/>
    <mergeCell ref="C849:D849"/>
    <mergeCell ref="C850:D850"/>
    <mergeCell ref="C851:D851"/>
    <mergeCell ref="C852:D852"/>
    <mergeCell ref="C853:D853"/>
    <mergeCell ref="C856:D856"/>
    <mergeCell ref="C858:D858"/>
    <mergeCell ref="C864:G864"/>
    <mergeCell ref="C866:D866"/>
    <mergeCell ref="C868:G868"/>
    <mergeCell ref="C869:D869"/>
    <mergeCell ref="C870:D870"/>
    <mergeCell ref="C838:D838"/>
    <mergeCell ref="C840:D840"/>
    <mergeCell ref="C841:D841"/>
    <mergeCell ref="C842:D842"/>
    <mergeCell ref="C843:D843"/>
    <mergeCell ref="C844:D844"/>
    <mergeCell ref="C845:D845"/>
    <mergeCell ref="C847:D847"/>
    <mergeCell ref="C848:D848"/>
    <mergeCell ref="C883:D883"/>
    <mergeCell ref="C884:D884"/>
    <mergeCell ref="C885:D885"/>
    <mergeCell ref="C886:D886"/>
    <mergeCell ref="C887:D887"/>
    <mergeCell ref="C888:D888"/>
    <mergeCell ref="C889:D889"/>
    <mergeCell ref="C890:D890"/>
    <mergeCell ref="C871:D871"/>
    <mergeCell ref="C872:D872"/>
    <mergeCell ref="C873:D873"/>
    <mergeCell ref="C874:D874"/>
    <mergeCell ref="C875:D875"/>
    <mergeCell ref="C876:D876"/>
    <mergeCell ref="C903:G903"/>
    <mergeCell ref="C904:G904"/>
    <mergeCell ref="C905:D905"/>
    <mergeCell ref="C906:D906"/>
    <mergeCell ref="C907:D907"/>
    <mergeCell ref="C908:D908"/>
    <mergeCell ref="C891:D891"/>
    <mergeCell ref="C892:D892"/>
    <mergeCell ref="C893:D893"/>
    <mergeCell ref="C894:D894"/>
    <mergeCell ref="C896:D896"/>
    <mergeCell ref="C901:G901"/>
    <mergeCell ref="C916:G916"/>
    <mergeCell ref="C917:G917"/>
    <mergeCell ref="C918:D918"/>
    <mergeCell ref="C919:D919"/>
    <mergeCell ref="C920:D920"/>
    <mergeCell ref="C921:D921"/>
    <mergeCell ref="C909:D909"/>
    <mergeCell ref="C910:D910"/>
    <mergeCell ref="C911:D911"/>
    <mergeCell ref="C912:D912"/>
    <mergeCell ref="C913:D913"/>
    <mergeCell ref="C914:D914"/>
    <mergeCell ref="C938:G938"/>
    <mergeCell ref="C939:G939"/>
    <mergeCell ref="C943:G943"/>
    <mergeCell ref="C944:G944"/>
    <mergeCell ref="C945:G945"/>
    <mergeCell ref="C947:G947"/>
    <mergeCell ref="C926:G926"/>
    <mergeCell ref="C930:G930"/>
    <mergeCell ref="C932:G932"/>
    <mergeCell ref="C933:G933"/>
    <mergeCell ref="C934:G934"/>
    <mergeCell ref="C937:G937"/>
    <mergeCell ref="C967:D967"/>
    <mergeCell ref="C969:G969"/>
    <mergeCell ref="C970:G970"/>
    <mergeCell ref="C971:D971"/>
    <mergeCell ref="C972:D972"/>
    <mergeCell ref="C973:D973"/>
    <mergeCell ref="C976:D976"/>
    <mergeCell ref="C978:D978"/>
    <mergeCell ref="C949:G949"/>
    <mergeCell ref="C954:D954"/>
    <mergeCell ref="C958:D958"/>
    <mergeCell ref="C961:G961"/>
    <mergeCell ref="C962:D962"/>
    <mergeCell ref="C999:D999"/>
    <mergeCell ref="C1000:D1000"/>
    <mergeCell ref="C1001:D1001"/>
    <mergeCell ref="C1002:D1002"/>
    <mergeCell ref="C1003:D1003"/>
    <mergeCell ref="C1004:D1004"/>
    <mergeCell ref="C1005:D1005"/>
    <mergeCell ref="C1006:D1006"/>
    <mergeCell ref="C989:D989"/>
    <mergeCell ref="C991:G991"/>
    <mergeCell ref="C992:D992"/>
    <mergeCell ref="C994:G994"/>
    <mergeCell ref="C1020:D1020"/>
    <mergeCell ref="C1021:D1021"/>
    <mergeCell ref="C1022:D1022"/>
    <mergeCell ref="C1025:D1025"/>
    <mergeCell ref="C1026:D1026"/>
    <mergeCell ref="C1027:D1027"/>
    <mergeCell ref="C1029:D1029"/>
    <mergeCell ref="C1007:D1007"/>
    <mergeCell ref="C1008:D1008"/>
    <mergeCell ref="C1009:D1009"/>
    <mergeCell ref="C1010:D1010"/>
    <mergeCell ref="C1011:D1011"/>
    <mergeCell ref="C1015:D1015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Smoker</dc:creator>
  <cp:lastModifiedBy>Mirek</cp:lastModifiedBy>
  <dcterms:created xsi:type="dcterms:W3CDTF">2019-01-30T06:23:29Z</dcterms:created>
  <dcterms:modified xsi:type="dcterms:W3CDTF">2020-05-14T13:19:02Z</dcterms:modified>
</cp:coreProperties>
</file>