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5\Zruč nad Sázavou\přístřešky na KO\Rozpočet a výkaz výměr\"/>
    </mc:Choice>
  </mc:AlternateContent>
  <xr:revisionPtr revIDLastSave="0" documentId="8_{2B8BF947-ABCC-48F5-9627-C6F712E5E34F}" xr6:coauthVersionLast="47" xr6:coauthVersionMax="47" xr10:uidLastSave="{00000000-0000-0000-0000-000000000000}"/>
  <bookViews>
    <workbookView xWindow="-120" yWindow="-120" windowWidth="29040" windowHeight="15840" xr2:uid="{74E02D1F-6ED0-4C32-9C30-A448BAC30F91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Pol'!$A$1:$U$492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G39" i="1"/>
  <c r="F39" i="1"/>
  <c r="G482" i="12"/>
  <c r="AC482" i="12"/>
  <c r="AD482" i="12"/>
  <c r="BA477" i="12"/>
  <c r="BA476" i="12"/>
  <c r="BA471" i="12"/>
  <c r="BA466" i="12"/>
  <c r="BA464" i="12"/>
  <c r="BA463" i="12"/>
  <c r="BA462" i="12"/>
  <c r="BA461" i="12"/>
  <c r="BA460" i="12"/>
  <c r="BA459" i="12"/>
  <c r="BA458" i="12"/>
  <c r="BA411" i="12"/>
  <c r="BA205" i="12"/>
  <c r="BA200" i="12"/>
  <c r="BA157" i="12"/>
  <c r="BA104" i="12"/>
  <c r="BA94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3" i="12"/>
  <c r="G13" i="12"/>
  <c r="M13" i="12" s="1"/>
  <c r="I13" i="12"/>
  <c r="K13" i="12"/>
  <c r="O13" i="12"/>
  <c r="Q13" i="12"/>
  <c r="U13" i="12"/>
  <c r="F17" i="12"/>
  <c r="G17" i="12"/>
  <c r="M17" i="12" s="1"/>
  <c r="I17" i="12"/>
  <c r="K17" i="12"/>
  <c r="O17" i="12"/>
  <c r="Q17" i="12"/>
  <c r="U17" i="12"/>
  <c r="F21" i="12"/>
  <c r="G21" i="12"/>
  <c r="M21" i="12" s="1"/>
  <c r="I21" i="12"/>
  <c r="K21" i="12"/>
  <c r="O21" i="12"/>
  <c r="Q21" i="12"/>
  <c r="U21" i="12"/>
  <c r="F25" i="12"/>
  <c r="G25" i="12"/>
  <c r="M25" i="12" s="1"/>
  <c r="I25" i="12"/>
  <c r="K25" i="12"/>
  <c r="O25" i="12"/>
  <c r="Q25" i="12"/>
  <c r="U25" i="12"/>
  <c r="F29" i="12"/>
  <c r="G29" i="12"/>
  <c r="M29" i="12" s="1"/>
  <c r="I29" i="12"/>
  <c r="K29" i="12"/>
  <c r="O29" i="12"/>
  <c r="Q29" i="12"/>
  <c r="U29" i="12"/>
  <c r="F33" i="12"/>
  <c r="G33" i="12"/>
  <c r="M33" i="12" s="1"/>
  <c r="I33" i="12"/>
  <c r="K33" i="12"/>
  <c r="O33" i="12"/>
  <c r="Q33" i="12"/>
  <c r="U33" i="12"/>
  <c r="F37" i="12"/>
  <c r="G37" i="12"/>
  <c r="M37" i="12" s="1"/>
  <c r="I37" i="12"/>
  <c r="K37" i="12"/>
  <c r="O37" i="12"/>
  <c r="Q37" i="12"/>
  <c r="U37" i="12"/>
  <c r="F41" i="12"/>
  <c r="G41" i="12"/>
  <c r="M41" i="12" s="1"/>
  <c r="I41" i="12"/>
  <c r="K41" i="12"/>
  <c r="O41" i="12"/>
  <c r="Q41" i="12"/>
  <c r="U41" i="12"/>
  <c r="F46" i="12"/>
  <c r="G46" i="12"/>
  <c r="M46" i="12" s="1"/>
  <c r="M45" i="12" s="1"/>
  <c r="I46" i="12"/>
  <c r="I45" i="12" s="1"/>
  <c r="K46" i="12"/>
  <c r="K45" i="12" s="1"/>
  <c r="O46" i="12"/>
  <c r="O45" i="12" s="1"/>
  <c r="Q46" i="12"/>
  <c r="Q45" i="12" s="1"/>
  <c r="U46" i="12"/>
  <c r="U45" i="12" s="1"/>
  <c r="F51" i="12"/>
  <c r="G51" i="12"/>
  <c r="M51" i="12" s="1"/>
  <c r="I51" i="12"/>
  <c r="I50" i="12" s="1"/>
  <c r="K51" i="12"/>
  <c r="K50" i="12" s="1"/>
  <c r="O51" i="12"/>
  <c r="O50" i="12" s="1"/>
  <c r="Q51" i="12"/>
  <c r="Q50" i="12" s="1"/>
  <c r="U51" i="12"/>
  <c r="U50" i="12" s="1"/>
  <c r="F55" i="12"/>
  <c r="G55" i="12"/>
  <c r="M55" i="12" s="1"/>
  <c r="I55" i="12"/>
  <c r="K55" i="12"/>
  <c r="O55" i="12"/>
  <c r="Q55" i="12"/>
  <c r="U55" i="12"/>
  <c r="F59" i="12"/>
  <c r="G59" i="12"/>
  <c r="M59" i="12" s="1"/>
  <c r="I59" i="12"/>
  <c r="K59" i="12"/>
  <c r="O59" i="12"/>
  <c r="Q59" i="12"/>
  <c r="U59" i="12"/>
  <c r="F63" i="12"/>
  <c r="G63" i="12"/>
  <c r="M63" i="12" s="1"/>
  <c r="I63" i="12"/>
  <c r="K63" i="12"/>
  <c r="O63" i="12"/>
  <c r="Q63" i="12"/>
  <c r="U63" i="12"/>
  <c r="F67" i="12"/>
  <c r="G67" i="12"/>
  <c r="M67" i="12" s="1"/>
  <c r="I67" i="12"/>
  <c r="K67" i="12"/>
  <c r="O67" i="12"/>
  <c r="Q67" i="12"/>
  <c r="U67" i="12"/>
  <c r="F72" i="12"/>
  <c r="G72" i="12" s="1"/>
  <c r="I72" i="12"/>
  <c r="I71" i="12" s="1"/>
  <c r="K72" i="12"/>
  <c r="K71" i="12" s="1"/>
  <c r="O72" i="12"/>
  <c r="O71" i="12" s="1"/>
  <c r="Q72" i="12"/>
  <c r="Q71" i="12" s="1"/>
  <c r="U72" i="12"/>
  <c r="U71" i="12" s="1"/>
  <c r="F76" i="12"/>
  <c r="G76" i="12" s="1"/>
  <c r="M76" i="12" s="1"/>
  <c r="I76" i="12"/>
  <c r="K76" i="12"/>
  <c r="O76" i="12"/>
  <c r="Q76" i="12"/>
  <c r="U76" i="12"/>
  <c r="F80" i="12"/>
  <c r="G80" i="12" s="1"/>
  <c r="M80" i="12" s="1"/>
  <c r="I80" i="12"/>
  <c r="K80" i="12"/>
  <c r="O80" i="12"/>
  <c r="Q80" i="12"/>
  <c r="U80" i="12"/>
  <c r="F84" i="12"/>
  <c r="G84" i="12" s="1"/>
  <c r="M84" i="12" s="1"/>
  <c r="I84" i="12"/>
  <c r="K84" i="12"/>
  <c r="O84" i="12"/>
  <c r="Q84" i="12"/>
  <c r="U84" i="12"/>
  <c r="F89" i="12"/>
  <c r="G89" i="12"/>
  <c r="G88" i="12" s="1"/>
  <c r="I89" i="12"/>
  <c r="I88" i="12" s="1"/>
  <c r="K89" i="12"/>
  <c r="K88" i="12" s="1"/>
  <c r="O89" i="12"/>
  <c r="O88" i="12" s="1"/>
  <c r="Q89" i="12"/>
  <c r="Q88" i="12" s="1"/>
  <c r="U89" i="12"/>
  <c r="U88" i="12" s="1"/>
  <c r="F93" i="12"/>
  <c r="G93" i="12"/>
  <c r="M93" i="12" s="1"/>
  <c r="I93" i="12"/>
  <c r="K93" i="12"/>
  <c r="O93" i="12"/>
  <c r="Q93" i="12"/>
  <c r="U93" i="12"/>
  <c r="F98" i="12"/>
  <c r="G98" i="12"/>
  <c r="M98" i="12" s="1"/>
  <c r="I98" i="12"/>
  <c r="K98" i="12"/>
  <c r="O98" i="12"/>
  <c r="Q98" i="12"/>
  <c r="U98" i="12"/>
  <c r="F103" i="12"/>
  <c r="G103" i="12" s="1"/>
  <c r="I103" i="12"/>
  <c r="I102" i="12" s="1"/>
  <c r="K103" i="12"/>
  <c r="K102" i="12" s="1"/>
  <c r="O103" i="12"/>
  <c r="O102" i="12" s="1"/>
  <c r="Q103" i="12"/>
  <c r="Q102" i="12" s="1"/>
  <c r="U103" i="12"/>
  <c r="U102" i="12" s="1"/>
  <c r="F109" i="12"/>
  <c r="G109" i="12"/>
  <c r="M109" i="12" s="1"/>
  <c r="I109" i="12"/>
  <c r="I108" i="12" s="1"/>
  <c r="K109" i="12"/>
  <c r="K108" i="12" s="1"/>
  <c r="O109" i="12"/>
  <c r="O108" i="12" s="1"/>
  <c r="Q109" i="12"/>
  <c r="Q108" i="12" s="1"/>
  <c r="U109" i="12"/>
  <c r="U108" i="12" s="1"/>
  <c r="F113" i="12"/>
  <c r="G113" i="12"/>
  <c r="M113" i="12" s="1"/>
  <c r="I113" i="12"/>
  <c r="K113" i="12"/>
  <c r="O113" i="12"/>
  <c r="Q113" i="12"/>
  <c r="U113" i="12"/>
  <c r="F117" i="12"/>
  <c r="G117" i="12"/>
  <c r="M117" i="12" s="1"/>
  <c r="I117" i="12"/>
  <c r="K117" i="12"/>
  <c r="O117" i="12"/>
  <c r="Q117" i="12"/>
  <c r="U117" i="12"/>
  <c r="F121" i="12"/>
  <c r="G121" i="12"/>
  <c r="M121" i="12" s="1"/>
  <c r="I121" i="12"/>
  <c r="K121" i="12"/>
  <c r="O121" i="12"/>
  <c r="Q121" i="12"/>
  <c r="U121" i="12"/>
  <c r="F126" i="12"/>
  <c r="G126" i="12" s="1"/>
  <c r="I126" i="12"/>
  <c r="I125" i="12" s="1"/>
  <c r="K126" i="12"/>
  <c r="K125" i="12" s="1"/>
  <c r="O126" i="12"/>
  <c r="O125" i="12" s="1"/>
  <c r="Q126" i="12"/>
  <c r="Q125" i="12" s="1"/>
  <c r="U126" i="12"/>
  <c r="U125" i="12" s="1"/>
  <c r="F128" i="12"/>
  <c r="G128" i="12"/>
  <c r="G127" i="12" s="1"/>
  <c r="I128" i="12"/>
  <c r="I127" i="12" s="1"/>
  <c r="K128" i="12"/>
  <c r="K127" i="12" s="1"/>
  <c r="O128" i="12"/>
  <c r="O127" i="12" s="1"/>
  <c r="Q128" i="12"/>
  <c r="Q127" i="12" s="1"/>
  <c r="U128" i="12"/>
  <c r="U127" i="12" s="1"/>
  <c r="F141" i="12"/>
  <c r="G141" i="12"/>
  <c r="M141" i="12" s="1"/>
  <c r="I141" i="12"/>
  <c r="K141" i="12"/>
  <c r="O141" i="12"/>
  <c r="Q141" i="12"/>
  <c r="U141" i="12"/>
  <c r="F145" i="12"/>
  <c r="G145" i="12"/>
  <c r="M145" i="12" s="1"/>
  <c r="I145" i="12"/>
  <c r="K145" i="12"/>
  <c r="O145" i="12"/>
  <c r="Q145" i="12"/>
  <c r="U145" i="12"/>
  <c r="F152" i="12"/>
  <c r="G152" i="12"/>
  <c r="M152" i="12" s="1"/>
  <c r="I152" i="12"/>
  <c r="K152" i="12"/>
  <c r="O152" i="12"/>
  <c r="Q152" i="12"/>
  <c r="U152" i="12"/>
  <c r="F156" i="12"/>
  <c r="G156" i="12"/>
  <c r="M156" i="12" s="1"/>
  <c r="I156" i="12"/>
  <c r="K156" i="12"/>
  <c r="O156" i="12"/>
  <c r="Q156" i="12"/>
  <c r="U156" i="12"/>
  <c r="F161" i="12"/>
  <c r="G161" i="12"/>
  <c r="M161" i="12" s="1"/>
  <c r="I161" i="12"/>
  <c r="K161" i="12"/>
  <c r="O161" i="12"/>
  <c r="Q161" i="12"/>
  <c r="U161" i="12"/>
  <c r="F174" i="12"/>
  <c r="G174" i="12"/>
  <c r="M174" i="12" s="1"/>
  <c r="I174" i="12"/>
  <c r="K174" i="12"/>
  <c r="O174" i="12"/>
  <c r="Q174" i="12"/>
  <c r="U174" i="12"/>
  <c r="F176" i="12"/>
  <c r="G176" i="12" s="1"/>
  <c r="I176" i="12"/>
  <c r="I175" i="12" s="1"/>
  <c r="K176" i="12"/>
  <c r="K175" i="12" s="1"/>
  <c r="O176" i="12"/>
  <c r="O175" i="12" s="1"/>
  <c r="Q176" i="12"/>
  <c r="Q175" i="12" s="1"/>
  <c r="U176" i="12"/>
  <c r="U175" i="12" s="1"/>
  <c r="F180" i="12"/>
  <c r="G180" i="12" s="1"/>
  <c r="M180" i="12" s="1"/>
  <c r="I180" i="12"/>
  <c r="K180" i="12"/>
  <c r="O180" i="12"/>
  <c r="Q180" i="12"/>
  <c r="U180" i="12"/>
  <c r="F184" i="12"/>
  <c r="G184" i="12" s="1"/>
  <c r="M184" i="12" s="1"/>
  <c r="I184" i="12"/>
  <c r="K184" i="12"/>
  <c r="O184" i="12"/>
  <c r="Q184" i="12"/>
  <c r="U184" i="12"/>
  <c r="F188" i="12"/>
  <c r="G188" i="12" s="1"/>
  <c r="M188" i="12" s="1"/>
  <c r="I188" i="12"/>
  <c r="K188" i="12"/>
  <c r="O188" i="12"/>
  <c r="Q188" i="12"/>
  <c r="U188" i="12"/>
  <c r="F190" i="12"/>
  <c r="G190" i="12"/>
  <c r="M190" i="12" s="1"/>
  <c r="I190" i="12"/>
  <c r="I189" i="12" s="1"/>
  <c r="K190" i="12"/>
  <c r="K189" i="12" s="1"/>
  <c r="O190" i="12"/>
  <c r="O189" i="12" s="1"/>
  <c r="Q190" i="12"/>
  <c r="Q189" i="12" s="1"/>
  <c r="U190" i="12"/>
  <c r="U189" i="12" s="1"/>
  <c r="F194" i="12"/>
  <c r="G194" i="12"/>
  <c r="M194" i="12" s="1"/>
  <c r="I194" i="12"/>
  <c r="K194" i="12"/>
  <c r="O194" i="12"/>
  <c r="Q194" i="12"/>
  <c r="U194" i="12"/>
  <c r="F199" i="12"/>
  <c r="G199" i="12" s="1"/>
  <c r="I199" i="12"/>
  <c r="I198" i="12" s="1"/>
  <c r="K199" i="12"/>
  <c r="K198" i="12" s="1"/>
  <c r="O199" i="12"/>
  <c r="O198" i="12" s="1"/>
  <c r="Q199" i="12"/>
  <c r="Q198" i="12" s="1"/>
  <c r="U199" i="12"/>
  <c r="U198" i="12" s="1"/>
  <c r="F204" i="12"/>
  <c r="G204" i="12" s="1"/>
  <c r="M204" i="12" s="1"/>
  <c r="I204" i="12"/>
  <c r="K204" i="12"/>
  <c r="O204" i="12"/>
  <c r="Q204" i="12"/>
  <c r="U204" i="12"/>
  <c r="F209" i="12"/>
  <c r="G209" i="12" s="1"/>
  <c r="M209" i="12" s="1"/>
  <c r="I209" i="12"/>
  <c r="K209" i="12"/>
  <c r="O209" i="12"/>
  <c r="Q209" i="12"/>
  <c r="U209" i="12"/>
  <c r="F213" i="12"/>
  <c r="G213" i="12" s="1"/>
  <c r="M213" i="12" s="1"/>
  <c r="I213" i="12"/>
  <c r="K213" i="12"/>
  <c r="O213" i="12"/>
  <c r="Q213" i="12"/>
  <c r="U213" i="12"/>
  <c r="F217" i="12"/>
  <c r="G217" i="12" s="1"/>
  <c r="M217" i="12" s="1"/>
  <c r="I217" i="12"/>
  <c r="K217" i="12"/>
  <c r="O217" i="12"/>
  <c r="Q217" i="12"/>
  <c r="U217" i="12"/>
  <c r="F221" i="12"/>
  <c r="G221" i="12" s="1"/>
  <c r="M221" i="12" s="1"/>
  <c r="I221" i="12"/>
  <c r="K221" i="12"/>
  <c r="O221" i="12"/>
  <c r="Q221" i="12"/>
  <c r="U221" i="12"/>
  <c r="F225" i="12"/>
  <c r="G225" i="12"/>
  <c r="M225" i="12" s="1"/>
  <c r="I225" i="12"/>
  <c r="K225" i="12"/>
  <c r="O225" i="12"/>
  <c r="Q225" i="12"/>
  <c r="U225" i="12"/>
  <c r="F242" i="12"/>
  <c r="G242" i="12"/>
  <c r="M242" i="12" s="1"/>
  <c r="I242" i="12"/>
  <c r="K242" i="12"/>
  <c r="O242" i="12"/>
  <c r="Q242" i="12"/>
  <c r="U242" i="12"/>
  <c r="F276" i="12"/>
  <c r="G276" i="12"/>
  <c r="M276" i="12" s="1"/>
  <c r="I276" i="12"/>
  <c r="K276" i="12"/>
  <c r="O276" i="12"/>
  <c r="Q276" i="12"/>
  <c r="U276" i="12"/>
  <c r="F280" i="12"/>
  <c r="G280" i="12"/>
  <c r="M280" i="12" s="1"/>
  <c r="I280" i="12"/>
  <c r="K280" i="12"/>
  <c r="O280" i="12"/>
  <c r="Q280" i="12"/>
  <c r="U280" i="12"/>
  <c r="F284" i="12"/>
  <c r="G284" i="12"/>
  <c r="M284" i="12" s="1"/>
  <c r="I284" i="12"/>
  <c r="K284" i="12"/>
  <c r="O284" i="12"/>
  <c r="Q284" i="12"/>
  <c r="U284" i="12"/>
  <c r="F297" i="12"/>
  <c r="G297" i="12"/>
  <c r="M297" i="12" s="1"/>
  <c r="I297" i="12"/>
  <c r="K297" i="12"/>
  <c r="O297" i="12"/>
  <c r="Q297" i="12"/>
  <c r="U297" i="12"/>
  <c r="F301" i="12"/>
  <c r="G301" i="12"/>
  <c r="M301" i="12" s="1"/>
  <c r="I301" i="12"/>
  <c r="K301" i="12"/>
  <c r="O301" i="12"/>
  <c r="Q301" i="12"/>
  <c r="U301" i="12"/>
  <c r="F311" i="12"/>
  <c r="G311" i="12"/>
  <c r="M311" i="12" s="1"/>
  <c r="I311" i="12"/>
  <c r="K311" i="12"/>
  <c r="O311" i="12"/>
  <c r="Q311" i="12"/>
  <c r="U311" i="12"/>
  <c r="F315" i="12"/>
  <c r="G315" i="12"/>
  <c r="M315" i="12" s="1"/>
  <c r="I315" i="12"/>
  <c r="K315" i="12"/>
  <c r="O315" i="12"/>
  <c r="Q315" i="12"/>
  <c r="U315" i="12"/>
  <c r="F358" i="12"/>
  <c r="G358" i="12"/>
  <c r="M358" i="12" s="1"/>
  <c r="I358" i="12"/>
  <c r="K358" i="12"/>
  <c r="O358" i="12"/>
  <c r="Q358" i="12"/>
  <c r="U358" i="12"/>
  <c r="F362" i="12"/>
  <c r="G362" i="12"/>
  <c r="M362" i="12" s="1"/>
  <c r="I362" i="12"/>
  <c r="K362" i="12"/>
  <c r="O362" i="12"/>
  <c r="Q362" i="12"/>
  <c r="U362" i="12"/>
  <c r="F378" i="12"/>
  <c r="G378" i="12"/>
  <c r="M378" i="12" s="1"/>
  <c r="I378" i="12"/>
  <c r="K378" i="12"/>
  <c r="O378" i="12"/>
  <c r="Q378" i="12"/>
  <c r="U378" i="12"/>
  <c r="F394" i="12"/>
  <c r="G394" i="12"/>
  <c r="M394" i="12" s="1"/>
  <c r="I394" i="12"/>
  <c r="K394" i="12"/>
  <c r="O394" i="12"/>
  <c r="Q394" i="12"/>
  <c r="U394" i="12"/>
  <c r="F410" i="12"/>
  <c r="G410" i="12"/>
  <c r="M410" i="12" s="1"/>
  <c r="I410" i="12"/>
  <c r="K410" i="12"/>
  <c r="O410" i="12"/>
  <c r="Q410" i="12"/>
  <c r="U410" i="12"/>
  <c r="F415" i="12"/>
  <c r="G415" i="12"/>
  <c r="M415" i="12" s="1"/>
  <c r="I415" i="12"/>
  <c r="K415" i="12"/>
  <c r="O415" i="12"/>
  <c r="Q415" i="12"/>
  <c r="U415" i="12"/>
  <c r="F417" i="12"/>
  <c r="G417" i="12" s="1"/>
  <c r="I417" i="12"/>
  <c r="I416" i="12" s="1"/>
  <c r="K417" i="12"/>
  <c r="K416" i="12" s="1"/>
  <c r="O417" i="12"/>
  <c r="O416" i="12" s="1"/>
  <c r="Q417" i="12"/>
  <c r="Q416" i="12" s="1"/>
  <c r="U417" i="12"/>
  <c r="U416" i="12" s="1"/>
  <c r="F434" i="12"/>
  <c r="G434" i="12" s="1"/>
  <c r="I434" i="12"/>
  <c r="I433" i="12" s="1"/>
  <c r="K434" i="12"/>
  <c r="K433" i="12" s="1"/>
  <c r="O434" i="12"/>
  <c r="O433" i="12" s="1"/>
  <c r="Q434" i="12"/>
  <c r="Q433" i="12" s="1"/>
  <c r="U434" i="12"/>
  <c r="U433" i="12" s="1"/>
  <c r="F435" i="12"/>
  <c r="G435" i="12" s="1"/>
  <c r="M435" i="12" s="1"/>
  <c r="I435" i="12"/>
  <c r="K435" i="12"/>
  <c r="O435" i="12"/>
  <c r="Q435" i="12"/>
  <c r="U435" i="12"/>
  <c r="F437" i="12"/>
  <c r="G437" i="12" s="1"/>
  <c r="M437" i="12" s="1"/>
  <c r="I437" i="12"/>
  <c r="K437" i="12"/>
  <c r="O437" i="12"/>
  <c r="Q437" i="12"/>
  <c r="U437" i="12"/>
  <c r="F444" i="12"/>
  <c r="G444" i="12" s="1"/>
  <c r="M444" i="12" s="1"/>
  <c r="I444" i="12"/>
  <c r="K444" i="12"/>
  <c r="O444" i="12"/>
  <c r="Q444" i="12"/>
  <c r="U444" i="12"/>
  <c r="F448" i="12"/>
  <c r="G448" i="12" s="1"/>
  <c r="M448" i="12" s="1"/>
  <c r="I448" i="12"/>
  <c r="K448" i="12"/>
  <c r="O448" i="12"/>
  <c r="Q448" i="12"/>
  <c r="U448" i="12"/>
  <c r="F450" i="12"/>
  <c r="G450" i="12" s="1"/>
  <c r="M450" i="12" s="1"/>
  <c r="I450" i="12"/>
  <c r="K450" i="12"/>
  <c r="O450" i="12"/>
  <c r="Q450" i="12"/>
  <c r="U450" i="12"/>
  <c r="G452" i="12"/>
  <c r="F453" i="12"/>
  <c r="G453" i="12"/>
  <c r="M453" i="12" s="1"/>
  <c r="I453" i="12"/>
  <c r="I452" i="12" s="1"/>
  <c r="K453" i="12"/>
  <c r="K452" i="12" s="1"/>
  <c r="O453" i="12"/>
  <c r="O452" i="12" s="1"/>
  <c r="Q453" i="12"/>
  <c r="Q452" i="12" s="1"/>
  <c r="U453" i="12"/>
  <c r="U452" i="12" s="1"/>
  <c r="F457" i="12"/>
  <c r="G457" i="12"/>
  <c r="M457" i="12" s="1"/>
  <c r="I457" i="12"/>
  <c r="K457" i="12"/>
  <c r="O457" i="12"/>
  <c r="Q457" i="12"/>
  <c r="U457" i="12"/>
  <c r="F470" i="12"/>
  <c r="G470" i="12"/>
  <c r="M470" i="12" s="1"/>
  <c r="I470" i="12"/>
  <c r="K470" i="12"/>
  <c r="O470" i="12"/>
  <c r="Q470" i="12"/>
  <c r="U470" i="12"/>
  <c r="F475" i="12"/>
  <c r="G475" i="12"/>
  <c r="M475" i="12" s="1"/>
  <c r="I475" i="12"/>
  <c r="K475" i="12"/>
  <c r="O475" i="12"/>
  <c r="Q475" i="12"/>
  <c r="U475" i="12"/>
  <c r="I20" i="1"/>
  <c r="I19" i="1"/>
  <c r="I18" i="1"/>
  <c r="I17" i="1"/>
  <c r="I16" i="1"/>
  <c r="I64" i="1"/>
  <c r="AZ43" i="1"/>
  <c r="G27" i="1"/>
  <c r="F40" i="1"/>
  <c r="G40" i="1"/>
  <c r="G25" i="1" s="1"/>
  <c r="G26" i="1" s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G28" i="1" l="1"/>
  <c r="G23" i="1"/>
  <c r="M452" i="12"/>
  <c r="G416" i="12"/>
  <c r="M417" i="12"/>
  <c r="M416" i="12" s="1"/>
  <c r="M108" i="12"/>
  <c r="M72" i="12"/>
  <c r="M71" i="12" s="1"/>
  <c r="G71" i="12"/>
  <c r="M176" i="12"/>
  <c r="M175" i="12" s="1"/>
  <c r="G175" i="12"/>
  <c r="M50" i="12"/>
  <c r="M103" i="12"/>
  <c r="M102" i="12" s="1"/>
  <c r="G102" i="12"/>
  <c r="M199" i="12"/>
  <c r="M198" i="12" s="1"/>
  <c r="G198" i="12"/>
  <c r="G433" i="12"/>
  <c r="M434" i="12"/>
  <c r="M433" i="12" s="1"/>
  <c r="M189" i="12"/>
  <c r="M126" i="12"/>
  <c r="M125" i="12" s="1"/>
  <c r="G125" i="12"/>
  <c r="M128" i="12"/>
  <c r="M127" i="12" s="1"/>
  <c r="M89" i="12"/>
  <c r="M88" i="12" s="1"/>
  <c r="G45" i="12"/>
  <c r="M9" i="12"/>
  <c r="M8" i="12" s="1"/>
  <c r="G189" i="12"/>
  <c r="G108" i="12"/>
  <c r="G50" i="12"/>
  <c r="I21" i="1"/>
  <c r="I39" i="1"/>
  <c r="I40" i="1" s="1"/>
  <c r="J39" i="1" s="1"/>
  <c r="J40" i="1" s="1"/>
  <c r="G24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CC2954E6-1779-4E63-A63D-E40675B018C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D27B8D35-9166-4D05-A041-671002BA109D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D8B1B7C2-9D43-4446-BE13-9E0BF218310F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47AFD15F-AD36-4AAF-A7CC-582DB0980CA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FCE2EB72-9C42-444B-8F9B-20223D381773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E180EA07-8C38-4396-9E3D-F21D5C19A4D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<sst xmlns="http://schemas.openxmlformats.org/spreadsheetml/2006/main" count="1291" uniqueCount="569">
  <si>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</si>
  <si>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</si>
  <si>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</si>
  <si>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</si>
  <si>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</si>
  <si>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</si>
  <si>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</si>
  <si>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</si>
  <si>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</si>
  <si>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</si>
  <si>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</si>
  <si>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</si>
  <si>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</si>
  <si>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</si>
  <si>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</si>
  <si>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</si>
  <si>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</si>
  <si>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</si>
  <si>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</si>
  <si>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</si>
  <si>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</si>
  <si>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</si>
  <si>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</si>
  <si>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</si>
  <si>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</si>
  <si>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</si>
  <si>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</si>
  <si>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</si>
  <si>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</si>
  <si>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</si>
  <si>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</si>
  <si>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</si>
  <si>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</si>
  <si>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</si>
  <si>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</si>
  <si>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</si>
  <si>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</si>
  <si>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</si>
  <si>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</si>
  <si>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</si>
  <si>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</si>
  <si>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</si>
  <si>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</si>
  <si>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Zruč nad Sázavou</t>
  </si>
  <si>
    <t>Rozpočet:</t>
  </si>
  <si>
    <t>Misto</t>
  </si>
  <si>
    <t>Revitalizace přístřešků na KO v ulici 5. května ve Zruči nad Sázavou</t>
  </si>
  <si>
    <t>Město Zruč nad Sázavou</t>
  </si>
  <si>
    <t>Zámek 1</t>
  </si>
  <si>
    <t>28522</t>
  </si>
  <si>
    <t>00236667</t>
  </si>
  <si>
    <t>CZ00236667</t>
  </si>
  <si>
    <t>Rozpočet</t>
  </si>
  <si>
    <t>Celkem za stavbu</t>
  </si>
  <si>
    <t>CZK</t>
  </si>
  <si>
    <t xml:space="preserve">Popis rozpočtu:  - </t>
  </si>
  <si>
    <t>Obsahem výkazu je obnova 3 ks přístřešků na komunální odpad. Stávající konstrukce přístřešků budou demontovány, zbourány a na jejich místě a shodném půdorysu budou postaveny přístřešky nové. Nové přístřešky budou založeny na základových pasech, provedena podezdívka z pohledových plotových tvarovek, do které bude kotvena ocelová pozinkovaná konstrukce. Opláštění je navrženo z tahokovu. Střešní krov z lepených pohledových hranolů bude mít pultový tvar. Jako střešní krytina je použitý falcovaný plech. Přístřešek je přístupný dvěmi uzamykatelnými brankami. Dešťové vody jsou svedeny do okolních zelených ploch.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</si>
  <si>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</si>
  <si>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</si>
  <si>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</si>
  <si>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</si>
  <si>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</si>
  <si>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</si>
  <si>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</si>
  <si>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</si>
  <si>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5</t>
  </si>
  <si>
    <t>Komunikace</t>
  </si>
  <si>
    <t>91</t>
  </si>
  <si>
    <t>Doplňující práce na komunikaci</t>
  </si>
  <si>
    <t>94</t>
  </si>
  <si>
    <t>Lešení a stavební výtahy</t>
  </si>
  <si>
    <t>96</t>
  </si>
  <si>
    <t>Bourání konstrukcí</t>
  </si>
  <si>
    <t>99</t>
  </si>
  <si>
    <t>Staveništní přesun hmot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</si>
  <si>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</si>
  <si>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</si>
  <si>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</si>
  <si>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</si>
  <si>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</si>
  <si>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</si>
  <si>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</si>
  <si>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</si>
  <si>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783</t>
  </si>
  <si>
    <t>Nátěry</t>
  </si>
  <si>
    <t>D96</t>
  </si>
  <si>
    <t>Přesuny sutí a vybouraných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</si>
  <si>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</si>
  <si>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</si>
  <si>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</si>
  <si>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</si>
  <si>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</si>
  <si>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</si>
  <si>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</si>
  <si>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</si>
  <si>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</si>
  <si>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</si>
  <si>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</si>
  <si>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</si>
  <si>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</si>
  <si>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</si>
  <si>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</si>
  <si>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</si>
  <si>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</si>
  <si>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</si>
  <si>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</si>
  <si>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</si>
  <si>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</si>
  <si>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</si>
  <si>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</si>
  <si>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</si>
  <si>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</si>
  <si>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</si>
  <si>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</si>
  <si>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</si>
  <si>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</si>
  <si>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113109310R00</t>
  </si>
  <si>
    <t>Odstranění podkladu pl.50 m2, bet.prostý tl.10 cm</t>
  </si>
  <si>
    <t>m2</t>
  </si>
  <si>
    <t>POL1_0</t>
  </si>
  <si>
    <t>"viz výkres D1.01, přístřešek I., přístupový chodník":1,32*0,55+1,32*1,32</t>
  </si>
  <si>
    <t>VV</t>
  </si>
  <si>
    <t>"viz výkres D1.01, přístřešek II., přístupový chodník":1,32*0,55+1,32*1,32</t>
  </si>
  <si>
    <t>"viz výkres D1.01, přístřešek III., přístupový chodník":1,32*0,55+1,32*1,32</t>
  </si>
  <si>
    <t>122101101R00</t>
  </si>
  <si>
    <t>Odkopávky nezapažené v hor. 2 do 100 m3</t>
  </si>
  <si>
    <t>m3</t>
  </si>
  <si>
    <t>"viz výkres č. D1.02, výkop pro skladbu zpevněných ploch, přístřešek I, odměřeno na výkresu":(1,32*0,55+1,32*1,32)*0,15+(1,5+0,18+0,18-1,32)*1,32*0,2+(1,32+1,32+0,55+0,55)*0,2*0,1</t>
  </si>
  <si>
    <t>"viz výkres č. D1.02, výkop pro skladbu zpevněných ploch, přístřešek II, odměřeno na výkresu":(1,32*0,55+1,32*1,32)*0,15+(1,5+0,18+0,18-1,32)*1,32*0,2+(1,32+1,32+0,55+0,55)*0,2*0,1</t>
  </si>
  <si>
    <t>"viz výkres č. D1.02, výkop pro skladbu zpevněných ploch, přístřešek III, odměřeno na výkresu":(1,32*0,55+1,32*1,32)*0,15+(1,5+0,18+0,18-1,32)*1,32*0,2+(1,32+1,32+0,55+0,55)*0,2*0,1</t>
  </si>
  <si>
    <t>139601102R00</t>
  </si>
  <si>
    <t>Ruční výkop jam, rýh a šachet v hornině tř. 3</t>
  </si>
  <si>
    <t>"viz výkres D1.02, přístřešek I., výkop pro nové základové pasy, odměřeno na výkresu":(3,1+3,1+5,5+5,5)*0,3*0,6</t>
  </si>
  <si>
    <t>"viz výkres D1.02, přístřešek II., výkop pro nové základové pasy, odměřeno na výkresu":(3,1+3,1+5,5+5,5)*0,3*0,6</t>
  </si>
  <si>
    <t>"viz výkres D1.02, přístřešek III., výkop pro nové základové pasy, odměřeno na výkresu":(3,1+3,1+5,5+5,5)*0,3*0,6</t>
  </si>
  <si>
    <t>162701105RT3</t>
  </si>
  <si>
    <t>Vodorovné přemístění výkopku z hor.1-4 do 10000 m, nosnost 12 t</t>
  </si>
  <si>
    <t>175101201R00</t>
  </si>
  <si>
    <t>Obsyp objektu bez prohození sypaniny</t>
  </si>
  <si>
    <t>"viz výkres č. D1.02, obsyp přístupových zpevněných ploch, přístřešek I, odměřeno na výkresu":(1,32+1,32+0,55+0,55)*0,2*0,1</t>
  </si>
  <si>
    <t>"viz výkres č. D1.02, obsyp přístupových zpevněných ploch, přístřešek II, odměřeno na výkresu":(1,32+1,32+0,55+0,55)*0,2*0,1</t>
  </si>
  <si>
    <t>"viz výkres č. D1.02, obsyp přístupových zpevněných ploch, přístřešek III, odměřeno na výkresu":(1,32+1,32+0,55+0,55)*0,2*0,1</t>
  </si>
  <si>
    <t>180402111R00</t>
  </si>
  <si>
    <t>Založení trávníku parkového výsevem v rovině</t>
  </si>
  <si>
    <t>"viz výkres č. D1.02, kolem přístupových zpevněných ploch a přístřešku, přístřešek I, odměřeno na výkresu":0,55*4,72+4,87*1*2+4,22*1,32</t>
  </si>
  <si>
    <t>"viz výkres č. D1.02, kolem přístupových zpevněných ploch a přístřešku, přístřešek II, odměřeno na výkresu":0,55*4,72+4,87*1*2+4,22*1,32</t>
  </si>
  <si>
    <t>"viz výkres č. D1.02, kolem přístupových zpevněných ploch a přístřešku, přístřešek III, odměřeno na výkresu":0,55*4,72+4,87*1*2+4,22*1,32</t>
  </si>
  <si>
    <t>182001111R00</t>
  </si>
  <si>
    <t>Plošná úprava terénu, nerovnosti do 10 cm v rovině, urovnání před výsevem trávníku</t>
  </si>
  <si>
    <t>182001151R00</t>
  </si>
  <si>
    <t>Prokypření půdy rotavátorem</t>
  </si>
  <si>
    <t>199000002R00</t>
  </si>
  <si>
    <t>Poplatek za skládku horniny 1- 4, č. dle katal. odpadů 17 05 04</t>
  </si>
  <si>
    <t>274313621R00</t>
  </si>
  <si>
    <t xml:space="preserve">Beton základových pasů prostý C 20/25 </t>
  </si>
  <si>
    <t>311112320RT2</t>
  </si>
  <si>
    <t>Stěna z tvárnic ztraceného bednění, tl. 200 mm, zalití tvárnic betonem C 16/20</t>
  </si>
  <si>
    <t>"viz výkres D1.02, přístřešek I., založení soklových zdí, odměřeno na výkresu":(3+4,6+4,1+3)*0,25</t>
  </si>
  <si>
    <t>"viz výkres D1.02, přístřešek II., založení soklových zdí, odměřeno na výkresu":(3+4,6+4,1+3)*0,25</t>
  </si>
  <si>
    <t>"viz výkres D1.02, přístřešek III., založení soklových zdí, odměřeno na výkresu":(3+4,6+4,1+3)*0,25</t>
  </si>
  <si>
    <t>Stěna z betonových tvarovek s fazetou, tl. 200 mm, rozměr: 200x400x200 mm (v.*d.*š.)</t>
  </si>
  <si>
    <t>"viz výkres D1.02, přístřešek I., pohledové soklové zdi odměřeno na výkresu":(3+4,6+4,1+3)*0,2</t>
  </si>
  <si>
    <t>"viz výkres D1.02, přístřešek II., pohledové soklové zdi odměřeno na výkresu":(3+4,6+4,1+3)*0,2</t>
  </si>
  <si>
    <t>"viz výkres D1.02, přístřešek III., pohledové soklové zdi odměřeno na výkresu":(3+4,6+4,1+3)*0,2</t>
  </si>
  <si>
    <t>311361821R00</t>
  </si>
  <si>
    <t>Výztuž nadzákladových zdí z betonářské oceli B500B (10 505)</t>
  </si>
  <si>
    <t>t</t>
  </si>
  <si>
    <t>"viz výkres D1.02, přístřešek I., vyztužení soklových zdí, odměřeno na výkresu":((3+3+4,1+4,6+1+1-1-1,5)*2*1,1*0,222+(3+3+4,1+4,6)/0,2*0,6*0,395*1,1)/1000</t>
  </si>
  <si>
    <t>"viz výkres D1.02, přístřešek II., vyztužení soklových zdí, odměřeno na výkresu":((3+3+4,1+4,6+1+1-1-1,5)*2*1,1*0,222+(3+3+4,1+4,6)/0,2*0,6*0,395*1,1)/1000</t>
  </si>
  <si>
    <t>"viz výkres D1.02, přístřešek III., vyztužení soklových zdí, odměřeno na výkresu":((3+3+4,1+4,6+1+1-1-1,5)*2*1,1*0,222+(3+3+4,1+4,6)/0,2*0,6*0,395*1,1)/1000</t>
  </si>
  <si>
    <t>348924131R00</t>
  </si>
  <si>
    <t>Stříška plot.zeď tl.200mm z tvar.hlad.přírodní, plochá betonová plotová stříška, rozměr: 47x27x6 cm</t>
  </si>
  <si>
    <t>m</t>
  </si>
  <si>
    <t>"viz výkres D1.02, přístřešek I., pohledové soklové zdi odměřeno na výkresu":3+4,6+4,1+3</t>
  </si>
  <si>
    <t>"viz výkres D1.02, přístřešek II., pohledové soklové zdi odměřeno na výkresu":3+4,6+4,1+3</t>
  </si>
  <si>
    <t>"viz výkres D1.02, přístřešek III., pohledové soklové zdi odměřeno na výkresu":3+4,6+4,1+3</t>
  </si>
  <si>
    <t>380931112R00</t>
  </si>
  <si>
    <t>Vložení trnu průměru 8 mm do betonu na dvousložkové lepidlo, bez dodávky trnu</t>
  </si>
  <si>
    <t>kus</t>
  </si>
  <si>
    <t>"viz výkres D1.02, přístřešek I., vyztužení soklových zdí, odměřeno na výkresu":(3+3+4,1+4,6)/0,2</t>
  </si>
  <si>
    <t>"viz výkres D1.02, přístřešek II., vyztužení soklových zdí, odměřeno na výkresu":(3+3+4,1+4,6)/0,2</t>
  </si>
  <si>
    <t>"viz výkres D1.02, přístřešek III., vyztužení soklových zdí, odměřeno na výkresu":(3+3+4,1+4,6)/0,2</t>
  </si>
  <si>
    <t>Podklad ze štěrkodrti po zhutnění tloušťky 15 cm, štěrkodrť frakce 16-32 mm</t>
  </si>
  <si>
    <t>"viz výkres č. D1.02, zpevněné plochy, přístřešek I, odměřeno na výkresu":2,6*5,6+1,5*1,52+1*0,55</t>
  </si>
  <si>
    <t>"viz výkres č. D1.02, zpevněné plochy, přístřešek II, odměřeno na výkresu":2,6*5,6+1,5*1,52+1*0,55</t>
  </si>
  <si>
    <t>"viz výkres č. D1.02, zpevněné plochy, přístřešek III, odměřeno na výkresu":2,6*5,6+1,5*1,52+1*0,55</t>
  </si>
  <si>
    <t>596215021R00</t>
  </si>
  <si>
    <t>Kladení zámkové dlažby tl. 6 cm do drtě tl. 4 cm</t>
  </si>
  <si>
    <t>59245110R</t>
  </si>
  <si>
    <t>Dlažba betonová skladebná 200 x 100 x 60 mm, přírodní</t>
  </si>
  <si>
    <t>POL3_0</t>
  </si>
  <si>
    <t>"viz výkres č. D1.02, zpevněné plochy, přístřešek I, odměřeno na výkresu":(2,6*5,6+1,5*1,52+1*0,55)*1,02</t>
  </si>
  <si>
    <t>"viz výkres č. D1.02, zpevněné plochy, přístřešek II, odměřeno na výkresu":(2,6*5,6+1,5*1,52+1*0,55)*1,02</t>
  </si>
  <si>
    <t>"viz výkres č. D1.02, zpevněné plochy, přístřešek III, odměřeno na výkresu":(2,6*5,6+1,5*1,52+1*0,55)*1,02</t>
  </si>
  <si>
    <t>596291111R00</t>
  </si>
  <si>
    <t>Řezání zámkové dlažby tl. 60 mm</t>
  </si>
  <si>
    <t>"viz výkres č. D1.02, přístupové zpevněné plochy, přístřešek I":1,5+1</t>
  </si>
  <si>
    <t>"viz výkres č. D1.02, přístupové zpevněné plochy, přístřešek II":1,5+1</t>
  </si>
  <si>
    <t>"viz výkres č. D1.02, přístupové zpevněné plochy, přístřešek III":1,5+1</t>
  </si>
  <si>
    <t>Osazení park. obrubníků do lože z C 16/20 s opěrou, včetně obrubníku 80x200x1000 mm</t>
  </si>
  <si>
    <t>"viz výkres č. D1.02, přístupové zpevněné plochy, přístřešek I, odměřeno na výkresu":1,32+1,32+0,55+0,55+1</t>
  </si>
  <si>
    <t>"viz výkres č. D1.02, přístupové zpevněné plochy, přístřešek II, odměřeno na výkresu":1,32+1,32+0,55+0,55+1</t>
  </si>
  <si>
    <t>"viz výkres č. D1.02, přístupové zpevněné plochy, přístřešek III, odměřeno na výkresu":1,32+1,32+0,55+0,55+1</t>
  </si>
  <si>
    <t>4</t>
  </si>
  <si>
    <t>Osazení park. obrubníků do lože z C 16/20 s opěrou, včetně obrubníku 80x250x1000 mm</t>
  </si>
  <si>
    <t>Obrubní dělící změnu výškové úrovně mezi vnitřní přístupovou rampou a podlahou přístřešku.</t>
  </si>
  <si>
    <t>POP</t>
  </si>
  <si>
    <t>"viz výkres č. D1.02, přístupové zpevněné plochy, přístřešek I, odměřeno na výkresu":1</t>
  </si>
  <si>
    <t>"viz výkres č. D1.02, přístupové zpevněné plochy, přístřešek II, odměřeno na výkresu":1</t>
  </si>
  <si>
    <t>"viz výkres č. D1.02, přístupové zpevněné plochy, přístřešek III, odměřeno na výkresu":1</t>
  </si>
  <si>
    <t>919735112R00</t>
  </si>
  <si>
    <t>Řezání stávajícího živičného krytu tl. 5 - 10 cm</t>
  </si>
  <si>
    <t>"viz výkres č. D1.02, přístupové zpevněné plochy, přístřešek I":1,5</t>
  </si>
  <si>
    <t>"viz výkres č. D1.02, přístupové zpevněné plochy, přístřešek II":1,5</t>
  </si>
  <si>
    <t>"viz výkres č. D1.02, přístupové zpevněné plochy, přístřešek III":1,5</t>
  </si>
  <si>
    <t>941955002R00</t>
  </si>
  <si>
    <t>Lešení lehké pomocné, výška podlahy do 1,9 m</t>
  </si>
  <si>
    <t>Lehké lešení pomocmé pro montáž pozink. konstrukce, konstrukce krovu, opláštění cementotřískovými deskami a provedení falcované krytiny.</t>
  </si>
  <si>
    <t>"viz výkres č. D1.02, přístřešek I":6*3+(6+6+3+3)*1</t>
  </si>
  <si>
    <t>"viz výkres č. D1.02, přístřešek II":6*3+(6+6+3+3)*1</t>
  </si>
  <si>
    <t>"viz výkres č. D1.02, přístřešek III":6*3+(6+6+3+3)*1</t>
  </si>
  <si>
    <t>962052211R00</t>
  </si>
  <si>
    <t>Bourání zdiva železobetonového nadzákladového</t>
  </si>
  <si>
    <t>"viz výkres D1.01, přístřešek I., obvodová kontrukce":(3+3+4,545+4,545+1,53)*1,8*0,125</t>
  </si>
  <si>
    <t>"viz výkres D1.01, přístřešek II., obvodová kontrukce":(3+3+4,545+4,545+1,53)*1,8*0,125</t>
  </si>
  <si>
    <t>"viz výkres D1.01, přístřešek III., obvodová kontrukce":(3+3+4,545+4,545+1,53)*1,8*0,125</t>
  </si>
  <si>
    <t>965042141RT4</t>
  </si>
  <si>
    <t>Bourání mazanin betonových tl. 10 cm, nad 4 m2, pneumat. kladivo, tl. mazaniny 8 - 10 cm</t>
  </si>
  <si>
    <t>"viz výkres D1.01, přístřešek I., podlahový beton, odměřeno na výkresu":(2,75*4,42+3*1,22+0,125*1,22)*0,1</t>
  </si>
  <si>
    <t>"viz výkres D1.01, přístřešek II., podlahový beton, odměřeno na výkresu":(2,75*4,42+3*1,22+0,125*1,22)*0,1</t>
  </si>
  <si>
    <t>"viz výkres D1.01, přístřešek III., podlahový beton, odměřeno na výkresu":(2,75*4,42+3*1,22+0,125*1,22)*0,1</t>
  </si>
  <si>
    <t>965042241RT4</t>
  </si>
  <si>
    <t>Bourání mazanin betonových tl. nad 10 cm, nad 4 m2, pneumat. kladivo, tl. mazaniny 10 - 15 cm</t>
  </si>
  <si>
    <t>"viz výkres D1.01, přístřešek I., podkladní beton, odměřeno na výkresu":(6,015+0,1+0,1)*(3+0,1+0,1)*0,15</t>
  </si>
  <si>
    <t>"viz výkres D1.01, přístřešek II., podkladní beton, odměřeno na výkresu":(6,015+0,1+0,1)*(3+0,1+0,1)*0,15</t>
  </si>
  <si>
    <t>"viz výkres D1.01, přístřešek III., podkladní beton, odměřeno na výkresu":(6,015+0,1+0,1)*(3+0,1+0,1)*0,15</t>
  </si>
  <si>
    <t>965049112RT1</t>
  </si>
  <si>
    <t>Příplatek, bourání mazanin se svař.síťí nad 10 cm, jednostranná výztuž svařovanou sítí</t>
  </si>
  <si>
    <t>998011001R00</t>
  </si>
  <si>
    <t>Přesun hmot pro budovy zděné výšky do 6 m</t>
  </si>
  <si>
    <t>POL7_0</t>
  </si>
  <si>
    <t>762332120R00</t>
  </si>
  <si>
    <t>Montáž vázaných krovů pravidelných do 224 cm2</t>
  </si>
  <si>
    <t>"viz výkres č. D1.03, Výpis dřev. prvků krovu z lep. hoblovaných hranolů, přístřešek I, ozn. 1":3,4*8</t>
  </si>
  <si>
    <t>"viz výkres č. D1.03, Výpis dřev. prvků krovu z lep. hoblovaných hranolů, přístřešek I, ozn. 2":5,95*2</t>
  </si>
  <si>
    <t>"viz výkres č. D1.03, Výpis dřev. prvků krovu z lep. hoblovaných hranolů, přístřešek I, ozn. 3":3,4*2+6,07*2</t>
  </si>
  <si>
    <t>Mezisoučet</t>
  </si>
  <si>
    <t>"viz výkres č. D1.03, Výpis dřev. prvků krovu z lep. hoblovaných hranolů, přístřešek II, ozn. 1":3,4*8</t>
  </si>
  <si>
    <t>"viz výkres č. D1.03, Výpis dřev. prvků krovu z lep. hoblovaných hranolů, přístřešek II, ozn. 2":5,95*2</t>
  </si>
  <si>
    <t>"viz výkres č. D1.03, Výpis dřev. prvků krovu z lep. hoblovaných hranolů, přístřešek II, ozn. 3":3,4*2+6,07*2</t>
  </si>
  <si>
    <t>"viz výkres č. D1.03, Výpis dřev. prvků krovu z lep. hoblovaných hranolů, přístřešek III, ozn. 1":3,4*8</t>
  </si>
  <si>
    <t>"viz výkres č. D1.03, Výpis dřev. prvků krovu z lep. hoblovaných hranolů, přístřešek III, ozn. 2":5,95*2</t>
  </si>
  <si>
    <t>"viz výkres č. D1.03, Výpis dřev. prvků krovu z lep. hoblovaných hranolů, přístřešek III, ozn. 3":3,4*2+6,07*2</t>
  </si>
  <si>
    <t>60515804R</t>
  </si>
  <si>
    <t>Hranol konstrukční KVH NSi, SM, C24, 40 x 140 mm, 5 m</t>
  </si>
  <si>
    <t>"viz výkres č. D1.03, Výpis dřev. prvků krovu z lep. hoblovaných hranolů, přístřešek I, ozn. 3":(3,4*2+6,07*2)*0,04*0,14*1,1</t>
  </si>
  <si>
    <t>"viz výkres č. D1.03, Výpis dřev. prvků krovu z lep. hoblovaných hranolů, přístřešek II, ozn. 3":(3,4*2+6,07*2)*0,04*0,14*1,1</t>
  </si>
  <si>
    <t>"viz výkres č. D1.03, Výpis dřev. prvků krovu z lep. hoblovaných hranolů, přístřešek III, ozn. 3":(3,4*2+6,07*2)*0,04*0,14*1,1</t>
  </si>
  <si>
    <t>60515862R</t>
  </si>
  <si>
    <t>Hranol konstrukční KVH NSi, SM, 100 x 100 - 140 x 160 mm, 4 - 6 m</t>
  </si>
  <si>
    <t>"viz výkres č. D1.03, Výpis dřev. prvků krovu z lep. hoblovaných hranolů, přístřešek I, ozn. 1":3,4*8*0,1*0,14*1,1</t>
  </si>
  <si>
    <t>"viz výkres č. D1.03, Výpis dřev. prvků krovu z lep. hoblovaných hranolů, přístřešek I, ozn. 2":5,95*2*0,12*0,14*1,1</t>
  </si>
  <si>
    <t>"viz výkres č. D1.03, Výpis dřev. prvků krovu z lep. hoblovaných hranolů, přístřešek II, ozn. 1":3,4*8*0,1*0,14*1,1</t>
  </si>
  <si>
    <t>"viz výkres č. D1.03, Výpis dřev. prvků krovu z lep. hoblovaných hranolů, přístřešek II, ozn. 2":5,95*2*0,12*0,14*1,1</t>
  </si>
  <si>
    <t>"viz výkres č. D1.03, Výpis dřev. prvků krovu z lep. hoblovaných hranolů, přístřešek III, ozn. 1":3,4*8*0,1*0,14*1,1</t>
  </si>
  <si>
    <t>"viz výkres č. D1.03, Výpis dřev. prvků krovu z lep. hoblovaných hranolů, přístřešek III, ozn. 2":5,95*2*0,12*0,14*1,1</t>
  </si>
  <si>
    <t>762341210R00</t>
  </si>
  <si>
    <t>Montáž bednění střech rovných, prkna hrubá na sraz</t>
  </si>
  <si>
    <t>"viz výkres č. D1.03, Výpis dřev. prvků krovu z lep. hoblovaných hranolů, přístřešek I, konstrukční nosný záklop":3,4*6,7</t>
  </si>
  <si>
    <t>"viz výkres č. D1.03, Výpis dřev. prvků krovu z lep. hoblovaných hranolů, přístřešek II, konstrukční nosný záklop":3,4*6,7</t>
  </si>
  <si>
    <t>"viz výkres č. D1.03, Výpis dřev. prvků krovu z lep. hoblovaných hranolů, přístřešek III, konstrukční nosný záklop":3,4*6,7</t>
  </si>
  <si>
    <t>60513331R</t>
  </si>
  <si>
    <t>Fošna hoblovaná SM tl. do 50 mm, š. do 200 mm, 3 až 5 m</t>
  </si>
  <si>
    <t>Nosný záklop střechy hoblovaný. Tl. po ohoblování min. 30 mm.</t>
  </si>
  <si>
    <t>"viz výkres č. D1.03, Výpis dřev. prvků krovu z lep. hoblovaných hranolů, přístřešek I, konstrukční nosný záklop":3,4*6,7*1,1*0,032</t>
  </si>
  <si>
    <t>"viz výkres č. D1.03, Výpis dřev. prvků krovu z lep. hoblovaných hranolů, přístřešek II, konstrukční nosný záklop":3,4*6,7*1,1*0,032</t>
  </si>
  <si>
    <t>"viz výkres č. D1.03, Výpis dřev. prvků krovu z lep. hoblovaných hranolů, přístřešek III, konstrukční nosný záklop":3,4*6,7*1,1*0,032</t>
  </si>
  <si>
    <t>762395000R00</t>
  </si>
  <si>
    <t>Spojovací a ochranné prostředky pro střechy</t>
  </si>
  <si>
    <t>"viz výkres č. D1.03, Výpis dřev. prvků krovu z lep. hoblovaných hranolů, přístřešek I, ozn. 1":3,4*8*0,1*0,14</t>
  </si>
  <si>
    <t>"viz výkres č. D1.03, Výpis dřev. prvků krovu z lep. hoblovaných hranolů, přístřešek I, ozn. 2":5,95*2*0,12*0,14</t>
  </si>
  <si>
    <t>"viz výkres č. D1.03, Výpis dřev. prvků krovu z lep. hoblovaných hranolů, přístřešek I, ozn. 3":(3,4*2+0,74*7)*0,04*0,16</t>
  </si>
  <si>
    <t>"viz výkres č. D1.03, Výpis dřev. prvků krovu z lep. hoblovaných hranolů, přístřešek I, konstrukční nosný záklop":3,4*6,7*0,032</t>
  </si>
  <si>
    <t>"viz výkres č. D1.03, Výpis dřev. prvků krovu z lep. hoblovaných hranolů, přístřešek II, ozn. 1":3,4*8*0,1*0,14</t>
  </si>
  <si>
    <t>"viz výkres č. D1.03, Výpis dřev. prvků krovu z lep. hoblovaných hranolů, přístřešek II, ozn. 2":5,95*2*0,12*0,14</t>
  </si>
  <si>
    <t>"viz výkres č. D1.03, Výpis dřev. prvků krovu z lep. hoblovaných hranolů, přístřešek II, ozn. 3":(3,4*2+0,74*7)*0,04*0,16</t>
  </si>
  <si>
    <t>"viz výkres č. D1.03, Výpis dřev. prvků krovu z lep. hoblovaných hranolů, přístřešek II, konstrukční nosný záklop":3,4*6,7*0,032</t>
  </si>
  <si>
    <t>"viz výkres č. D1.03, Výpis dřev. prvků krovu z lep. hoblovaných hranolů, přístřešek III, ozn. 1":3,4*8*0,1*0,14</t>
  </si>
  <si>
    <t>"viz výkres č. D1.03, Výpis dřev. prvků krovu z lep. hoblovaných hranolů, přístřešek III, ozn. 2":5,95*2*0,12*0,14</t>
  </si>
  <si>
    <t>"viz výkres č. D1.03, Výpis dřev. prvků krovu z lep. hoblovaných hranolů, přístřešek III, ozn. 3":(3,4*2+0,74*7)*0,04*0,16</t>
  </si>
  <si>
    <t>"viz výkres č. D1.03, Výpis dřev. prvků krovu z lep. hoblovaných hranolů, přístřešek III, konstrukční nosný záklop":3,4*6,7*0,032</t>
  </si>
  <si>
    <t>998762102R00</t>
  </si>
  <si>
    <t>Přesun hmot pro tesařské konstrukce, výšky do 12 m</t>
  </si>
  <si>
    <t>764904010RT2</t>
  </si>
  <si>
    <t>Zastřešení hladkými plechy, do 30°, FOP/PO tl. 0,6 mm, povrchová úprava Classic</t>
  </si>
  <si>
    <t>"viz výkres č. D1.03, Výpis dřev. prvků krovu z lep. hoblovaných hranolů, přístřešek I, plocha střechy":3,4*6,7</t>
  </si>
  <si>
    <t>"viz výkres č. D1.03, Výpis dřev. prvků krovu z lep. hoblovaných hranolů, přístřešek II, plocha střechy":3,4*6,7</t>
  </si>
  <si>
    <t>"viz výkres č. D1.03, Výpis dřev. prvků krovu z lep. hoblovaných hranolů, přístřešek III, plocha střechy":3,4*6,7</t>
  </si>
  <si>
    <t>764904204RT1</t>
  </si>
  <si>
    <t>Rov.plechy, štítové lemování spodní, povrchová úprava Classic</t>
  </si>
  <si>
    <t>"viz výkres č. D1.03, štítové lemování, přístřešek I, odměřeno na výkresu":3,4+3,4</t>
  </si>
  <si>
    <t>"viz výkres č. D1.03, štítové lemování, přístřešek II, odměřeno na výkresu":3,4+3,4</t>
  </si>
  <si>
    <t>"viz výkres č. D1.03,  štítové lemování přístřešek III, odměřeno na výkresu":3,4+3,4</t>
  </si>
  <si>
    <t>764904206RT1</t>
  </si>
  <si>
    <t>Rovin.plechy, okapový plech, RŠ 245 mm, povrchová úprava Classic</t>
  </si>
  <si>
    <t>"viz výkres č. D1.03, okapový plech, přístřešek I, odměřeno na výkresu":6,2</t>
  </si>
  <si>
    <t>"viz výkres č. D1.03, okapový plech, přístřešek II, odměřeno na výkresu":6,2</t>
  </si>
  <si>
    <t>"viz výkres č. D1.03, okapový plech, přístřešek III, odměřeno na výkresu":6,2</t>
  </si>
  <si>
    <t>998764101R00</t>
  </si>
  <si>
    <t>Přesun hmot pro klempířské konstr., výšky do 6 m</t>
  </si>
  <si>
    <t>766670021R00</t>
  </si>
  <si>
    <t>Montáž kliky a štítku</t>
  </si>
  <si>
    <t>"viz Popis dveří otočných, přístřešek I":1</t>
  </si>
  <si>
    <t>"viz Popis dveří otočných, přístřešek II":1</t>
  </si>
  <si>
    <t>"viz Popis dveří otočných, přístřešek III":1</t>
  </si>
  <si>
    <t>Klika a knoflík se štítem, zámek FAB</t>
  </si>
  <si>
    <t>soubor</t>
  </si>
  <si>
    <t>6</t>
  </si>
  <si>
    <t>Dodávka dveří posuvných atipických včetně , rámu, zámku a vodících prvků</t>
  </si>
  <si>
    <t>Obsahem dodávky jsou veškeré samosatně nerozpočtované prvky posuvných dveří včetně kování, pojezdu, vodících prvků, zarážek, kotevního a montážního materiálu, typových rámů tahokovu atd. Výrobní dokuemntace bude předložena zástupci investora ke schválení.</t>
  </si>
  <si>
    <t>"viz Dveře posuvné, přístřešek I":1</t>
  </si>
  <si>
    <t>"viz Dveře posuvné, přístřešek II":1</t>
  </si>
  <si>
    <t>"viz Dveře posuvné, přístřešek III":1</t>
  </si>
  <si>
    <t>7</t>
  </si>
  <si>
    <t>Dodávka dveří otočných atipických včetně, rámu, zámku a pantů</t>
  </si>
  <si>
    <t>Obsahem dodávky jsou veškeré samosatně nerozpočtované prvky dveří otočných včetně kování, pantů, prvků rámu, dorazu, zarážek, kotevního a montážního materiálu, typových rámů tahokovu atd. Výrobní dokumentace bude předložena zástupci investora ke schválení.</t>
  </si>
  <si>
    <t>"viz Dveře otočné, přístřešek I":1</t>
  </si>
  <si>
    <t>"viz Dveře otočné, přístřešek II":1</t>
  </si>
  <si>
    <t>"viz Dveře otočné, přístřešek III":1</t>
  </si>
  <si>
    <t>767392802R00</t>
  </si>
  <si>
    <t>Demontáž krytin střech z plechů, šroubovaných</t>
  </si>
  <si>
    <t>"viz výkres D1.01, přístřešek I., stávající krytina":2*6,6</t>
  </si>
  <si>
    <t>"viz výkres D1.01, přístřešek II., stávající krytina":2*6,6</t>
  </si>
  <si>
    <t>"viz výkres D1.01, přístřešek III., stávající krytina":2*6,6</t>
  </si>
  <si>
    <t>767649194R00</t>
  </si>
  <si>
    <t>Montáž doplňků dveří, madla</t>
  </si>
  <si>
    <t>"viz Popis dveří posuvných, přístřešek I":1</t>
  </si>
  <si>
    <t>"viz Popis dveří posuvných, přístřešek II":1</t>
  </si>
  <si>
    <t>"viz Popis dveří posuvných, přístřešek III":1</t>
  </si>
  <si>
    <t>8</t>
  </si>
  <si>
    <t>Masivní nerezové madlo O 3,2 cm, délka 40 cm</t>
  </si>
  <si>
    <t>767920820R00</t>
  </si>
  <si>
    <t>Demontáž vrat k oplocení plochy do 6 m2</t>
  </si>
  <si>
    <t>"viz výkres D1.01, přístřešek I., posuvná branka zavěšená":1</t>
  </si>
  <si>
    <t>"viz výkres D1.01, přístřešek II., posuvná branka zavěšená":1</t>
  </si>
  <si>
    <t>"viz výkres D1.01, přístřešek III., posuvná branka zavěšená":1</t>
  </si>
  <si>
    <t>767951111R00</t>
  </si>
  <si>
    <t>Pozinkování ocelových výrobků, hmotnost celková do 10 kg</t>
  </si>
  <si>
    <t>kg</t>
  </si>
  <si>
    <t>"viz Výpis prvků ocelové konstrukce, přístřešek I, prvek O10":2,99*32+1,7*24+1,52*4+1,08*4</t>
  </si>
  <si>
    <t>"viz Výpis prvků ocelové konstrukce, přístřešek II, prvek O10":2,99*32+1,7*24+1,52*4+1,08*4</t>
  </si>
  <si>
    <t>"viz Výpis prvků ocelové konstrukce, přístřešek III, prvek O10":2,99*32+1,7*24+1,52*4+1,08*4</t>
  </si>
  <si>
    <t>"viz výplň rámů z tahokovu, přístřešek I, prvek O9, rám 1000x1690":1*1,69*12*2,67</t>
  </si>
  <si>
    <t>"viz výplň rámů z tahokovu, přístřešek I, prvek O9, rám 900x1690":0,9*1,69*2*2,67</t>
  </si>
  <si>
    <t>"viz výplň rámů z tahokovu, přístřešek I, prvek O9, rám 650x1690":0,65*1,69*2*2,67</t>
  </si>
  <si>
    <t>"viz výplň rámů z tahokovu, přístřešek II, prvek O9, rám 1000x1690":1*1,69*12*2,67</t>
  </si>
  <si>
    <t>"viz výplň rámů z tahokovu, přístřešek II, prvek O9, rám 900x1690":0,9*1,69*2*2,67</t>
  </si>
  <si>
    <t>"viz výplň rámů z tahokovu, přístřešek II, prvek O9, rám 650x1690":0,65*1,69*2*2,67</t>
  </si>
  <si>
    <t>"viz výplň rámů z tahokovu, přístřešek III, prvek O9, rám 1000x1690":1*1,69*12*2,67</t>
  </si>
  <si>
    <t>"viz výplň rámů z tahokovu, přístřešek III, prvek O9, rám 900x1690":0,9*1,69*2*2,67</t>
  </si>
  <si>
    <t>"viz výplň rámů z tahokovu, přístřešek III, prvek O9, rám 650x1690":0,65*1,69*2*2,67</t>
  </si>
  <si>
    <t>767951112R00</t>
  </si>
  <si>
    <t>Pozinkování ocelových výrobků, hmotnost celková od 10 do 50 kg</t>
  </si>
  <si>
    <t>"viz Výpis prvků ocelové konstrukce, přístřešek I, prvek O1":20,78*2</t>
  </si>
  <si>
    <t>"viz Výpis prvků ocelové konstrukce, přístřešek I, prvek O2":22,72*2</t>
  </si>
  <si>
    <t>"viz Výpis prvků ocelové konstrukce, přístřešek I, prvek O3":21,1*2</t>
  </si>
  <si>
    <t>"viz Výpis prvků ocelové konstrukce, přístřešek I, prvek O4":23,04*2</t>
  </si>
  <si>
    <t>"viz Výpis prvků ocelové konstrukce, přístřešek I, prvek O5":27,27*1</t>
  </si>
  <si>
    <t>"viz Výpis prvků ocelové konstrukce, přístřešek I, prvek O6":30,34*1</t>
  </si>
  <si>
    <t>"viz Výpis prvků ocelové konstrukce, přístřešek I, prvek O7":38,00*2</t>
  </si>
  <si>
    <t>"viz Výpis prvků ocelové konstrukce, přístřešek I, prvek O8":19,07*4</t>
  </si>
  <si>
    <t>"viz Výpis prvků ocelové konstrukce, přístřešek I, prvek O9":12,05*12+11,6*2+10,48*2</t>
  </si>
  <si>
    <t>"viz Výpis prvků ocelové konstrukce, přístřešek I, prvek O11":76,25*1</t>
  </si>
  <si>
    <t>"viz Výpis prvků ocelové konstrukce, přístřešek II, prvek O1":20,78*2</t>
  </si>
  <si>
    <t>"viz Výpis prvků ocelové konstrukce, přístřešek II, prvek O2":22,72*2</t>
  </si>
  <si>
    <t>"viz Výpis prvků ocelové konstrukce, přístřešek II, prvek O3":21,1*2</t>
  </si>
  <si>
    <t>"viz Výpis prvků ocelové konstrukce, přístřešek II, prvek O4":23,04*2</t>
  </si>
  <si>
    <t>"viz Výpis prvků ocelové konstrukce, přístřešek II, prvek O5":27,27*1</t>
  </si>
  <si>
    <t>"viz Výpis prvků ocelové konstrukce, přístřešek II, prvek O6":30,43*1</t>
  </si>
  <si>
    <t>"viz Výpis prvků ocelové konstrukce, přístřešek II, prvek O7":38,00*2</t>
  </si>
  <si>
    <t>"viz Výpis prvků ocelové konstrukce, přístřešek II, prvek O8":19,07*4</t>
  </si>
  <si>
    <t>"viz Výpis prvků ocelové konstrukce, přístřešek II, prvek O9":12,05*12+11,6*2+10,48*2</t>
  </si>
  <si>
    <t>"viz Výpis prvků ocelové konstrukce, přístřešek II, prvek O11":76,25*1</t>
  </si>
  <si>
    <t>"viz Výpis prvků ocelové konstrukce, přístřešek III, prvek O1":20,78*2</t>
  </si>
  <si>
    <t>"viz Výpis prvků ocelové konstrukce, přístřešek III, prvek O2":22,72*2</t>
  </si>
  <si>
    <t>"viz Výpis prvků ocelové konstrukce, přístřešek III, prvek O3":21,1*2</t>
  </si>
  <si>
    <t>"viz Výpis prvků ocelové konstrukce, přístřešek III, prvek O4":23,04*2</t>
  </si>
  <si>
    <t>"viz Výpis prvků ocelové konstrukce, přístřešek III, prvek O5":27,27*1</t>
  </si>
  <si>
    <t>"viz Výpis prvků ocelové konstrukce, přístřešek III, prvek O6":30,43*1</t>
  </si>
  <si>
    <t>"viz Výpis prvků ocelové konstrukce, přístřešek III, prvek O7":38,00*2</t>
  </si>
  <si>
    <t>"viz Výpis prvků ocelové konstrukce, přístřešek III, prvek O8":19,07*4</t>
  </si>
  <si>
    <t>"viz Výpis prvků ocelové konstrukce, přístřešek III, prvek O9":12,05*12+11,6*2+10,48*2</t>
  </si>
  <si>
    <t>"viz Výpis prvků ocelové konstrukce, přístřešek III, prvek O11":76,25*1</t>
  </si>
  <si>
    <t>767995101R00</t>
  </si>
  <si>
    <t>Výroba a montáž kov. atypických konstr. do 5 kg, včetně dodávky spojovacího materiálu</t>
  </si>
  <si>
    <t>13231052R</t>
  </si>
  <si>
    <t>Tyč ocelová L rovnoramenná S235JR, rozměr 40 x 40 x 3 mm</t>
  </si>
  <si>
    <t>"viz Výpis prvků ocelové konstrukce, přístřešek I, prvek O10":(2,99*32+1,7*24+1,52*4+1,08*4)/1000*1,08</t>
  </si>
  <si>
    <t>"viz Výpis prvků ocelové konstrukce, přístřešek II, prvek O10":(2,99*32+1,7*24+1,52*4+1,08*4)/1000*1,08</t>
  </si>
  <si>
    <t>"viz Výpis prvků ocelové konstrukce, přístřešek III, prvek O10":(2,99*32+1,7*24+1,52*4+1,08*4)/1000*1,08</t>
  </si>
  <si>
    <t>767995102R00</t>
  </si>
  <si>
    <t>Výroba a montáž kov. atypických konstr. do 10 kg, včetně dodávky spojovacího materiálu</t>
  </si>
  <si>
    <t>"viz Výpis prvků ocelové konstrukce, prvek O9, přístřešek I, výplň rámu I":1*1,69*12*2,67</t>
  </si>
  <si>
    <t>"viz Výpis prvků ocelové konstrukce, prvek O9, přístřešek I, výplň rámu II":0,9*1,69*2*2,67</t>
  </si>
  <si>
    <t>"viz Výpis prvků ocelové konstrukce, prvek O9, přístřešek I, výplň rámu III":0,65*1,69*2*2,67</t>
  </si>
  <si>
    <t>"viz Výpis prvků ocelové konstrukce, prvek O9, přístřešek II, výplň rámu I":1*1,69*12*2,67</t>
  </si>
  <si>
    <t>"viz Výpis prvků ocelové konstrukce, prvek O9, přístřešek II, výplň rámu II":0,9*1,69*2*2,67</t>
  </si>
  <si>
    <t>"viz Výpis prvků ocelové konstrukce, prvek O9, přístřešek II, výplň rámu III":0,65*1,69*2*2,67</t>
  </si>
  <si>
    <t>"viz Výpis prvků ocelové konstrukce, prvek O9, přístřešek III, výplň rámu I":1*1,69*12*2,67</t>
  </si>
  <si>
    <t>"viz Výpis prvků ocelové konstrukce, prvek O9, přístřešek III, výplň rámu II":0,9*1,69*2*2,67</t>
  </si>
  <si>
    <t>"viz Výpis prvků ocelové konstrukce, prvek O9, přístřešek III, výplň rámu III":0,65*1,69*2*2,67</t>
  </si>
  <si>
    <t>9</t>
  </si>
  <si>
    <t>Tahokov ocelový válcovaný FQ 20/15 x 1,7, 1,5 x 1000 x 2000 mm</t>
  </si>
  <si>
    <t>ks</t>
  </si>
  <si>
    <t>"viz Výpis prvků ocelové konstrukce, prvek O9, přístřešek I, výplň rámů":12+2+2+1+2</t>
  </si>
  <si>
    <t>"viz Výpis prvků ocelové konstrukce, prvek O9, přístřešek II, výplň rámů":12+2+2+1+2</t>
  </si>
  <si>
    <t>"viz Výpis prvků ocelové konstrukce, prvek O9, přístřešek III, výplň rámů":12+2+2+1+2</t>
  </si>
  <si>
    <t>767995103R00</t>
  </si>
  <si>
    <t>Výroba a montáž kov. atypických konstr. do 20 kg, včetně dodávky spojovacího materiálu</t>
  </si>
  <si>
    <t>10</t>
  </si>
  <si>
    <t>Tyč ocelová L rovnoramenná S235JR, rozměr 50 x 50 x 3 mm</t>
  </si>
  <si>
    <t>"viz Výpis prvků ocelové konstrukce, přístřešek I, prvek O9":(12,05*12+11,6*2+10,48*2)/1000*1,08</t>
  </si>
  <si>
    <t>"viz Výpis prvků ocelové konstrukce, přístřešek II, prvek O9":(12,05*12+11,6*2+10,48*2)/1000*1,08</t>
  </si>
  <si>
    <t>"viz Výpis prvků ocelové konstrukce, přístřešek III, prvek O9":(12,05*12+11,6*2+10,48*2)/1000*1,08</t>
  </si>
  <si>
    <t>767995104R00</t>
  </si>
  <si>
    <t>Výroba a montáž kov. atypických konstr. do 50 kg, včetně dodávky spojovacího materiálu</t>
  </si>
  <si>
    <t>"viz Výpis prvků ocelové konstrukce, přístřešek I, prvek O6":30,43*1</t>
  </si>
  <si>
    <t>"viz Výpis prvků ocelové konstrukce, přístřešek II, prvek O3":22,72*2</t>
  </si>
  <si>
    <t>"viz Výpis prvků ocelové konstrukce, přístřešek II, prvek O2":21,1*2</t>
  </si>
  <si>
    <t>"viz Výpis prvků ocelové konstrukce, přístřešek III, prvek O3":22,72*2</t>
  </si>
  <si>
    <t>"viz Výpis prvků ocelové konstrukce, přístřešek III, prvek O2":21,1*2</t>
  </si>
  <si>
    <t>"viz Výpis prvků ocelové konstrukce, přístřešek I, prvek O1, patní plech, podpěrný plech":(2,51+0,94)*2</t>
  </si>
  <si>
    <t>"viz Výpis prvků ocelové konstrukce, přístřešek I, prvek O2, patní plech, podpěrný plech":(2,51+0,94)*2</t>
  </si>
  <si>
    <t>"viz Výpis prvků ocelové konstrukce, přístřešek I, prvek O3, patní plech, podpěrný plech":(2,51+1,26)*2</t>
  </si>
  <si>
    <t>"viz Výpis prvků ocelové konstrukce, přístřešek I, prvek O4, patní plech, podpěrný plech":(2,51*1,26)*2</t>
  </si>
  <si>
    <t>"viz Výpis prvků ocelové konstrukce, přístřešek II, prvek O1, patní plech, podpěrný plech":(2,51+0,94)*2</t>
  </si>
  <si>
    <t>"viz Výpis prvků ocelové konstrukce, přístřešek II, prvek O3, patní plech, podpěrný plech":(2,51+0,94)*2</t>
  </si>
  <si>
    <t>"viz Výpis prvků ocelové konstrukce, přístřešek II, prvek O2, patní plech, podpěrný plech":(2,51+1,26)*2</t>
  </si>
  <si>
    <t>"viz Výpis prvků ocelové konstrukce, přístřešek II, prvek O4, patní plech, podpěrný plech":(2,51+1,26)*2</t>
  </si>
  <si>
    <t>"viz Výpis prvků ocelové konstrukce, přístřešek III, prvek O1, patní plech, podpěrný plech":(2,51+0,94)*2</t>
  </si>
  <si>
    <t>"viz Výpis prvků ocelové konstrukce, přístřešek III, prvek O3, patní plech, podpěrný plech":(2,51+0,94)*2</t>
  </si>
  <si>
    <t>"viz Výpis prvků ocelové konstrukce, přístřešek III, prvek O2, patní plech, podpěrný plech":(2,51+1,26)*2</t>
  </si>
  <si>
    <t>"viz Výpis prvků ocelové konstrukce, přístřešek III, prvek O4, patní plech, podpěrný plech":(2,51+1,26)*2</t>
  </si>
  <si>
    <t>14587263R</t>
  </si>
  <si>
    <t>Profil dutý čtvercový svařovaný S235JRH 50 x 3,0 mm</t>
  </si>
  <si>
    <t>"viz Výpis prvků ocelové konstrukce, přístřešek I, prvek O11":76,25*1/1000*1,08</t>
  </si>
  <si>
    <t>"viz Výpis prvků ocelové konstrukce, přístřešek II, prvek O11":76,25*1/1000*1,08</t>
  </si>
  <si>
    <t>"viz Výpis prvků ocelové konstrukce, přístřešek III, prvek O11":76,25*1/1000*1,08</t>
  </si>
  <si>
    <t>14587295R</t>
  </si>
  <si>
    <t>Profil dutý čtvercový svařovaný S235JRH 100 x 3,0 mm</t>
  </si>
  <si>
    <t>"viz Výpis prvků ocelové konstrukce, přístřešek I, prvek O1":20,78*2/1000*1,08</t>
  </si>
  <si>
    <t>"viz Výpis prvků ocelové konstrukce, přístřešek I, prvek O2":22,72*2/1000*1,08</t>
  </si>
  <si>
    <t>"viz Výpis prvků ocelové konstrukce, přístřešek I, prvek O3":21,10*2/1000*1,08</t>
  </si>
  <si>
    <t>"viz Výpis prvků ocelové konstrukce, přístřešek I, prvek O4":23,04*2/1000*1,08</t>
  </si>
  <si>
    <t>"viz Výpis prvků ocelové konstrukce, přístřešek II, prvek O1":20,78*2/1000*1,08</t>
  </si>
  <si>
    <t>"viz Výpis prvků ocelové konstrukce, přístřešek II, prvek O2":22,72*2/1000*1,08</t>
  </si>
  <si>
    <t>"viz Výpis prvků ocelové konstrukce, přístřešek II, prvek O3":21,10*2/1000*1,08</t>
  </si>
  <si>
    <t>"viz Výpis prvků ocelové konstrukce, přístřešek II, prvek O4":23,04*2/1000*1,08</t>
  </si>
  <si>
    <t>"viz Výpis prvků ocelové konstrukce, přístřešek III, prvek O1":20,78*2/1000*1,08</t>
  </si>
  <si>
    <t>"viz Výpis prvků ocelové konstrukce, přístřešek III, prvek O2":22,72*2/1000*1,08</t>
  </si>
  <si>
    <t>"viz Výpis prvků ocelové konstrukce, přístřešek III, prvek O3":21,10*2/1000*1,08</t>
  </si>
  <si>
    <t>"viz Výpis prvků ocelové konstrukce, přístřešek III, prvek O4":23,04*2/1000*1,08</t>
  </si>
  <si>
    <t>14587779R</t>
  </si>
  <si>
    <t>Profil dutý obdélníkový svařovaný S235JRH 80 x 60 x 3,0 mm</t>
  </si>
  <si>
    <t>"viz Výpis prvků ocelové konstrukce, přístřešek I, prvek O5":27,27*1/1000*1,08</t>
  </si>
  <si>
    <t>"viz Výpis prvků ocelové konstrukce, přístřešek I, prvek O6":30,43*1/1000*1,08</t>
  </si>
  <si>
    <t>"viz Výpis prvků ocelové konstrukce, přístřešek I, prvek O7":38*2/1000*1,08</t>
  </si>
  <si>
    <t>"viz Výpis prvků ocelové konstrukce, přístřešek I, prvek O8":19,07*4/1000*1,08</t>
  </si>
  <si>
    <t>"viz Výpis prvků ocelové konstrukce, přístřešek II, prvek O5":27,27*1/1000*1,08</t>
  </si>
  <si>
    <t>"viz Výpis prvků ocelové konstrukce, přístřešek II, prvek O6":30,43*1/1000*1,08</t>
  </si>
  <si>
    <t>"viz Výpis prvků ocelové konstrukce, přístřešek II, prvek O7":38*2/1000*1,08</t>
  </si>
  <si>
    <t>"viz Výpis prvků ocelové konstrukce, přístřešek II, prvek O8":19,07*4/1000*1,08</t>
  </si>
  <si>
    <t>"viz Výpis prvků ocelové konstrukce, přístřešek III, prvek O5":27,27*1/1000*1,08</t>
  </si>
  <si>
    <t>"viz Výpis prvků ocelové konstrukce, přístřešek III, prvek O6":30,43*1/1000*1,08</t>
  </si>
  <si>
    <t>"viz Výpis prvků ocelové konstrukce, přístřešek III, prvek O7":38*2/1000*1,08</t>
  </si>
  <si>
    <t>"viz Výpis prvků ocelové konstrukce, přístřešek III, prvek O8":19,07*4/1000*1,08</t>
  </si>
  <si>
    <t>13611224R</t>
  </si>
  <si>
    <t>Plech hladký S235JR 8,00 x 1000 x 2000 mm</t>
  </si>
  <si>
    <t>"viz Výpis prvků ocelové konstrukce, přístřešek I, prvek O1, patní plech, podpěrný plech":(2,51+0,94)*2/1000*1,08</t>
  </si>
  <si>
    <t>"viz Výpis prvků ocelové konstrukce, přístřešek I, prvek O2, patní plech, podpěrný plech":(2,51+0,94)*2/1000*1,08</t>
  </si>
  <si>
    <t>"viz Výpis prvků ocelové konstrukce, přístřešek I, prvek O3, patní plech, podpěrný plech":(2,51+1,26)*2/1000*1,08</t>
  </si>
  <si>
    <t>"viz Výpis prvků ocelové konstrukce, přístřešek I, prvek O4, patní plech, podpěrný plech":(2,51*1,26)*2/1000*1,08</t>
  </si>
  <si>
    <t>"viz Výpis prvků ocelové konstrukce, přístřešek II, prvek O1, patní plech, podpěrný plech":(2,51+0,94)*2/1000*1,08</t>
  </si>
  <si>
    <t>"viz Výpis prvků ocelové konstrukce, přístřešek II, prvek O3, patní plech, podpěrný plech":(2,51+0,94)*2/1000*1,08</t>
  </si>
  <si>
    <t>"viz Výpis prvků ocelové konstrukce, přístřešek II, prvek O2, patní plech, podpěrný plech":(2,51+1,26)*2/1000*1,08</t>
  </si>
  <si>
    <t>"viz Výpis prvků ocelové konstrukce, přístřešek II, prvek O4, patní plech, podpěrný plech":(2,51+1,26)*2/1000*1,08</t>
  </si>
  <si>
    <t>"viz Výpis prvků ocelové konstrukce, přístřešek III, prvek O1, patní plech, podpěrný plech":(2,51+0,94)*2/1000*1,08</t>
  </si>
  <si>
    <t>"viz Výpis prvků ocelové konstrukce, přístřešek III, prvek O3, patní plech, podpěrný plech":(2,51+0,94)*2/1000*1,08</t>
  </si>
  <si>
    <t>"viz Výpis prvků ocelové konstrukce, přístřešek III, prvek O2, patní plech, podpěrný plech":(2,51+1,26)*2/1000*1,08</t>
  </si>
  <si>
    <t>"viz Výpis prvků ocelové konstrukce, přístřešek III, prvek O4, patní plech, podpěrný plech":(2,51+1,26)*2/1000*1,08</t>
  </si>
  <si>
    <t>767996802R00</t>
  </si>
  <si>
    <t>Demontáž atypických ocelových konstr. do 100 kg</t>
  </si>
  <si>
    <t>Položka je určena pro demontáž střešní konstrukce a opěrných sloupků. Obsahem položky je oddělní jednotlivých prvků řezáním kotoučem a jejich případné zkrácení dle možnosti přepravy.</t>
  </si>
  <si>
    <t>"viz výkres D1.01, přístřešek I., ocelová konstrukce střechy vč. sloupků, odměřeno na výkresu":6,6*3*10,6+1,8*3*6,514+(2,5*3+2,4*3)*4,217</t>
  </si>
  <si>
    <t>"viz výkres D1.01, přístřešek II., ocelová konstrukce střechy vč. sloupků, odměřeno na výkresu":6,6*3*10,6+1,8*3*6,514+(2,5*3+2,4*3)*4,217</t>
  </si>
  <si>
    <t>"viz výkres D1.01, přístřešek III., ocelová konstrukce střechy vč. sloupků, odměřeno na výkresu":6,6*3*10,6+1,8*3*6,514+(2,5*3+2,4*3)*4,217</t>
  </si>
  <si>
    <t>998767101R00</t>
  </si>
  <si>
    <t>Přesun hmot pro zámečnické konstr., výšky do 6 m</t>
  </si>
  <si>
    <t>783710020RA0</t>
  </si>
  <si>
    <t>Nátěr tesařských konstrukcí lazurovacím lakem, dvojnásobný</t>
  </si>
  <si>
    <t>"viz výkres č. D1.03, Výpis dřev. prvků krovu z lep. hoblovaných hranolů, přístřešek I, ozn. 1":(3,4*(0,1+0,1+0,14+0,14)+0,1*0,14*2)*8</t>
  </si>
  <si>
    <t>"viz výkres č. D1.03, Výpis dřev. prvků krovu z lep. hoblovaných hranolů, přístřešek I, ozn. 2":(5,95*(0,12+0,12+0,14+0,14)+0,12*0,14*2)*2</t>
  </si>
  <si>
    <t>"viz výkres č. D1.03, Výpis dřev. prvků krovu z lep. hoblovaných hranolů, přístřešek I, ozn. 3":(3,4*2+0,74*7*2)*(0,04+0,04+0,14+0,14)+0,04*0,14*18</t>
  </si>
  <si>
    <t>"viz výkres č. D1.03, záklop z hoblovaných prken spodem, přístřešek I":3,35*6,07</t>
  </si>
  <si>
    <t>"viz výkres č. D1.03, Výpis dřev. prvků krovu z lep. hoblovaných hranolů, přístřešek II, ozn. 1":(3,4*(0,1+0,1+0,14+0,14)+0,1*0,14*2)*8</t>
  </si>
  <si>
    <t>"viz výkres č. D1.03, Výpis dřev. prvků krovu z lep. hoblovaných hranolů, přístřešek II, ozn. 2":(5,95*(0,12+0,12+0,14+0,14)+0,12*0,14*2)*2</t>
  </si>
  <si>
    <t>"viz výkres č. D1.03, Výpis dřev. prvků krovu z lep. hoblovaných hranolů, přístřešek II, ozn. 3":(3,4*2+0,74*7*2)*(0,04+0,04+0,14+0,14)+0,04*0,14*18</t>
  </si>
  <si>
    <t>"viz výkres č. D1.03, záklop z hoblovaných prken spodem, přístřešek II":3,35*6,07</t>
  </si>
  <si>
    <t>"viz výkres č. D1.03, Výpis dřev. prvků krovu z lep. hoblovaných hranolů, přístřešek III, ozn. 1":(3,4*(0,1+0,1+0,14+0,14)+0,1*0,14*2)*8</t>
  </si>
  <si>
    <t>"viz výkres č. D1.03, Výpis dřev. prvků krovu z lep. hoblovaných hranolů, přístřešek III, ozn. 2":(5,95*(0,12+0,12+0,14+0,14)+0,12*0,14*2)*2</t>
  </si>
  <si>
    <t>"viz výkres č. D1.03, Výpis dřev. prvků krovu z lep. hoblovaných hranolů, přístřešek III, ozn. 3":(3,4*2+0,74*7*2)*(0,04+0,04+0,14+0,14)+0,04*0,14*18</t>
  </si>
  <si>
    <t>"viz výkres č. D1.03, záklop z hoblovaných prken spodem, přístřešek III":3,35*6,07</t>
  </si>
  <si>
    <t>979 08-1111.R00</t>
  </si>
  <si>
    <t>Odvoz suti a vybour. hmot na skládku do 1 km</t>
  </si>
  <si>
    <t>POL8_0</t>
  </si>
  <si>
    <t>979081121R00</t>
  </si>
  <si>
    <t>Příplatek k odvozu za každý další 1 km</t>
  </si>
  <si>
    <t>"součet z rozpočtového programu":60,19065*9</t>
  </si>
  <si>
    <t>979951111R00</t>
  </si>
  <si>
    <t>Výkup kovů - železný šrot tl. do 4 mm</t>
  </si>
  <si>
    <t>"viz výkres D1.01, přístřešek I., ocelová konstrukce střechy vč. sloupků, odměřeno na výkresu":(1,8*3*6,514+(2,5*3+2,4*3)*4,217)/1000</t>
  </si>
  <si>
    <t>"viz výkres D1.01, přístřešek II., ocelová konstrukce střechy vč. sloupků, odměřeno na výkresu":(1,8*3*6,514+(2,5*3+2,4*3)*4,217)/1000</t>
  </si>
  <si>
    <t>"viz výkres D1.01, přístřešek III., ocelová konstrukce střechy vč. sloupků, odměřeno na výkresu":(1,8*3*6,514+(2,5*3+2,4*3)*4,217)/1000</t>
  </si>
  <si>
    <t>"viz výkres D1.01, přístřešek I., stávající krytina":(2*6,6*3)/1000</t>
  </si>
  <si>
    <t>"viz výkres D1.01, přístřešek II., stávající krytina":(2*6,6*3)/1000</t>
  </si>
  <si>
    <t>"viz výkres D1.01, přístřešek III., stávající krytina":(2*6,6*3)/1000</t>
  </si>
  <si>
    <t>979951112R00</t>
  </si>
  <si>
    <t>Výkup kovů - železný šrot tl. nad 4 mm</t>
  </si>
  <si>
    <t>"viz výkres D1.01, přístřešek I., ocelová konstrukce střechy vč. sloupků, odměřeno na výkresu":(6,6*3*10,6)/1000</t>
  </si>
  <si>
    <t>"viz výkres D1.01, přístřešek II., ocelová konstrukce střechy vč. sloupků, odměřeno na výkresu":(6,6*3*10,6)/1000</t>
  </si>
  <si>
    <t>"viz výkres D1.01, přístřešek III., ocelová konstrukce střechy vč. sloupků, odměřeno na výkresu":(6,6*3*10,6)/1000</t>
  </si>
  <si>
    <t>979999979R00</t>
  </si>
  <si>
    <t>Poplatek za recyklaci beton silně vyztužený, kusovost do 1600 cm2 (skup.170101)</t>
  </si>
  <si>
    <t>"součet z rozpočtového programu":26,9244</t>
  </si>
  <si>
    <t>979999981R00</t>
  </si>
  <si>
    <t>Poplatek za recyklaci betonu kusovost do 1600 cm2, čistý (skup.170101)</t>
  </si>
  <si>
    <t>"součet z rozpočtového programu":33,2663</t>
  </si>
  <si>
    <t>005 11-1021.R</t>
  </si>
  <si>
    <t>Vytyčení inženýrských sítí</t>
  </si>
  <si>
    <t>Soubor</t>
  </si>
  <si>
    <t>POL99_0</t>
  </si>
  <si>
    <t>"viz Situační výkres, přístřešek I":1</t>
  </si>
  <si>
    <t>"viz Situační výkres, přístřešek II":1</t>
  </si>
  <si>
    <t>"viz Situační výkres, přístřešek III":1</t>
  </si>
  <si>
    <t>VRN1</t>
  </si>
  <si>
    <t>Zařízení staveniště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</si>
  <si>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</si>
  <si>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</si>
  <si>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</si>
  <si>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</si>
  <si>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</si>
  <si>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</si>
  <si>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</si>
  <si>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</si>
  <si>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</t>
  </si>
  <si>
    <t>"přístřešek I":1</t>
  </si>
  <si>
    <t>"přístřešek II":1</t>
  </si>
  <si>
    <t>"přístřešek III":1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</si>
  <si>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</si>
  <si>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</si>
  <si>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listů, řádné vedení stavebního deníku.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</si>
  <si>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</si>
  <si>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</si>
  <si>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místě stavby nebo o náklady v důsledku nezbytného respektování stávající dopravy v okolí stavby ovlivňující stavební práce (ochrana stávajících povrchů - komunikací a zeleně).</t>
  </si>
  <si>
    <t>Do této položky patří náklady na ztížené provádění stavebních prací v důsledku provozu v místěn stavby po celou dobu trvání stavebních prací (nutnost ochranných konstrukcí, ochranných zábradlí a hrazení, apod.).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</si>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</sst>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1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20" fillId="0" borderId="33" xfId="0" applyNumberFormat="1" applyFont="1" applyBorder="1" applyAlignment="1">
      <alignment vertical="top" wrapText="1" shrinkToFit="1"/>
    </xf>
    <xf numFmtId="0" fontId="19" fillId="0" borderId="33" xfId="0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174" fontId="19" fillId="0" borderId="0" xfId="0" applyNumberFormat="1" applyFont="1" applyBorder="1" applyAlignment="1">
      <alignment vertical="top" wrapText="1" shrinkToFit="1"/>
    </xf>
    <xf numFmtId="174" fontId="20" fillId="0" borderId="33" xfId="0" applyNumberFormat="1" applyFont="1" applyBorder="1" applyAlignment="1">
      <alignment vertical="top" wrapText="1" shrinkToFit="1"/>
    </xf>
    <xf numFmtId="17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8" fillId="0" borderId="39" xfId="0" applyNumberFormat="1" applyFont="1" applyBorder="1" applyAlignment="1">
      <alignment vertical="top" wrapText="1" shrinkToFit="1"/>
    </xf>
    <xf numFmtId="174" fontId="18" fillId="0" borderId="39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20" fillId="0" borderId="33" xfId="0" quotePrefix="1" applyNumberFormat="1" applyFont="1" applyBorder="1" applyAlignment="1">
      <alignment horizontal="left" vertical="top" wrapText="1"/>
    </xf>
    <xf numFmtId="0" fontId="19" fillId="0" borderId="33" xfId="0" applyNumberFormat="1" applyFont="1" applyBorder="1" applyAlignment="1">
      <alignment horizontal="left" vertical="top" wrapText="1"/>
    </xf>
    <xf numFmtId="0" fontId="18" fillId="0" borderId="39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9D9064A2-3D48-41DF-93C2-1A96A9DF18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FFDF-A040-4484-9C50-A684CDB679CC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F4B6-F432-4215-BE3D-C90CAE64BED2}">
  <sheetPr codeName="List5112">
    <tabColor rgb="FF66FF66"/>
  </sheetPr>
  <dimension ref="A1:AZ67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47</v>
      </c>
      <c r="E5" s="25"/>
      <c r="F5" s="25"/>
      <c r="G5" s="25"/>
      <c r="H5" s="27" t="s">
        <v>33</v>
      </c>
      <c r="I5" s="121" t="s">
        <v>50</v>
      </c>
      <c r="J5" s="11"/>
    </row>
    <row r="6" spans="1:15" ht="15.75" customHeight="1" x14ac:dyDescent="0.2">
      <c r="A6" s="4"/>
      <c r="B6" s="39"/>
      <c r="C6" s="25"/>
      <c r="D6" s="121" t="s">
        <v>48</v>
      </c>
      <c r="E6" s="25"/>
      <c r="F6" s="25"/>
      <c r="G6" s="25"/>
      <c r="H6" s="27" t="s">
        <v>34</v>
      </c>
      <c r="I6" s="121" t="s">
        <v>51</v>
      </c>
      <c r="J6" s="11"/>
    </row>
    <row r="7" spans="1:15" ht="15.75" customHeight="1" x14ac:dyDescent="0.2">
      <c r="A7" s="4"/>
      <c r="B7" s="40"/>
      <c r="C7" s="122" t="s">
        <v>49</v>
      </c>
      <c r="D7" s="104" t="s">
        <v>43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SUMIF(F49:F63,A16,I49:I63)+SUMIF(F49:F63,"PSU",I49:I63)</f>
        <v>0</v>
      </c>
      <c r="J16" s="82"/>
    </row>
    <row r="17" spans="1:10" ht="23.25" customHeight="1" x14ac:dyDescent="0.2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SUMIF(F49:F63,A17,I49:I63)</f>
        <v>0</v>
      </c>
      <c r="J17" s="82"/>
    </row>
    <row r="18" spans="1:10" ht="23.25" customHeight="1" x14ac:dyDescent="0.2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SUMIF(F49:F63,A18,I49:I63)</f>
        <v>0</v>
      </c>
      <c r="J18" s="82"/>
    </row>
    <row r="19" spans="1:10" ht="23.25" customHeight="1" x14ac:dyDescent="0.2">
      <c r="A19" s="194" t="s">
        <v>87</v>
      </c>
      <c r="B19" s="195" t="s">
        <v>26</v>
      </c>
      <c r="C19" s="56"/>
      <c r="D19" s="57"/>
      <c r="E19" s="80"/>
      <c r="F19" s="81"/>
      <c r="G19" s="80"/>
      <c r="H19" s="81"/>
      <c r="I19" s="80">
        <f>SUMIF(F49:F63,A19,I49:I63)</f>
        <v>0</v>
      </c>
      <c r="J19" s="82"/>
    </row>
    <row r="20" spans="1:10" ht="23.25" customHeight="1" x14ac:dyDescent="0.2">
      <c r="A20" s="194" t="s">
        <v>88</v>
      </c>
      <c r="B20" s="195" t="s">
        <v>27</v>
      </c>
      <c r="C20" s="56"/>
      <c r="D20" s="57"/>
      <c r="E20" s="80"/>
      <c r="F20" s="81"/>
      <c r="G20" s="80"/>
      <c r="H20" s="81"/>
      <c r="I20" s="80">
        <f>SUMIF(F49:F63,A20,I49:I63)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45968</v>
      </c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52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52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52" ht="25.5" hidden="1" customHeight="1" x14ac:dyDescent="0.2">
      <c r="A39" s="130">
        <v>1</v>
      </c>
      <c r="B39" s="136" t="s">
        <v>52</v>
      </c>
      <c r="C39" s="137" t="s">
        <v>46</v>
      </c>
      <c r="D39" s="138"/>
      <c r="E39" s="138"/>
      <c r="F39" s="146">
        <f>'Rozpočet Pol'!AC482</f>
        <v>0</v>
      </c>
      <c r="G39" s="147">
        <f>'Rozpočet Pol'!AD482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52" ht="25.5" hidden="1" customHeight="1" x14ac:dyDescent="0.2">
      <c r="A40" s="130"/>
      <c r="B40" s="140" t="s">
        <v>53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2" spans="1:52" x14ac:dyDescent="0.2">
      <c r="B42" t="s">
        <v>55</v>
      </c>
    </row>
    <row r="43" spans="1:52" ht="89.25" x14ac:dyDescent="0.2">
      <c r="B43" s="161" t="s">
        <v>56</v>
      </c>
      <c r="C43" s="161"/>
      <c r="D43" s="161"/>
      <c r="E43" s="161"/>
      <c r="F43" s="161"/>
      <c r="G43" s="161"/>
      <c r="H43" s="161"/>
      <c r="I43" s="161"/>
      <c r="J43" s="161"/>
      <c r="AZ43" s="160" t="str">
        <f>B43</f>
        <v>Obsahem výkazu je obnova 3 ks přístřešků na komunální odpad. Stávající konstrukce přístřešků budou demontovány, zbourány a na jejich místě a shodném půdorysu budou postaveny přístřešky nové. Nové přístřešky budou založeny na základových pasech, provedena podezdívka z pohledových plotových tvarovek, do které bude kotvena ocelová pozinkovaná konstrukce. Opláštění je navrženo z tahokovu. Střešní krov z lepených pohledových hranolů bude mít pultový tvar. Jako střešní krytina je použitý falcovaný plech. Přístřešek je přístupný dvěmi uzamykatelnými brankami. Dešťové vody jsou svedeny do okolních zelených ploch.</v>
      </c>
    </row>
    <row r="46" spans="1:52" ht="15.75" x14ac:dyDescent="0.25">
      <c r="B46" s="162" t="s">
        <v>57</v>
      </c>
    </row>
    <row r="48" spans="1:52" ht="25.5" customHeight="1" x14ac:dyDescent="0.2">
      <c r="A48" s="163"/>
      <c r="B48" s="169" t="s">
        <v>16</v>
      </c>
      <c r="C48" s="169" t="s">
        <v>5</v>
      </c>
      <c r="D48" s="170"/>
      <c r="E48" s="170"/>
      <c r="F48" s="173" t="s">
        <v>58</v>
      </c>
      <c r="G48" s="173"/>
      <c r="H48" s="173"/>
      <c r="I48" s="174" t="s">
        <v>28</v>
      </c>
      <c r="J48" s="174"/>
    </row>
    <row r="49" spans="1:10" ht="25.5" customHeight="1" x14ac:dyDescent="0.2">
      <c r="A49" s="164"/>
      <c r="B49" s="175" t="s">
        <v>59</v>
      </c>
      <c r="C49" s="176" t="s">
        <v>60</v>
      </c>
      <c r="D49" s="177"/>
      <c r="E49" s="177"/>
      <c r="F49" s="181" t="s">
        <v>23</v>
      </c>
      <c r="G49" s="182"/>
      <c r="H49" s="182"/>
      <c r="I49" s="183">
        <f>'Rozpočet Pol'!G8</f>
        <v>0</v>
      </c>
      <c r="J49" s="183"/>
    </row>
    <row r="50" spans="1:10" ht="25.5" customHeight="1" x14ac:dyDescent="0.2">
      <c r="A50" s="164"/>
      <c r="B50" s="167" t="s">
        <v>61</v>
      </c>
      <c r="C50" s="166" t="s">
        <v>62</v>
      </c>
      <c r="D50" s="168"/>
      <c r="E50" s="168"/>
      <c r="F50" s="184" t="s">
        <v>23</v>
      </c>
      <c r="G50" s="185"/>
      <c r="H50" s="185"/>
      <c r="I50" s="186">
        <f>'Rozpočet Pol'!G45</f>
        <v>0</v>
      </c>
      <c r="J50" s="186"/>
    </row>
    <row r="51" spans="1:10" ht="25.5" customHeight="1" x14ac:dyDescent="0.2">
      <c r="A51" s="164"/>
      <c r="B51" s="167" t="s">
        <v>63</v>
      </c>
      <c r="C51" s="166" t="s">
        <v>64</v>
      </c>
      <c r="D51" s="168"/>
      <c r="E51" s="168"/>
      <c r="F51" s="184" t="s">
        <v>23</v>
      </c>
      <c r="G51" s="185"/>
      <c r="H51" s="185"/>
      <c r="I51" s="186">
        <f>'Rozpočet Pol'!G50</f>
        <v>0</v>
      </c>
      <c r="J51" s="186"/>
    </row>
    <row r="52" spans="1:10" ht="25.5" customHeight="1" x14ac:dyDescent="0.2">
      <c r="A52" s="164"/>
      <c r="B52" s="167" t="s">
        <v>65</v>
      </c>
      <c r="C52" s="166" t="s">
        <v>66</v>
      </c>
      <c r="D52" s="168"/>
      <c r="E52" s="168"/>
      <c r="F52" s="184" t="s">
        <v>23</v>
      </c>
      <c r="G52" s="185"/>
      <c r="H52" s="185"/>
      <c r="I52" s="186">
        <f>'Rozpočet Pol'!G71</f>
        <v>0</v>
      </c>
      <c r="J52" s="186"/>
    </row>
    <row r="53" spans="1:10" ht="25.5" customHeight="1" x14ac:dyDescent="0.2">
      <c r="A53" s="164"/>
      <c r="B53" s="167" t="s">
        <v>67</v>
      </c>
      <c r="C53" s="166" t="s">
        <v>68</v>
      </c>
      <c r="D53" s="168"/>
      <c r="E53" s="168"/>
      <c r="F53" s="184" t="s">
        <v>23</v>
      </c>
      <c r="G53" s="185"/>
      <c r="H53" s="185"/>
      <c r="I53" s="186">
        <f>'Rozpočet Pol'!G88</f>
        <v>0</v>
      </c>
      <c r="J53" s="186"/>
    </row>
    <row r="54" spans="1:10" ht="25.5" customHeight="1" x14ac:dyDescent="0.2">
      <c r="A54" s="164"/>
      <c r="B54" s="167" t="s">
        <v>69</v>
      </c>
      <c r="C54" s="166" t="s">
        <v>70</v>
      </c>
      <c r="D54" s="168"/>
      <c r="E54" s="168"/>
      <c r="F54" s="184" t="s">
        <v>23</v>
      </c>
      <c r="G54" s="185"/>
      <c r="H54" s="185"/>
      <c r="I54" s="186">
        <f>'Rozpočet Pol'!G102</f>
        <v>0</v>
      </c>
      <c r="J54" s="186"/>
    </row>
    <row r="55" spans="1:10" ht="25.5" customHeight="1" x14ac:dyDescent="0.2">
      <c r="A55" s="164"/>
      <c r="B55" s="167" t="s">
        <v>71</v>
      </c>
      <c r="C55" s="166" t="s">
        <v>72</v>
      </c>
      <c r="D55" s="168"/>
      <c r="E55" s="168"/>
      <c r="F55" s="184" t="s">
        <v>23</v>
      </c>
      <c r="G55" s="185"/>
      <c r="H55" s="185"/>
      <c r="I55" s="186">
        <f>'Rozpočet Pol'!G108</f>
        <v>0</v>
      </c>
      <c r="J55" s="186"/>
    </row>
    <row r="56" spans="1:10" ht="25.5" customHeight="1" x14ac:dyDescent="0.2">
      <c r="A56" s="164"/>
      <c r="B56" s="167" t="s">
        <v>73</v>
      </c>
      <c r="C56" s="166" t="s">
        <v>74</v>
      </c>
      <c r="D56" s="168"/>
      <c r="E56" s="168"/>
      <c r="F56" s="184" t="s">
        <v>23</v>
      </c>
      <c r="G56" s="185"/>
      <c r="H56" s="185"/>
      <c r="I56" s="186">
        <f>'Rozpočet Pol'!G125</f>
        <v>0</v>
      </c>
      <c r="J56" s="186"/>
    </row>
    <row r="57" spans="1:10" ht="25.5" customHeight="1" x14ac:dyDescent="0.2">
      <c r="A57" s="164"/>
      <c r="B57" s="167" t="s">
        <v>75</v>
      </c>
      <c r="C57" s="166" t="s">
        <v>76</v>
      </c>
      <c r="D57" s="168"/>
      <c r="E57" s="168"/>
      <c r="F57" s="184" t="s">
        <v>24</v>
      </c>
      <c r="G57" s="185"/>
      <c r="H57" s="185"/>
      <c r="I57" s="186">
        <f>'Rozpočet Pol'!G127</f>
        <v>0</v>
      </c>
      <c r="J57" s="186"/>
    </row>
    <row r="58" spans="1:10" ht="25.5" customHeight="1" x14ac:dyDescent="0.2">
      <c r="A58" s="164"/>
      <c r="B58" s="167" t="s">
        <v>77</v>
      </c>
      <c r="C58" s="166" t="s">
        <v>78</v>
      </c>
      <c r="D58" s="168"/>
      <c r="E58" s="168"/>
      <c r="F58" s="184" t="s">
        <v>24</v>
      </c>
      <c r="G58" s="185"/>
      <c r="H58" s="185"/>
      <c r="I58" s="186">
        <f>'Rozpočet Pol'!G175</f>
        <v>0</v>
      </c>
      <c r="J58" s="186"/>
    </row>
    <row r="59" spans="1:10" ht="25.5" customHeight="1" x14ac:dyDescent="0.2">
      <c r="A59" s="164"/>
      <c r="B59" s="167" t="s">
        <v>79</v>
      </c>
      <c r="C59" s="166" t="s">
        <v>80</v>
      </c>
      <c r="D59" s="168"/>
      <c r="E59" s="168"/>
      <c r="F59" s="184" t="s">
        <v>24</v>
      </c>
      <c r="G59" s="185"/>
      <c r="H59" s="185"/>
      <c r="I59" s="186">
        <f>'Rozpočet Pol'!G189</f>
        <v>0</v>
      </c>
      <c r="J59" s="186"/>
    </row>
    <row r="60" spans="1:10" ht="25.5" customHeight="1" x14ac:dyDescent="0.2">
      <c r="A60" s="164"/>
      <c r="B60" s="167" t="s">
        <v>81</v>
      </c>
      <c r="C60" s="166" t="s">
        <v>82</v>
      </c>
      <c r="D60" s="168"/>
      <c r="E60" s="168"/>
      <c r="F60" s="184" t="s">
        <v>24</v>
      </c>
      <c r="G60" s="185"/>
      <c r="H60" s="185"/>
      <c r="I60" s="186">
        <f>'Rozpočet Pol'!G198</f>
        <v>0</v>
      </c>
      <c r="J60" s="186"/>
    </row>
    <row r="61" spans="1:10" ht="25.5" customHeight="1" x14ac:dyDescent="0.2">
      <c r="A61" s="164"/>
      <c r="B61" s="167" t="s">
        <v>83</v>
      </c>
      <c r="C61" s="166" t="s">
        <v>84</v>
      </c>
      <c r="D61" s="168"/>
      <c r="E61" s="168"/>
      <c r="F61" s="184" t="s">
        <v>24</v>
      </c>
      <c r="G61" s="185"/>
      <c r="H61" s="185"/>
      <c r="I61" s="186">
        <f>'Rozpočet Pol'!G416</f>
        <v>0</v>
      </c>
      <c r="J61" s="186"/>
    </row>
    <row r="62" spans="1:10" ht="25.5" customHeight="1" x14ac:dyDescent="0.2">
      <c r="A62" s="164"/>
      <c r="B62" s="167" t="s">
        <v>85</v>
      </c>
      <c r="C62" s="166" t="s">
        <v>86</v>
      </c>
      <c r="D62" s="168"/>
      <c r="E62" s="168"/>
      <c r="F62" s="184" t="s">
        <v>23</v>
      </c>
      <c r="G62" s="185"/>
      <c r="H62" s="185"/>
      <c r="I62" s="186">
        <f>'Rozpočet Pol'!G433</f>
        <v>0</v>
      </c>
      <c r="J62" s="186"/>
    </row>
    <row r="63" spans="1:10" ht="25.5" customHeight="1" x14ac:dyDescent="0.2">
      <c r="A63" s="164"/>
      <c r="B63" s="178" t="s">
        <v>87</v>
      </c>
      <c r="C63" s="179" t="s">
        <v>26</v>
      </c>
      <c r="D63" s="180"/>
      <c r="E63" s="180"/>
      <c r="F63" s="187" t="s">
        <v>87</v>
      </c>
      <c r="G63" s="188"/>
      <c r="H63" s="188"/>
      <c r="I63" s="189">
        <f>'Rozpočet Pol'!G452</f>
        <v>0</v>
      </c>
      <c r="J63" s="189"/>
    </row>
    <row r="64" spans="1:10" ht="25.5" customHeight="1" x14ac:dyDescent="0.2">
      <c r="A64" s="165"/>
      <c r="B64" s="171" t="s">
        <v>1</v>
      </c>
      <c r="C64" s="171"/>
      <c r="D64" s="172"/>
      <c r="E64" s="172"/>
      <c r="F64" s="190"/>
      <c r="G64" s="191"/>
      <c r="H64" s="191"/>
      <c r="I64" s="192">
        <f>SUM(I49:I63)</f>
        <v>0</v>
      </c>
      <c r="J64" s="192"/>
    </row>
    <row r="65" spans="6:10" x14ac:dyDescent="0.2">
      <c r="F65" s="193"/>
      <c r="G65" s="129"/>
      <c r="H65" s="193"/>
      <c r="I65" s="129"/>
      <c r="J65" s="129"/>
    </row>
    <row r="66" spans="6:10" x14ac:dyDescent="0.2">
      <c r="F66" s="193"/>
      <c r="G66" s="129"/>
      <c r="H66" s="193"/>
      <c r="I66" s="129"/>
      <c r="J66" s="129"/>
    </row>
    <row r="67" spans="6:10" x14ac:dyDescent="0.2">
      <c r="F67" s="193"/>
      <c r="G67" s="129"/>
      <c r="H67" s="193"/>
      <c r="I67" s="129"/>
      <c r="J67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2">
    <mergeCell ref="I62:J62"/>
    <mergeCell ref="C62:E62"/>
    <mergeCell ref="I63:J63"/>
    <mergeCell ref="C63:E63"/>
    <mergeCell ref="I64:J64"/>
    <mergeCell ref="I59:J59"/>
    <mergeCell ref="C59:E59"/>
    <mergeCell ref="I60:J60"/>
    <mergeCell ref="C60:E60"/>
    <mergeCell ref="I61:J61"/>
    <mergeCell ref="C61:E61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685D-4905-48F0-B820-5B174C0FA3F2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2261-C2B1-4B9F-AE3D-EE7F1B4B4D41}">
  <sheetPr>
    <outlinePr summaryBelow="0"/>
  </sheetPr>
  <dimension ref="A1:BH492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6" t="s">
        <v>6</v>
      </c>
      <c r="B1" s="196"/>
      <c r="C1" s="196"/>
      <c r="D1" s="196"/>
      <c r="E1" s="196"/>
      <c r="F1" s="196"/>
      <c r="G1" s="196"/>
      <c r="AE1" t="s">
        <v>90</v>
      </c>
    </row>
    <row r="2" spans="1:60" ht="24.95" customHeight="1" x14ac:dyDescent="0.2">
      <c r="A2" s="203" t="s">
        <v>89</v>
      </c>
      <c r="B2" s="197"/>
      <c r="C2" s="198" t="s">
        <v>46</v>
      </c>
      <c r="D2" s="199"/>
      <c r="E2" s="199"/>
      <c r="F2" s="199"/>
      <c r="G2" s="205"/>
      <c r="AE2" t="s">
        <v>91</v>
      </c>
    </row>
    <row r="3" spans="1:60" ht="24.95" customHeight="1" x14ac:dyDescent="0.2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92</v>
      </c>
    </row>
    <row r="4" spans="1:60" ht="24.95" hidden="1" customHeight="1" x14ac:dyDescent="0.2">
      <c r="A4" s="204" t="s">
        <v>8</v>
      </c>
      <c r="B4" s="202"/>
      <c r="C4" s="200"/>
      <c r="D4" s="201"/>
      <c r="E4" s="201"/>
      <c r="F4" s="201"/>
      <c r="G4" s="206"/>
      <c r="AE4" t="s">
        <v>93</v>
      </c>
    </row>
    <row r="5" spans="1:60" hidden="1" x14ac:dyDescent="0.2">
      <c r="A5" s="207" t="s">
        <v>94</v>
      </c>
      <c r="B5" s="208"/>
      <c r="C5" s="209"/>
      <c r="D5" s="210"/>
      <c r="E5" s="210"/>
      <c r="F5" s="210"/>
      <c r="G5" s="211"/>
      <c r="AE5" t="s">
        <v>95</v>
      </c>
    </row>
    <row r="7" spans="1:60" ht="38.25" x14ac:dyDescent="0.2">
      <c r="A7" s="217" t="s">
        <v>96</v>
      </c>
      <c r="B7" s="218" t="s">
        <v>97</v>
      </c>
      <c r="C7" s="218" t="s">
        <v>98</v>
      </c>
      <c r="D7" s="217" t="s">
        <v>99</v>
      </c>
      <c r="E7" s="217" t="s">
        <v>100</v>
      </c>
      <c r="F7" s="212" t="s">
        <v>101</v>
      </c>
      <c r="G7" s="243" t="s">
        <v>28</v>
      </c>
      <c r="H7" s="244" t="s">
        <v>29</v>
      </c>
      <c r="I7" s="244" t="s">
        <v>102</v>
      </c>
      <c r="J7" s="244" t="s">
        <v>30</v>
      </c>
      <c r="K7" s="244" t="s">
        <v>103</v>
      </c>
      <c r="L7" s="244" t="s">
        <v>104</v>
      </c>
      <c r="M7" s="244" t="s">
        <v>105</v>
      </c>
      <c r="N7" s="244" t="s">
        <v>106</v>
      </c>
      <c r="O7" s="244" t="s">
        <v>107</v>
      </c>
      <c r="P7" s="244" t="s">
        <v>108</v>
      </c>
      <c r="Q7" s="244" t="s">
        <v>109</v>
      </c>
      <c r="R7" s="244" t="s">
        <v>110</v>
      </c>
      <c r="S7" s="244" t="s">
        <v>111</v>
      </c>
      <c r="T7" s="244" t="s">
        <v>112</v>
      </c>
      <c r="U7" s="220" t="s">
        <v>113</v>
      </c>
    </row>
    <row r="8" spans="1:60" x14ac:dyDescent="0.2">
      <c r="A8" s="245" t="s">
        <v>114</v>
      </c>
      <c r="B8" s="246" t="s">
        <v>59</v>
      </c>
      <c r="C8" s="247" t="s">
        <v>60</v>
      </c>
      <c r="D8" s="219"/>
      <c r="E8" s="248"/>
      <c r="F8" s="249"/>
      <c r="G8" s="249">
        <f>SUMIF(AE9:AE44,"&lt;&gt;NOR",G9:G44)</f>
        <v>0</v>
      </c>
      <c r="H8" s="249"/>
      <c r="I8" s="249">
        <f>SUM(I9:I44)</f>
        <v>0</v>
      </c>
      <c r="J8" s="249"/>
      <c r="K8" s="249">
        <f>SUM(K9:K44)</f>
        <v>0</v>
      </c>
      <c r="L8" s="249"/>
      <c r="M8" s="249">
        <f>SUM(M9:M44)</f>
        <v>0</v>
      </c>
      <c r="N8" s="219"/>
      <c r="O8" s="219">
        <f>SUM(O9:O44)</f>
        <v>0</v>
      </c>
      <c r="P8" s="219"/>
      <c r="Q8" s="219">
        <f>SUM(Q9:Q44)</f>
        <v>1.77725</v>
      </c>
      <c r="R8" s="219"/>
      <c r="S8" s="219"/>
      <c r="T8" s="245"/>
      <c r="U8" s="219">
        <f>SUM(U9:U44)</f>
        <v>48.48</v>
      </c>
      <c r="AE8" t="s">
        <v>115</v>
      </c>
    </row>
    <row r="9" spans="1:60" outlineLevel="1" x14ac:dyDescent="0.2">
      <c r="A9" s="214">
        <v>1</v>
      </c>
      <c r="B9" s="221" t="s">
        <v>116</v>
      </c>
      <c r="C9" s="271" t="s">
        <v>117</v>
      </c>
      <c r="D9" s="223" t="s">
        <v>118</v>
      </c>
      <c r="E9" s="231">
        <v>7.4051999999999998</v>
      </c>
      <c r="F9" s="237">
        <f>H9+J9</f>
        <v>0</v>
      </c>
      <c r="G9" s="238">
        <f>ROUND(E9*F9,2)</f>
        <v>0</v>
      </c>
      <c r="H9" s="238"/>
      <c r="I9" s="238">
        <f>ROUND(E9*H9,2)</f>
        <v>0</v>
      </c>
      <c r="J9" s="238"/>
      <c r="K9" s="238">
        <f>ROUND(E9*J9,2)</f>
        <v>0</v>
      </c>
      <c r="L9" s="238">
        <v>21</v>
      </c>
      <c r="M9" s="238">
        <f>G9*(1+L9/100)</f>
        <v>0</v>
      </c>
      <c r="N9" s="223">
        <v>0</v>
      </c>
      <c r="O9" s="223">
        <f>ROUND(E9*N9,5)</f>
        <v>0</v>
      </c>
      <c r="P9" s="223">
        <v>0.24</v>
      </c>
      <c r="Q9" s="223">
        <f>ROUND(E9*P9,5)</f>
        <v>1.77725</v>
      </c>
      <c r="R9" s="223"/>
      <c r="S9" s="223"/>
      <c r="T9" s="224">
        <v>0.80647999999999997</v>
      </c>
      <c r="U9" s="223">
        <f>ROUND(E9*T9,2)</f>
        <v>5.97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119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2.5" outlineLevel="1" x14ac:dyDescent="0.2">
      <c r="A10" s="214"/>
      <c r="B10" s="221"/>
      <c r="C10" s="272" t="s">
        <v>120</v>
      </c>
      <c r="D10" s="225"/>
      <c r="E10" s="232">
        <v>2.4683999999999999</v>
      </c>
      <c r="F10" s="238"/>
      <c r="G10" s="238"/>
      <c r="H10" s="238"/>
      <c r="I10" s="238"/>
      <c r="J10" s="238"/>
      <c r="K10" s="238"/>
      <c r="L10" s="238"/>
      <c r="M10" s="238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121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2.5" outlineLevel="1" x14ac:dyDescent="0.2">
      <c r="A11" s="214"/>
      <c r="B11" s="221"/>
      <c r="C11" s="272" t="s">
        <v>122</v>
      </c>
      <c r="D11" s="225"/>
      <c r="E11" s="232">
        <v>2.4683999999999999</v>
      </c>
      <c r="F11" s="238"/>
      <c r="G11" s="238"/>
      <c r="H11" s="238"/>
      <c r="I11" s="238"/>
      <c r="J11" s="238"/>
      <c r="K11" s="238"/>
      <c r="L11" s="238"/>
      <c r="M11" s="238"/>
      <c r="N11" s="223"/>
      <c r="O11" s="223"/>
      <c r="P11" s="223"/>
      <c r="Q11" s="223"/>
      <c r="R11" s="223"/>
      <c r="S11" s="223"/>
      <c r="T11" s="224"/>
      <c r="U11" s="223"/>
      <c r="V11" s="213"/>
      <c r="W11" s="213"/>
      <c r="X11" s="213"/>
      <c r="Y11" s="213"/>
      <c r="Z11" s="213"/>
      <c r="AA11" s="213"/>
      <c r="AB11" s="213"/>
      <c r="AC11" s="213"/>
      <c r="AD11" s="213"/>
      <c r="AE11" s="213" t="s">
        <v>121</v>
      </c>
      <c r="AF11" s="213">
        <v>0</v>
      </c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ht="22.5" outlineLevel="1" x14ac:dyDescent="0.2">
      <c r="A12" s="214"/>
      <c r="B12" s="221"/>
      <c r="C12" s="272" t="s">
        <v>123</v>
      </c>
      <c r="D12" s="225"/>
      <c r="E12" s="232">
        <v>2.4683999999999999</v>
      </c>
      <c r="F12" s="238"/>
      <c r="G12" s="238"/>
      <c r="H12" s="238"/>
      <c r="I12" s="238"/>
      <c r="J12" s="238"/>
      <c r="K12" s="238"/>
      <c r="L12" s="238"/>
      <c r="M12" s="238"/>
      <c r="N12" s="223"/>
      <c r="O12" s="223"/>
      <c r="P12" s="223"/>
      <c r="Q12" s="223"/>
      <c r="R12" s="223"/>
      <c r="S12" s="223"/>
      <c r="T12" s="224"/>
      <c r="U12" s="223"/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121</v>
      </c>
      <c r="AF12" s="213">
        <v>0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14">
        <v>2</v>
      </c>
      <c r="B13" s="221" t="s">
        <v>124</v>
      </c>
      <c r="C13" s="271" t="s">
        <v>125</v>
      </c>
      <c r="D13" s="223" t="s">
        <v>126</v>
      </c>
      <c r="E13" s="231">
        <v>1.7628600000000001</v>
      </c>
      <c r="F13" s="237">
        <f>H13+J13</f>
        <v>0</v>
      </c>
      <c r="G13" s="238">
        <f>ROUND(E13*F13,2)</f>
        <v>0</v>
      </c>
      <c r="H13" s="238"/>
      <c r="I13" s="238">
        <f>ROUND(E13*H13,2)</f>
        <v>0</v>
      </c>
      <c r="J13" s="238"/>
      <c r="K13" s="238">
        <f>ROUND(E13*J13,2)</f>
        <v>0</v>
      </c>
      <c r="L13" s="238">
        <v>21</v>
      </c>
      <c r="M13" s="238">
        <f>G13*(1+L13/100)</f>
        <v>0</v>
      </c>
      <c r="N13" s="223">
        <v>0</v>
      </c>
      <c r="O13" s="223">
        <f>ROUND(E13*N13,5)</f>
        <v>0</v>
      </c>
      <c r="P13" s="223">
        <v>0</v>
      </c>
      <c r="Q13" s="223">
        <f>ROUND(E13*P13,5)</f>
        <v>0</v>
      </c>
      <c r="R13" s="223"/>
      <c r="S13" s="223"/>
      <c r="T13" s="224">
        <v>0.20399999999999999</v>
      </c>
      <c r="U13" s="223">
        <f>ROUND(E13*T13,2)</f>
        <v>0.36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119</v>
      </c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45" outlineLevel="1" x14ac:dyDescent="0.2">
      <c r="A14" s="214"/>
      <c r="B14" s="221"/>
      <c r="C14" s="272" t="s">
        <v>127</v>
      </c>
      <c r="D14" s="225"/>
      <c r="E14" s="232">
        <v>0.58762000000000003</v>
      </c>
      <c r="F14" s="238"/>
      <c r="G14" s="238"/>
      <c r="H14" s="238"/>
      <c r="I14" s="238"/>
      <c r="J14" s="238"/>
      <c r="K14" s="238"/>
      <c r="L14" s="238"/>
      <c r="M14" s="238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121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ht="45" outlineLevel="1" x14ac:dyDescent="0.2">
      <c r="A15" s="214"/>
      <c r="B15" s="221"/>
      <c r="C15" s="272" t="s">
        <v>128</v>
      </c>
      <c r="D15" s="225"/>
      <c r="E15" s="232">
        <v>0.58762000000000003</v>
      </c>
      <c r="F15" s="238"/>
      <c r="G15" s="238"/>
      <c r="H15" s="238"/>
      <c r="I15" s="238"/>
      <c r="J15" s="238"/>
      <c r="K15" s="238"/>
      <c r="L15" s="238"/>
      <c r="M15" s="238"/>
      <c r="N15" s="223"/>
      <c r="O15" s="223"/>
      <c r="P15" s="223"/>
      <c r="Q15" s="223"/>
      <c r="R15" s="223"/>
      <c r="S15" s="223"/>
      <c r="T15" s="224"/>
      <c r="U15" s="223"/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121</v>
      </c>
      <c r="AF15" s="213">
        <v>0</v>
      </c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45" outlineLevel="1" x14ac:dyDescent="0.2">
      <c r="A16" s="214"/>
      <c r="B16" s="221"/>
      <c r="C16" s="272" t="s">
        <v>129</v>
      </c>
      <c r="D16" s="225"/>
      <c r="E16" s="232">
        <v>0.58762000000000003</v>
      </c>
      <c r="F16" s="238"/>
      <c r="G16" s="238"/>
      <c r="H16" s="238"/>
      <c r="I16" s="238"/>
      <c r="J16" s="238"/>
      <c r="K16" s="238"/>
      <c r="L16" s="238"/>
      <c r="M16" s="238"/>
      <c r="N16" s="223"/>
      <c r="O16" s="223"/>
      <c r="P16" s="223"/>
      <c r="Q16" s="223"/>
      <c r="R16" s="223"/>
      <c r="S16" s="223"/>
      <c r="T16" s="224"/>
      <c r="U16" s="223"/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121</v>
      </c>
      <c r="AF16" s="213">
        <v>0</v>
      </c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14">
        <v>3</v>
      </c>
      <c r="B17" s="221" t="s">
        <v>130</v>
      </c>
      <c r="C17" s="271" t="s">
        <v>131</v>
      </c>
      <c r="D17" s="223" t="s">
        <v>126</v>
      </c>
      <c r="E17" s="231">
        <v>9.2880000000000003</v>
      </c>
      <c r="F17" s="237">
        <f>H17+J17</f>
        <v>0</v>
      </c>
      <c r="G17" s="238">
        <f>ROUND(E17*F17,2)</f>
        <v>0</v>
      </c>
      <c r="H17" s="238"/>
      <c r="I17" s="238">
        <f>ROUND(E17*H17,2)</f>
        <v>0</v>
      </c>
      <c r="J17" s="238"/>
      <c r="K17" s="238">
        <f>ROUND(E17*J17,2)</f>
        <v>0</v>
      </c>
      <c r="L17" s="238">
        <v>21</v>
      </c>
      <c r="M17" s="238">
        <f>G17*(1+L17/100)</f>
        <v>0</v>
      </c>
      <c r="N17" s="223">
        <v>0</v>
      </c>
      <c r="O17" s="223">
        <f>ROUND(E17*N17,5)</f>
        <v>0</v>
      </c>
      <c r="P17" s="223">
        <v>0</v>
      </c>
      <c r="Q17" s="223">
        <f>ROUND(E17*P17,5)</f>
        <v>0</v>
      </c>
      <c r="R17" s="223"/>
      <c r="S17" s="223"/>
      <c r="T17" s="224">
        <v>3.5329999999999999</v>
      </c>
      <c r="U17" s="223">
        <f>ROUND(E17*T17,2)</f>
        <v>32.81</v>
      </c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119</v>
      </c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33.75" outlineLevel="1" x14ac:dyDescent="0.2">
      <c r="A18" s="214"/>
      <c r="B18" s="221"/>
      <c r="C18" s="272" t="s">
        <v>132</v>
      </c>
      <c r="D18" s="225"/>
      <c r="E18" s="232">
        <v>3.0960000000000001</v>
      </c>
      <c r="F18" s="238"/>
      <c r="G18" s="238"/>
      <c r="H18" s="238"/>
      <c r="I18" s="238"/>
      <c r="J18" s="238"/>
      <c r="K18" s="238"/>
      <c r="L18" s="238"/>
      <c r="M18" s="238"/>
      <c r="N18" s="223"/>
      <c r="O18" s="223"/>
      <c r="P18" s="223"/>
      <c r="Q18" s="223"/>
      <c r="R18" s="223"/>
      <c r="S18" s="223"/>
      <c r="T18" s="224"/>
      <c r="U18" s="223"/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121</v>
      </c>
      <c r="AF18" s="213">
        <v>0</v>
      </c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33.75" outlineLevel="1" x14ac:dyDescent="0.2">
      <c r="A19" s="214"/>
      <c r="B19" s="221"/>
      <c r="C19" s="272" t="s">
        <v>133</v>
      </c>
      <c r="D19" s="225"/>
      <c r="E19" s="232">
        <v>3.0960000000000001</v>
      </c>
      <c r="F19" s="238"/>
      <c r="G19" s="238"/>
      <c r="H19" s="238"/>
      <c r="I19" s="238"/>
      <c r="J19" s="238"/>
      <c r="K19" s="238"/>
      <c r="L19" s="238"/>
      <c r="M19" s="238"/>
      <c r="N19" s="223"/>
      <c r="O19" s="223"/>
      <c r="P19" s="223"/>
      <c r="Q19" s="223"/>
      <c r="R19" s="223"/>
      <c r="S19" s="223"/>
      <c r="T19" s="224"/>
      <c r="U19" s="223"/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121</v>
      </c>
      <c r="AF19" s="213">
        <v>0</v>
      </c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ht="33.75" outlineLevel="1" x14ac:dyDescent="0.2">
      <c r="A20" s="214"/>
      <c r="B20" s="221"/>
      <c r="C20" s="272" t="s">
        <v>134</v>
      </c>
      <c r="D20" s="225"/>
      <c r="E20" s="232">
        <v>3.0960000000000001</v>
      </c>
      <c r="F20" s="238"/>
      <c r="G20" s="238"/>
      <c r="H20" s="238"/>
      <c r="I20" s="238"/>
      <c r="J20" s="238"/>
      <c r="K20" s="238"/>
      <c r="L20" s="238"/>
      <c r="M20" s="238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121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14">
        <v>4</v>
      </c>
      <c r="B21" s="221" t="s">
        <v>135</v>
      </c>
      <c r="C21" s="271" t="s">
        <v>136</v>
      </c>
      <c r="D21" s="223" t="s">
        <v>126</v>
      </c>
      <c r="E21" s="231">
        <v>9.2880000000000003</v>
      </c>
      <c r="F21" s="237">
        <f>H21+J21</f>
        <v>0</v>
      </c>
      <c r="G21" s="238">
        <f>ROUND(E21*F21,2)</f>
        <v>0</v>
      </c>
      <c r="H21" s="238"/>
      <c r="I21" s="238">
        <f>ROUND(E21*H21,2)</f>
        <v>0</v>
      </c>
      <c r="J21" s="238"/>
      <c r="K21" s="238">
        <f>ROUND(E21*J21,2)</f>
        <v>0</v>
      </c>
      <c r="L21" s="238">
        <v>21</v>
      </c>
      <c r="M21" s="238">
        <f>G21*(1+L21/100)</f>
        <v>0</v>
      </c>
      <c r="N21" s="223">
        <v>0</v>
      </c>
      <c r="O21" s="223">
        <f>ROUND(E21*N21,5)</f>
        <v>0</v>
      </c>
      <c r="P21" s="223">
        <v>0</v>
      </c>
      <c r="Q21" s="223">
        <f>ROUND(E21*P21,5)</f>
        <v>0</v>
      </c>
      <c r="R21" s="223"/>
      <c r="S21" s="223"/>
      <c r="T21" s="224">
        <v>5.1999999999999998E-3</v>
      </c>
      <c r="U21" s="223">
        <f>ROUND(E21*T21,2)</f>
        <v>0.05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119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ht="33.75" outlineLevel="1" x14ac:dyDescent="0.2">
      <c r="A22" s="214"/>
      <c r="B22" s="221"/>
      <c r="C22" s="272" t="s">
        <v>132</v>
      </c>
      <c r="D22" s="225"/>
      <c r="E22" s="232">
        <v>3.0960000000000001</v>
      </c>
      <c r="F22" s="238"/>
      <c r="G22" s="238"/>
      <c r="H22" s="238"/>
      <c r="I22" s="238"/>
      <c r="J22" s="238"/>
      <c r="K22" s="238"/>
      <c r="L22" s="238"/>
      <c r="M22" s="238"/>
      <c r="N22" s="223"/>
      <c r="O22" s="223"/>
      <c r="P22" s="223"/>
      <c r="Q22" s="223"/>
      <c r="R22" s="223"/>
      <c r="S22" s="223"/>
      <c r="T22" s="224"/>
      <c r="U22" s="223"/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121</v>
      </c>
      <c r="AF22" s="213">
        <v>0</v>
      </c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33.75" outlineLevel="1" x14ac:dyDescent="0.2">
      <c r="A23" s="214"/>
      <c r="B23" s="221"/>
      <c r="C23" s="272" t="s">
        <v>133</v>
      </c>
      <c r="D23" s="225"/>
      <c r="E23" s="232">
        <v>3.0960000000000001</v>
      </c>
      <c r="F23" s="238"/>
      <c r="G23" s="238"/>
      <c r="H23" s="238"/>
      <c r="I23" s="238"/>
      <c r="J23" s="238"/>
      <c r="K23" s="238"/>
      <c r="L23" s="238"/>
      <c r="M23" s="238"/>
      <c r="N23" s="223"/>
      <c r="O23" s="223"/>
      <c r="P23" s="223"/>
      <c r="Q23" s="223"/>
      <c r="R23" s="223"/>
      <c r="S23" s="223"/>
      <c r="T23" s="224"/>
      <c r="U23" s="223"/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121</v>
      </c>
      <c r="AF23" s="213">
        <v>0</v>
      </c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ht="33.75" outlineLevel="1" x14ac:dyDescent="0.2">
      <c r="A24" s="214"/>
      <c r="B24" s="221"/>
      <c r="C24" s="272" t="s">
        <v>134</v>
      </c>
      <c r="D24" s="225"/>
      <c r="E24" s="232">
        <v>3.0960000000000001</v>
      </c>
      <c r="F24" s="238"/>
      <c r="G24" s="238"/>
      <c r="H24" s="238"/>
      <c r="I24" s="238"/>
      <c r="J24" s="238"/>
      <c r="K24" s="238"/>
      <c r="L24" s="238"/>
      <c r="M24" s="238"/>
      <c r="N24" s="223"/>
      <c r="O24" s="223"/>
      <c r="P24" s="223"/>
      <c r="Q24" s="223"/>
      <c r="R24" s="223"/>
      <c r="S24" s="223"/>
      <c r="T24" s="224"/>
      <c r="U24" s="223"/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121</v>
      </c>
      <c r="AF24" s="213">
        <v>0</v>
      </c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14">
        <v>5</v>
      </c>
      <c r="B25" s="221" t="s">
        <v>137</v>
      </c>
      <c r="C25" s="271" t="s">
        <v>138</v>
      </c>
      <c r="D25" s="223" t="s">
        <v>126</v>
      </c>
      <c r="E25" s="231">
        <v>0.22439999999999999</v>
      </c>
      <c r="F25" s="237">
        <f>H25+J25</f>
        <v>0</v>
      </c>
      <c r="G25" s="238">
        <f>ROUND(E25*F25,2)</f>
        <v>0</v>
      </c>
      <c r="H25" s="238"/>
      <c r="I25" s="238">
        <f>ROUND(E25*H25,2)</f>
        <v>0</v>
      </c>
      <c r="J25" s="238"/>
      <c r="K25" s="238">
        <f>ROUND(E25*J25,2)</f>
        <v>0</v>
      </c>
      <c r="L25" s="238">
        <v>21</v>
      </c>
      <c r="M25" s="238">
        <f>G25*(1+L25/100)</f>
        <v>0</v>
      </c>
      <c r="N25" s="223">
        <v>0</v>
      </c>
      <c r="O25" s="223">
        <f>ROUND(E25*N25,5)</f>
        <v>0</v>
      </c>
      <c r="P25" s="223">
        <v>0</v>
      </c>
      <c r="Q25" s="223">
        <f>ROUND(E25*P25,5)</f>
        <v>0</v>
      </c>
      <c r="R25" s="223"/>
      <c r="S25" s="223"/>
      <c r="T25" s="224">
        <v>2.1949999999999998</v>
      </c>
      <c r="U25" s="223">
        <f>ROUND(E25*T25,2)</f>
        <v>0.49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119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33.75" outlineLevel="1" x14ac:dyDescent="0.2">
      <c r="A26" s="214"/>
      <c r="B26" s="221"/>
      <c r="C26" s="272" t="s">
        <v>139</v>
      </c>
      <c r="D26" s="225"/>
      <c r="E26" s="232">
        <v>7.4800000000000005E-2</v>
      </c>
      <c r="F26" s="238"/>
      <c r="G26" s="238"/>
      <c r="H26" s="238"/>
      <c r="I26" s="238"/>
      <c r="J26" s="238"/>
      <c r="K26" s="238"/>
      <c r="L26" s="238"/>
      <c r="M26" s="238"/>
      <c r="N26" s="223"/>
      <c r="O26" s="223"/>
      <c r="P26" s="223"/>
      <c r="Q26" s="223"/>
      <c r="R26" s="223"/>
      <c r="S26" s="223"/>
      <c r="T26" s="224"/>
      <c r="U26" s="223"/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121</v>
      </c>
      <c r="AF26" s="213">
        <v>0</v>
      </c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ht="33.75" outlineLevel="1" x14ac:dyDescent="0.2">
      <c r="A27" s="214"/>
      <c r="B27" s="221"/>
      <c r="C27" s="272" t="s">
        <v>140</v>
      </c>
      <c r="D27" s="225"/>
      <c r="E27" s="232">
        <v>7.4800000000000005E-2</v>
      </c>
      <c r="F27" s="238"/>
      <c r="G27" s="238"/>
      <c r="H27" s="238"/>
      <c r="I27" s="238"/>
      <c r="J27" s="238"/>
      <c r="K27" s="238"/>
      <c r="L27" s="238"/>
      <c r="M27" s="238"/>
      <c r="N27" s="223"/>
      <c r="O27" s="223"/>
      <c r="P27" s="223"/>
      <c r="Q27" s="223"/>
      <c r="R27" s="223"/>
      <c r="S27" s="223"/>
      <c r="T27" s="224"/>
      <c r="U27" s="223"/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121</v>
      </c>
      <c r="AF27" s="213">
        <v>0</v>
      </c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ht="33.75" outlineLevel="1" x14ac:dyDescent="0.2">
      <c r="A28" s="214"/>
      <c r="B28" s="221"/>
      <c r="C28" s="272" t="s">
        <v>141</v>
      </c>
      <c r="D28" s="225"/>
      <c r="E28" s="232">
        <v>7.4800000000000005E-2</v>
      </c>
      <c r="F28" s="238"/>
      <c r="G28" s="238"/>
      <c r="H28" s="238"/>
      <c r="I28" s="238"/>
      <c r="J28" s="238"/>
      <c r="K28" s="238"/>
      <c r="L28" s="238"/>
      <c r="M28" s="238"/>
      <c r="N28" s="223"/>
      <c r="O28" s="223"/>
      <c r="P28" s="223"/>
      <c r="Q28" s="223"/>
      <c r="R28" s="223"/>
      <c r="S28" s="223"/>
      <c r="T28" s="224"/>
      <c r="U28" s="223"/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121</v>
      </c>
      <c r="AF28" s="213">
        <v>0</v>
      </c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14">
        <v>6</v>
      </c>
      <c r="B29" s="221" t="s">
        <v>142</v>
      </c>
      <c r="C29" s="271" t="s">
        <v>143</v>
      </c>
      <c r="D29" s="223" t="s">
        <v>118</v>
      </c>
      <c r="E29" s="231">
        <v>53.719200000000001</v>
      </c>
      <c r="F29" s="237">
        <f>H29+J29</f>
        <v>0</v>
      </c>
      <c r="G29" s="238">
        <f>ROUND(E29*F29,2)</f>
        <v>0</v>
      </c>
      <c r="H29" s="238"/>
      <c r="I29" s="238">
        <f>ROUND(E29*H29,2)</f>
        <v>0</v>
      </c>
      <c r="J29" s="238"/>
      <c r="K29" s="238">
        <f>ROUND(E29*J29,2)</f>
        <v>0</v>
      </c>
      <c r="L29" s="238">
        <v>21</v>
      </c>
      <c r="M29" s="238">
        <f>G29*(1+L29/100)</f>
        <v>0</v>
      </c>
      <c r="N29" s="223">
        <v>0</v>
      </c>
      <c r="O29" s="223">
        <f>ROUND(E29*N29,5)</f>
        <v>0</v>
      </c>
      <c r="P29" s="223">
        <v>0</v>
      </c>
      <c r="Q29" s="223">
        <f>ROUND(E29*P29,5)</f>
        <v>0</v>
      </c>
      <c r="R29" s="223"/>
      <c r="S29" s="223"/>
      <c r="T29" s="224">
        <v>0.06</v>
      </c>
      <c r="U29" s="223">
        <f>ROUND(E29*T29,2)</f>
        <v>3.22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119</v>
      </c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45" outlineLevel="1" x14ac:dyDescent="0.2">
      <c r="A30" s="214"/>
      <c r="B30" s="221"/>
      <c r="C30" s="272" t="s">
        <v>144</v>
      </c>
      <c r="D30" s="225"/>
      <c r="E30" s="232">
        <v>17.906400000000001</v>
      </c>
      <c r="F30" s="238"/>
      <c r="G30" s="238"/>
      <c r="H30" s="238"/>
      <c r="I30" s="238"/>
      <c r="J30" s="238"/>
      <c r="K30" s="238"/>
      <c r="L30" s="238"/>
      <c r="M30" s="238"/>
      <c r="N30" s="223"/>
      <c r="O30" s="223"/>
      <c r="P30" s="223"/>
      <c r="Q30" s="223"/>
      <c r="R30" s="223"/>
      <c r="S30" s="223"/>
      <c r="T30" s="224"/>
      <c r="U30" s="223"/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121</v>
      </c>
      <c r="AF30" s="213">
        <v>0</v>
      </c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45" outlineLevel="1" x14ac:dyDescent="0.2">
      <c r="A31" s="214"/>
      <c r="B31" s="221"/>
      <c r="C31" s="272" t="s">
        <v>145</v>
      </c>
      <c r="D31" s="225"/>
      <c r="E31" s="232">
        <v>17.906400000000001</v>
      </c>
      <c r="F31" s="238"/>
      <c r="G31" s="238"/>
      <c r="H31" s="238"/>
      <c r="I31" s="238"/>
      <c r="J31" s="238"/>
      <c r="K31" s="238"/>
      <c r="L31" s="238"/>
      <c r="M31" s="238"/>
      <c r="N31" s="223"/>
      <c r="O31" s="223"/>
      <c r="P31" s="223"/>
      <c r="Q31" s="223"/>
      <c r="R31" s="223"/>
      <c r="S31" s="223"/>
      <c r="T31" s="224"/>
      <c r="U31" s="223"/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121</v>
      </c>
      <c r="AF31" s="213">
        <v>0</v>
      </c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ht="45" outlineLevel="1" x14ac:dyDescent="0.2">
      <c r="A32" s="214"/>
      <c r="B32" s="221"/>
      <c r="C32" s="272" t="s">
        <v>146</v>
      </c>
      <c r="D32" s="225"/>
      <c r="E32" s="232">
        <v>17.906400000000001</v>
      </c>
      <c r="F32" s="238"/>
      <c r="G32" s="238"/>
      <c r="H32" s="238"/>
      <c r="I32" s="238"/>
      <c r="J32" s="238"/>
      <c r="K32" s="238"/>
      <c r="L32" s="238"/>
      <c r="M32" s="238"/>
      <c r="N32" s="223"/>
      <c r="O32" s="223"/>
      <c r="P32" s="223"/>
      <c r="Q32" s="223"/>
      <c r="R32" s="223"/>
      <c r="S32" s="223"/>
      <c r="T32" s="224"/>
      <c r="U32" s="223"/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121</v>
      </c>
      <c r="AF32" s="213">
        <v>0</v>
      </c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ht="22.5" outlineLevel="1" x14ac:dyDescent="0.2">
      <c r="A33" s="214">
        <v>7</v>
      </c>
      <c r="B33" s="221" t="s">
        <v>147</v>
      </c>
      <c r="C33" s="271" t="s">
        <v>148</v>
      </c>
      <c r="D33" s="223" t="s">
        <v>118</v>
      </c>
      <c r="E33" s="231">
        <v>53.719200000000001</v>
      </c>
      <c r="F33" s="237">
        <f>H33+J33</f>
        <v>0</v>
      </c>
      <c r="G33" s="238">
        <f>ROUND(E33*F33,2)</f>
        <v>0</v>
      </c>
      <c r="H33" s="238"/>
      <c r="I33" s="238">
        <f>ROUND(E33*H33,2)</f>
        <v>0</v>
      </c>
      <c r="J33" s="238"/>
      <c r="K33" s="238">
        <f>ROUND(E33*J33,2)</f>
        <v>0</v>
      </c>
      <c r="L33" s="238">
        <v>21</v>
      </c>
      <c r="M33" s="238">
        <f>G33*(1+L33/100)</f>
        <v>0</v>
      </c>
      <c r="N33" s="223">
        <v>0</v>
      </c>
      <c r="O33" s="223">
        <f>ROUND(E33*N33,5)</f>
        <v>0</v>
      </c>
      <c r="P33" s="223">
        <v>0</v>
      </c>
      <c r="Q33" s="223">
        <f>ROUND(E33*P33,5)</f>
        <v>0</v>
      </c>
      <c r="R33" s="223"/>
      <c r="S33" s="223"/>
      <c r="T33" s="224">
        <v>0.09</v>
      </c>
      <c r="U33" s="223">
        <f>ROUND(E33*T33,2)</f>
        <v>4.83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119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ht="45" outlineLevel="1" x14ac:dyDescent="0.2">
      <c r="A34" s="214"/>
      <c r="B34" s="221"/>
      <c r="C34" s="272" t="s">
        <v>144</v>
      </c>
      <c r="D34" s="225"/>
      <c r="E34" s="232">
        <v>17.906400000000001</v>
      </c>
      <c r="F34" s="238"/>
      <c r="G34" s="238"/>
      <c r="H34" s="238"/>
      <c r="I34" s="238"/>
      <c r="J34" s="238"/>
      <c r="K34" s="238"/>
      <c r="L34" s="238"/>
      <c r="M34" s="238"/>
      <c r="N34" s="223"/>
      <c r="O34" s="223"/>
      <c r="P34" s="223"/>
      <c r="Q34" s="223"/>
      <c r="R34" s="223"/>
      <c r="S34" s="223"/>
      <c r="T34" s="224"/>
      <c r="U34" s="223"/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121</v>
      </c>
      <c r="AF34" s="213">
        <v>0</v>
      </c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45" outlineLevel="1" x14ac:dyDescent="0.2">
      <c r="A35" s="214"/>
      <c r="B35" s="221"/>
      <c r="C35" s="272" t="s">
        <v>145</v>
      </c>
      <c r="D35" s="225"/>
      <c r="E35" s="232">
        <v>17.906400000000001</v>
      </c>
      <c r="F35" s="238"/>
      <c r="G35" s="238"/>
      <c r="H35" s="238"/>
      <c r="I35" s="238"/>
      <c r="J35" s="238"/>
      <c r="K35" s="238"/>
      <c r="L35" s="238"/>
      <c r="M35" s="238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121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ht="45" outlineLevel="1" x14ac:dyDescent="0.2">
      <c r="A36" s="214"/>
      <c r="B36" s="221"/>
      <c r="C36" s="272" t="s">
        <v>146</v>
      </c>
      <c r="D36" s="225"/>
      <c r="E36" s="232">
        <v>17.906400000000001</v>
      </c>
      <c r="F36" s="238"/>
      <c r="G36" s="238"/>
      <c r="H36" s="238"/>
      <c r="I36" s="238"/>
      <c r="J36" s="238"/>
      <c r="K36" s="238"/>
      <c r="L36" s="238"/>
      <c r="M36" s="238"/>
      <c r="N36" s="223"/>
      <c r="O36" s="223"/>
      <c r="P36" s="223"/>
      <c r="Q36" s="223"/>
      <c r="R36" s="223"/>
      <c r="S36" s="223"/>
      <c r="T36" s="224"/>
      <c r="U36" s="223"/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121</v>
      </c>
      <c r="AF36" s="213">
        <v>0</v>
      </c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14">
        <v>8</v>
      </c>
      <c r="B37" s="221" t="s">
        <v>149</v>
      </c>
      <c r="C37" s="271" t="s">
        <v>150</v>
      </c>
      <c r="D37" s="223" t="s">
        <v>118</v>
      </c>
      <c r="E37" s="231">
        <v>53.719200000000001</v>
      </c>
      <c r="F37" s="237">
        <f>H37+J37</f>
        <v>0</v>
      </c>
      <c r="G37" s="238">
        <f>ROUND(E37*F37,2)</f>
        <v>0</v>
      </c>
      <c r="H37" s="238"/>
      <c r="I37" s="238">
        <f>ROUND(E37*H37,2)</f>
        <v>0</v>
      </c>
      <c r="J37" s="238"/>
      <c r="K37" s="238">
        <f>ROUND(E37*J37,2)</f>
        <v>0</v>
      </c>
      <c r="L37" s="238">
        <v>21</v>
      </c>
      <c r="M37" s="238">
        <f>G37*(1+L37/100)</f>
        <v>0</v>
      </c>
      <c r="N37" s="223">
        <v>0</v>
      </c>
      <c r="O37" s="223">
        <f>ROUND(E37*N37,5)</f>
        <v>0</v>
      </c>
      <c r="P37" s="223">
        <v>0</v>
      </c>
      <c r="Q37" s="223">
        <f>ROUND(E37*P37,5)</f>
        <v>0</v>
      </c>
      <c r="R37" s="223"/>
      <c r="S37" s="223"/>
      <c r="T37" s="224">
        <v>1.4E-2</v>
      </c>
      <c r="U37" s="223">
        <f>ROUND(E37*T37,2)</f>
        <v>0.75</v>
      </c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119</v>
      </c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45" outlineLevel="1" x14ac:dyDescent="0.2">
      <c r="A38" s="214"/>
      <c r="B38" s="221"/>
      <c r="C38" s="272" t="s">
        <v>144</v>
      </c>
      <c r="D38" s="225"/>
      <c r="E38" s="232">
        <v>17.906400000000001</v>
      </c>
      <c r="F38" s="238"/>
      <c r="G38" s="238"/>
      <c r="H38" s="238"/>
      <c r="I38" s="238"/>
      <c r="J38" s="238"/>
      <c r="K38" s="238"/>
      <c r="L38" s="238"/>
      <c r="M38" s="238"/>
      <c r="N38" s="223"/>
      <c r="O38" s="223"/>
      <c r="P38" s="223"/>
      <c r="Q38" s="223"/>
      <c r="R38" s="223"/>
      <c r="S38" s="223"/>
      <c r="T38" s="224"/>
      <c r="U38" s="223"/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121</v>
      </c>
      <c r="AF38" s="213">
        <v>0</v>
      </c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45" outlineLevel="1" x14ac:dyDescent="0.2">
      <c r="A39" s="214"/>
      <c r="B39" s="221"/>
      <c r="C39" s="272" t="s">
        <v>145</v>
      </c>
      <c r="D39" s="225"/>
      <c r="E39" s="232">
        <v>17.906400000000001</v>
      </c>
      <c r="F39" s="238"/>
      <c r="G39" s="238"/>
      <c r="H39" s="238"/>
      <c r="I39" s="238"/>
      <c r="J39" s="238"/>
      <c r="K39" s="238"/>
      <c r="L39" s="238"/>
      <c r="M39" s="238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121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45" outlineLevel="1" x14ac:dyDescent="0.2">
      <c r="A40" s="214"/>
      <c r="B40" s="221"/>
      <c r="C40" s="272" t="s">
        <v>146</v>
      </c>
      <c r="D40" s="225"/>
      <c r="E40" s="232">
        <v>17.906400000000001</v>
      </c>
      <c r="F40" s="238"/>
      <c r="G40" s="238"/>
      <c r="H40" s="238"/>
      <c r="I40" s="238"/>
      <c r="J40" s="238"/>
      <c r="K40" s="238"/>
      <c r="L40" s="238"/>
      <c r="M40" s="238"/>
      <c r="N40" s="223"/>
      <c r="O40" s="223"/>
      <c r="P40" s="223"/>
      <c r="Q40" s="223"/>
      <c r="R40" s="223"/>
      <c r="S40" s="223"/>
      <c r="T40" s="224"/>
      <c r="U40" s="223"/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121</v>
      </c>
      <c r="AF40" s="213">
        <v>0</v>
      </c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2.5" outlineLevel="1" x14ac:dyDescent="0.2">
      <c r="A41" s="214">
        <v>9</v>
      </c>
      <c r="B41" s="221" t="s">
        <v>151</v>
      </c>
      <c r="C41" s="271" t="s">
        <v>152</v>
      </c>
      <c r="D41" s="223" t="s">
        <v>126</v>
      </c>
      <c r="E41" s="231">
        <v>9.2880000000000003</v>
      </c>
      <c r="F41" s="237">
        <f>H41+J41</f>
        <v>0</v>
      </c>
      <c r="G41" s="238">
        <f>ROUND(E41*F41,2)</f>
        <v>0</v>
      </c>
      <c r="H41" s="238"/>
      <c r="I41" s="238">
        <f>ROUND(E41*H41,2)</f>
        <v>0</v>
      </c>
      <c r="J41" s="238"/>
      <c r="K41" s="238">
        <f>ROUND(E41*J41,2)</f>
        <v>0</v>
      </c>
      <c r="L41" s="238">
        <v>21</v>
      </c>
      <c r="M41" s="238">
        <f>G41*(1+L41/100)</f>
        <v>0</v>
      </c>
      <c r="N41" s="223">
        <v>0</v>
      </c>
      <c r="O41" s="223">
        <f>ROUND(E41*N41,5)</f>
        <v>0</v>
      </c>
      <c r="P41" s="223">
        <v>0</v>
      </c>
      <c r="Q41" s="223">
        <f>ROUND(E41*P41,5)</f>
        <v>0</v>
      </c>
      <c r="R41" s="223"/>
      <c r="S41" s="223"/>
      <c r="T41" s="224">
        <v>0</v>
      </c>
      <c r="U41" s="223">
        <f>ROUND(E41*T41,2)</f>
        <v>0</v>
      </c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119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33.75" outlineLevel="1" x14ac:dyDescent="0.2">
      <c r="A42" s="214"/>
      <c r="B42" s="221"/>
      <c r="C42" s="272" t="s">
        <v>132</v>
      </c>
      <c r="D42" s="225"/>
      <c r="E42" s="232">
        <v>3.0960000000000001</v>
      </c>
      <c r="F42" s="238"/>
      <c r="G42" s="238"/>
      <c r="H42" s="238"/>
      <c r="I42" s="238"/>
      <c r="J42" s="238"/>
      <c r="K42" s="238"/>
      <c r="L42" s="238"/>
      <c r="M42" s="238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121</v>
      </c>
      <c r="AF42" s="213">
        <v>0</v>
      </c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33.75" outlineLevel="1" x14ac:dyDescent="0.2">
      <c r="A43" s="214"/>
      <c r="B43" s="221"/>
      <c r="C43" s="272" t="s">
        <v>133</v>
      </c>
      <c r="D43" s="225"/>
      <c r="E43" s="232">
        <v>3.0960000000000001</v>
      </c>
      <c r="F43" s="238"/>
      <c r="G43" s="238"/>
      <c r="H43" s="238"/>
      <c r="I43" s="238"/>
      <c r="J43" s="238"/>
      <c r="K43" s="238"/>
      <c r="L43" s="238"/>
      <c r="M43" s="238"/>
      <c r="N43" s="223"/>
      <c r="O43" s="223"/>
      <c r="P43" s="223"/>
      <c r="Q43" s="223"/>
      <c r="R43" s="223"/>
      <c r="S43" s="223"/>
      <c r="T43" s="224"/>
      <c r="U43" s="223"/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121</v>
      </c>
      <c r="AF43" s="213">
        <v>0</v>
      </c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ht="33.75" outlineLevel="1" x14ac:dyDescent="0.2">
      <c r="A44" s="214"/>
      <c r="B44" s="221"/>
      <c r="C44" s="272" t="s">
        <v>134</v>
      </c>
      <c r="D44" s="225"/>
      <c r="E44" s="232">
        <v>3.0960000000000001</v>
      </c>
      <c r="F44" s="238"/>
      <c r="G44" s="238"/>
      <c r="H44" s="238"/>
      <c r="I44" s="238"/>
      <c r="J44" s="238"/>
      <c r="K44" s="238"/>
      <c r="L44" s="238"/>
      <c r="M44" s="238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121</v>
      </c>
      <c r="AF44" s="213">
        <v>0</v>
      </c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x14ac:dyDescent="0.2">
      <c r="A45" s="215" t="s">
        <v>114</v>
      </c>
      <c r="B45" s="222" t="s">
        <v>61</v>
      </c>
      <c r="C45" s="273" t="s">
        <v>62</v>
      </c>
      <c r="D45" s="226"/>
      <c r="E45" s="233"/>
      <c r="F45" s="239"/>
      <c r="G45" s="239">
        <f>SUMIF(AE46:AE49,"&lt;&gt;NOR",G46:G49)</f>
        <v>0</v>
      </c>
      <c r="H45" s="239"/>
      <c r="I45" s="239">
        <f>SUM(I46:I49)</f>
        <v>0</v>
      </c>
      <c r="J45" s="239"/>
      <c r="K45" s="239">
        <f>SUM(K46:K49)</f>
        <v>0</v>
      </c>
      <c r="L45" s="239"/>
      <c r="M45" s="239">
        <f>SUM(M46:M49)</f>
        <v>0</v>
      </c>
      <c r="N45" s="226"/>
      <c r="O45" s="226">
        <f>SUM(O46:O49)</f>
        <v>23.452200000000001</v>
      </c>
      <c r="P45" s="226"/>
      <c r="Q45" s="226">
        <f>SUM(Q46:Q49)</f>
        <v>0</v>
      </c>
      <c r="R45" s="226"/>
      <c r="S45" s="226"/>
      <c r="T45" s="227"/>
      <c r="U45" s="226">
        <f>SUM(U46:U49)</f>
        <v>4.43</v>
      </c>
      <c r="AE45" t="s">
        <v>115</v>
      </c>
    </row>
    <row r="46" spans="1:60" outlineLevel="1" x14ac:dyDescent="0.2">
      <c r="A46" s="214">
        <v>10</v>
      </c>
      <c r="B46" s="221" t="s">
        <v>153</v>
      </c>
      <c r="C46" s="271" t="s">
        <v>154</v>
      </c>
      <c r="D46" s="223" t="s">
        <v>126</v>
      </c>
      <c r="E46" s="231">
        <v>9.2880000000000003</v>
      </c>
      <c r="F46" s="237">
        <f>H46+J46</f>
        <v>0</v>
      </c>
      <c r="G46" s="238">
        <f>ROUND(E46*F46,2)</f>
        <v>0</v>
      </c>
      <c r="H46" s="238"/>
      <c r="I46" s="238">
        <f>ROUND(E46*H46,2)</f>
        <v>0</v>
      </c>
      <c r="J46" s="238"/>
      <c r="K46" s="238">
        <f>ROUND(E46*J46,2)</f>
        <v>0</v>
      </c>
      <c r="L46" s="238">
        <v>21</v>
      </c>
      <c r="M46" s="238">
        <f>G46*(1+L46/100)</f>
        <v>0</v>
      </c>
      <c r="N46" s="223">
        <v>2.5249999999999999</v>
      </c>
      <c r="O46" s="223">
        <f>ROUND(E46*N46,5)</f>
        <v>23.452200000000001</v>
      </c>
      <c r="P46" s="223">
        <v>0</v>
      </c>
      <c r="Q46" s="223">
        <f>ROUND(E46*P46,5)</f>
        <v>0</v>
      </c>
      <c r="R46" s="223"/>
      <c r="S46" s="223"/>
      <c r="T46" s="224">
        <v>0.47699999999999998</v>
      </c>
      <c r="U46" s="223">
        <f>ROUND(E46*T46,2)</f>
        <v>4.43</v>
      </c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119</v>
      </c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ht="33.75" outlineLevel="1" x14ac:dyDescent="0.2">
      <c r="A47" s="214"/>
      <c r="B47" s="221"/>
      <c r="C47" s="272" t="s">
        <v>132</v>
      </c>
      <c r="D47" s="225"/>
      <c r="E47" s="232">
        <v>3.0960000000000001</v>
      </c>
      <c r="F47" s="238"/>
      <c r="G47" s="238"/>
      <c r="H47" s="238"/>
      <c r="I47" s="238"/>
      <c r="J47" s="238"/>
      <c r="K47" s="238"/>
      <c r="L47" s="238"/>
      <c r="M47" s="238"/>
      <c r="N47" s="223"/>
      <c r="O47" s="223"/>
      <c r="P47" s="223"/>
      <c r="Q47" s="223"/>
      <c r="R47" s="223"/>
      <c r="S47" s="223"/>
      <c r="T47" s="224"/>
      <c r="U47" s="223"/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121</v>
      </c>
      <c r="AF47" s="213">
        <v>0</v>
      </c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ht="33.75" outlineLevel="1" x14ac:dyDescent="0.2">
      <c r="A48" s="214"/>
      <c r="B48" s="221"/>
      <c r="C48" s="272" t="s">
        <v>133</v>
      </c>
      <c r="D48" s="225"/>
      <c r="E48" s="232">
        <v>3.0960000000000001</v>
      </c>
      <c r="F48" s="238"/>
      <c r="G48" s="238"/>
      <c r="H48" s="238"/>
      <c r="I48" s="238"/>
      <c r="J48" s="238"/>
      <c r="K48" s="238"/>
      <c r="L48" s="238"/>
      <c r="M48" s="238"/>
      <c r="N48" s="223"/>
      <c r="O48" s="223"/>
      <c r="P48" s="223"/>
      <c r="Q48" s="223"/>
      <c r="R48" s="223"/>
      <c r="S48" s="223"/>
      <c r="T48" s="224"/>
      <c r="U48" s="223"/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121</v>
      </c>
      <c r="AF48" s="213">
        <v>0</v>
      </c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ht="33.75" outlineLevel="1" x14ac:dyDescent="0.2">
      <c r="A49" s="214"/>
      <c r="B49" s="221"/>
      <c r="C49" s="272" t="s">
        <v>134</v>
      </c>
      <c r="D49" s="225"/>
      <c r="E49" s="232">
        <v>3.0960000000000001</v>
      </c>
      <c r="F49" s="238"/>
      <c r="G49" s="238"/>
      <c r="H49" s="238"/>
      <c r="I49" s="238"/>
      <c r="J49" s="238"/>
      <c r="K49" s="238"/>
      <c r="L49" s="238"/>
      <c r="M49" s="238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121</v>
      </c>
      <c r="AF49" s="213">
        <v>0</v>
      </c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x14ac:dyDescent="0.2">
      <c r="A50" s="215" t="s">
        <v>114</v>
      </c>
      <c r="B50" s="222" t="s">
        <v>63</v>
      </c>
      <c r="C50" s="273" t="s">
        <v>64</v>
      </c>
      <c r="D50" s="226"/>
      <c r="E50" s="233"/>
      <c r="F50" s="239"/>
      <c r="G50" s="239">
        <f>SUMIF(AE51:AE70,"&lt;&gt;NOR",G51:G70)</f>
        <v>0</v>
      </c>
      <c r="H50" s="239"/>
      <c r="I50" s="239">
        <f>SUM(I51:I70)</f>
        <v>0</v>
      </c>
      <c r="J50" s="239"/>
      <c r="K50" s="239">
        <f>SUM(K51:K70)</f>
        <v>0</v>
      </c>
      <c r="L50" s="239"/>
      <c r="M50" s="239">
        <f>SUM(M51:M70)</f>
        <v>0</v>
      </c>
      <c r="N50" s="226"/>
      <c r="O50" s="226">
        <f>SUM(O51:O70)</f>
        <v>9.0296500000000002</v>
      </c>
      <c r="P50" s="226"/>
      <c r="Q50" s="226">
        <f>SUM(Q51:Q70)</f>
        <v>0</v>
      </c>
      <c r="R50" s="226"/>
      <c r="S50" s="226"/>
      <c r="T50" s="227"/>
      <c r="U50" s="226">
        <f>SUM(U51:U70)</f>
        <v>56.43</v>
      </c>
      <c r="AE50" t="s">
        <v>115</v>
      </c>
    </row>
    <row r="51" spans="1:60" ht="22.5" outlineLevel="1" x14ac:dyDescent="0.2">
      <c r="A51" s="214">
        <v>11</v>
      </c>
      <c r="B51" s="221" t="s">
        <v>155</v>
      </c>
      <c r="C51" s="271" t="s">
        <v>156</v>
      </c>
      <c r="D51" s="223" t="s">
        <v>118</v>
      </c>
      <c r="E51" s="231">
        <v>11.025</v>
      </c>
      <c r="F51" s="237">
        <f>H51+J51</f>
        <v>0</v>
      </c>
      <c r="G51" s="238">
        <f>ROUND(E51*F51,2)</f>
        <v>0</v>
      </c>
      <c r="H51" s="238"/>
      <c r="I51" s="238">
        <f>ROUND(E51*H51,2)</f>
        <v>0</v>
      </c>
      <c r="J51" s="238"/>
      <c r="K51" s="238">
        <f>ROUND(E51*J51,2)</f>
        <v>0</v>
      </c>
      <c r="L51" s="238">
        <v>21</v>
      </c>
      <c r="M51" s="238">
        <f>G51*(1+L51/100)</f>
        <v>0</v>
      </c>
      <c r="N51" s="223">
        <v>0.48470000000000002</v>
      </c>
      <c r="O51" s="223">
        <f>ROUND(E51*N51,5)</f>
        <v>5.34382</v>
      </c>
      <c r="P51" s="223">
        <v>0</v>
      </c>
      <c r="Q51" s="223">
        <f>ROUND(E51*P51,5)</f>
        <v>0</v>
      </c>
      <c r="R51" s="223"/>
      <c r="S51" s="223"/>
      <c r="T51" s="224">
        <v>0.69799999999999995</v>
      </c>
      <c r="U51" s="223">
        <f>ROUND(E51*T51,2)</f>
        <v>7.7</v>
      </c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119</v>
      </c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ht="22.5" outlineLevel="1" x14ac:dyDescent="0.2">
      <c r="A52" s="214"/>
      <c r="B52" s="221"/>
      <c r="C52" s="272" t="s">
        <v>157</v>
      </c>
      <c r="D52" s="225"/>
      <c r="E52" s="232">
        <v>3.6749999999999998</v>
      </c>
      <c r="F52" s="238"/>
      <c r="G52" s="238"/>
      <c r="H52" s="238"/>
      <c r="I52" s="238"/>
      <c r="J52" s="238"/>
      <c r="K52" s="238"/>
      <c r="L52" s="238"/>
      <c r="M52" s="238"/>
      <c r="N52" s="223"/>
      <c r="O52" s="223"/>
      <c r="P52" s="223"/>
      <c r="Q52" s="223"/>
      <c r="R52" s="223"/>
      <c r="S52" s="223"/>
      <c r="T52" s="224"/>
      <c r="U52" s="223"/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121</v>
      </c>
      <c r="AF52" s="213">
        <v>0</v>
      </c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ht="22.5" outlineLevel="1" x14ac:dyDescent="0.2">
      <c r="A53" s="214"/>
      <c r="B53" s="221"/>
      <c r="C53" s="272" t="s">
        <v>158</v>
      </c>
      <c r="D53" s="225"/>
      <c r="E53" s="232">
        <v>3.6749999999999998</v>
      </c>
      <c r="F53" s="238"/>
      <c r="G53" s="238"/>
      <c r="H53" s="238"/>
      <c r="I53" s="238"/>
      <c r="J53" s="238"/>
      <c r="K53" s="238"/>
      <c r="L53" s="238"/>
      <c r="M53" s="238"/>
      <c r="N53" s="223"/>
      <c r="O53" s="223"/>
      <c r="P53" s="223"/>
      <c r="Q53" s="223"/>
      <c r="R53" s="223"/>
      <c r="S53" s="223"/>
      <c r="T53" s="224"/>
      <c r="U53" s="223"/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121</v>
      </c>
      <c r="AF53" s="213">
        <v>0</v>
      </c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ht="22.5" outlineLevel="1" x14ac:dyDescent="0.2">
      <c r="A54" s="214"/>
      <c r="B54" s="221"/>
      <c r="C54" s="272" t="s">
        <v>159</v>
      </c>
      <c r="D54" s="225"/>
      <c r="E54" s="232">
        <v>3.6749999999999998</v>
      </c>
      <c r="F54" s="238"/>
      <c r="G54" s="238"/>
      <c r="H54" s="238"/>
      <c r="I54" s="238"/>
      <c r="J54" s="238"/>
      <c r="K54" s="238"/>
      <c r="L54" s="238"/>
      <c r="M54" s="238"/>
      <c r="N54" s="223"/>
      <c r="O54" s="223"/>
      <c r="P54" s="223"/>
      <c r="Q54" s="223"/>
      <c r="R54" s="223"/>
      <c r="S54" s="223"/>
      <c r="T54" s="224"/>
      <c r="U54" s="223"/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121</v>
      </c>
      <c r="AF54" s="213">
        <v>0</v>
      </c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2.5" outlineLevel="1" x14ac:dyDescent="0.2">
      <c r="A55" s="214">
        <v>12</v>
      </c>
      <c r="B55" s="221" t="s">
        <v>59</v>
      </c>
      <c r="C55" s="271" t="s">
        <v>160</v>
      </c>
      <c r="D55" s="223" t="s">
        <v>118</v>
      </c>
      <c r="E55" s="231">
        <v>8.82</v>
      </c>
      <c r="F55" s="237">
        <f>H55+J55</f>
        <v>0</v>
      </c>
      <c r="G55" s="238">
        <f>ROUND(E55*F55,2)</f>
        <v>0</v>
      </c>
      <c r="H55" s="238"/>
      <c r="I55" s="238">
        <f>ROUND(E55*H55,2)</f>
        <v>0</v>
      </c>
      <c r="J55" s="238"/>
      <c r="K55" s="238">
        <f>ROUND(E55*J55,2)</f>
        <v>0</v>
      </c>
      <c r="L55" s="238">
        <v>21</v>
      </c>
      <c r="M55" s="238">
        <f>G55*(1+L55/100)</f>
        <v>0</v>
      </c>
      <c r="N55" s="223">
        <v>0.23068</v>
      </c>
      <c r="O55" s="223">
        <f>ROUND(E55*N55,5)</f>
        <v>2.0346000000000002</v>
      </c>
      <c r="P55" s="223">
        <v>0</v>
      </c>
      <c r="Q55" s="223">
        <f>ROUND(E55*P55,5)</f>
        <v>0</v>
      </c>
      <c r="R55" s="223"/>
      <c r="S55" s="223"/>
      <c r="T55" s="224">
        <v>1.5</v>
      </c>
      <c r="U55" s="223">
        <f>ROUND(E55*T55,2)</f>
        <v>13.23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119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ht="22.5" outlineLevel="1" x14ac:dyDescent="0.2">
      <c r="A56" s="214"/>
      <c r="B56" s="221"/>
      <c r="C56" s="272" t="s">
        <v>161</v>
      </c>
      <c r="D56" s="225"/>
      <c r="E56" s="232">
        <v>2.94</v>
      </c>
      <c r="F56" s="238"/>
      <c r="G56" s="238"/>
      <c r="H56" s="238"/>
      <c r="I56" s="238"/>
      <c r="J56" s="238"/>
      <c r="K56" s="238"/>
      <c r="L56" s="238"/>
      <c r="M56" s="238"/>
      <c r="N56" s="223"/>
      <c r="O56" s="223"/>
      <c r="P56" s="223"/>
      <c r="Q56" s="223"/>
      <c r="R56" s="223"/>
      <c r="S56" s="223"/>
      <c r="T56" s="224"/>
      <c r="U56" s="223"/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121</v>
      </c>
      <c r="AF56" s="213">
        <v>0</v>
      </c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2.5" outlineLevel="1" x14ac:dyDescent="0.2">
      <c r="A57" s="214"/>
      <c r="B57" s="221"/>
      <c r="C57" s="272" t="s">
        <v>162</v>
      </c>
      <c r="D57" s="225"/>
      <c r="E57" s="232">
        <v>2.94</v>
      </c>
      <c r="F57" s="238"/>
      <c r="G57" s="238"/>
      <c r="H57" s="238"/>
      <c r="I57" s="238"/>
      <c r="J57" s="238"/>
      <c r="K57" s="238"/>
      <c r="L57" s="238"/>
      <c r="M57" s="238"/>
      <c r="N57" s="223"/>
      <c r="O57" s="223"/>
      <c r="P57" s="223"/>
      <c r="Q57" s="223"/>
      <c r="R57" s="223"/>
      <c r="S57" s="223"/>
      <c r="T57" s="224"/>
      <c r="U57" s="223"/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121</v>
      </c>
      <c r="AF57" s="213">
        <v>0</v>
      </c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ht="22.5" outlineLevel="1" x14ac:dyDescent="0.2">
      <c r="A58" s="214"/>
      <c r="B58" s="221"/>
      <c r="C58" s="272" t="s">
        <v>163</v>
      </c>
      <c r="D58" s="225"/>
      <c r="E58" s="232">
        <v>2.94</v>
      </c>
      <c r="F58" s="238"/>
      <c r="G58" s="238"/>
      <c r="H58" s="238"/>
      <c r="I58" s="238"/>
      <c r="J58" s="238"/>
      <c r="K58" s="238"/>
      <c r="L58" s="238"/>
      <c r="M58" s="238"/>
      <c r="N58" s="223"/>
      <c r="O58" s="223"/>
      <c r="P58" s="223"/>
      <c r="Q58" s="223"/>
      <c r="R58" s="223"/>
      <c r="S58" s="223"/>
      <c r="T58" s="224"/>
      <c r="U58" s="223"/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121</v>
      </c>
      <c r="AF58" s="213">
        <v>0</v>
      </c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22.5" outlineLevel="1" x14ac:dyDescent="0.2">
      <c r="A59" s="214">
        <v>13</v>
      </c>
      <c r="B59" s="221" t="s">
        <v>164</v>
      </c>
      <c r="C59" s="271" t="s">
        <v>165</v>
      </c>
      <c r="D59" s="223" t="s">
        <v>166</v>
      </c>
      <c r="E59" s="231">
        <v>7.8290189999999996E-2</v>
      </c>
      <c r="F59" s="237">
        <f>H59+J59</f>
        <v>0</v>
      </c>
      <c r="G59" s="238">
        <f>ROUND(E59*F59,2)</f>
        <v>0</v>
      </c>
      <c r="H59" s="238"/>
      <c r="I59" s="238">
        <f>ROUND(E59*H59,2)</f>
        <v>0</v>
      </c>
      <c r="J59" s="238"/>
      <c r="K59" s="238">
        <f>ROUND(E59*J59,2)</f>
        <v>0</v>
      </c>
      <c r="L59" s="238">
        <v>21</v>
      </c>
      <c r="M59" s="238">
        <f>G59*(1+L59/100)</f>
        <v>0</v>
      </c>
      <c r="N59" s="223">
        <v>1.0210999999999999</v>
      </c>
      <c r="O59" s="223">
        <f>ROUND(E59*N59,5)</f>
        <v>7.9939999999999997E-2</v>
      </c>
      <c r="P59" s="223">
        <v>0</v>
      </c>
      <c r="Q59" s="223">
        <f>ROUND(E59*P59,5)</f>
        <v>0</v>
      </c>
      <c r="R59" s="223"/>
      <c r="S59" s="223"/>
      <c r="T59" s="224">
        <v>25.271000000000001</v>
      </c>
      <c r="U59" s="223">
        <f>ROUND(E59*T59,2)</f>
        <v>1.98</v>
      </c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119</v>
      </c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45" outlineLevel="1" x14ac:dyDescent="0.2">
      <c r="A60" s="214"/>
      <c r="B60" s="221"/>
      <c r="C60" s="272" t="s">
        <v>167</v>
      </c>
      <c r="D60" s="225"/>
      <c r="E60" s="232">
        <v>2.6096729999999999E-2</v>
      </c>
      <c r="F60" s="238"/>
      <c r="G60" s="238"/>
      <c r="H60" s="238"/>
      <c r="I60" s="238"/>
      <c r="J60" s="238"/>
      <c r="K60" s="238"/>
      <c r="L60" s="238"/>
      <c r="M60" s="238"/>
      <c r="N60" s="223"/>
      <c r="O60" s="223"/>
      <c r="P60" s="223"/>
      <c r="Q60" s="223"/>
      <c r="R60" s="223"/>
      <c r="S60" s="223"/>
      <c r="T60" s="224"/>
      <c r="U60" s="223"/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121</v>
      </c>
      <c r="AF60" s="213">
        <v>0</v>
      </c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45" outlineLevel="1" x14ac:dyDescent="0.2">
      <c r="A61" s="214"/>
      <c r="B61" s="221"/>
      <c r="C61" s="272" t="s">
        <v>168</v>
      </c>
      <c r="D61" s="225"/>
      <c r="E61" s="232">
        <v>2.6096729999999999E-2</v>
      </c>
      <c r="F61" s="238"/>
      <c r="G61" s="238"/>
      <c r="H61" s="238"/>
      <c r="I61" s="238"/>
      <c r="J61" s="238"/>
      <c r="K61" s="238"/>
      <c r="L61" s="238"/>
      <c r="M61" s="238"/>
      <c r="N61" s="223"/>
      <c r="O61" s="223"/>
      <c r="P61" s="223"/>
      <c r="Q61" s="223"/>
      <c r="R61" s="223"/>
      <c r="S61" s="223"/>
      <c r="T61" s="224"/>
      <c r="U61" s="223"/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121</v>
      </c>
      <c r="AF61" s="213">
        <v>0</v>
      </c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56.25" outlineLevel="1" x14ac:dyDescent="0.2">
      <c r="A62" s="214"/>
      <c r="B62" s="221"/>
      <c r="C62" s="272" t="s">
        <v>169</v>
      </c>
      <c r="D62" s="225"/>
      <c r="E62" s="232">
        <v>2.6096729999999999E-2</v>
      </c>
      <c r="F62" s="238"/>
      <c r="G62" s="238"/>
      <c r="H62" s="238"/>
      <c r="I62" s="238"/>
      <c r="J62" s="238"/>
      <c r="K62" s="238"/>
      <c r="L62" s="238"/>
      <c r="M62" s="238"/>
      <c r="N62" s="223"/>
      <c r="O62" s="223"/>
      <c r="P62" s="223"/>
      <c r="Q62" s="223"/>
      <c r="R62" s="223"/>
      <c r="S62" s="223"/>
      <c r="T62" s="224"/>
      <c r="U62" s="223"/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121</v>
      </c>
      <c r="AF62" s="213">
        <v>0</v>
      </c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2.5" outlineLevel="1" x14ac:dyDescent="0.2">
      <c r="A63" s="214">
        <v>14</v>
      </c>
      <c r="B63" s="221" t="s">
        <v>170</v>
      </c>
      <c r="C63" s="271" t="s">
        <v>171</v>
      </c>
      <c r="D63" s="223" t="s">
        <v>172</v>
      </c>
      <c r="E63" s="231">
        <v>44.1</v>
      </c>
      <c r="F63" s="237">
        <f>H63+J63</f>
        <v>0</v>
      </c>
      <c r="G63" s="238">
        <f>ROUND(E63*F63,2)</f>
        <v>0</v>
      </c>
      <c r="H63" s="238"/>
      <c r="I63" s="238">
        <f>ROUND(E63*H63,2)</f>
        <v>0</v>
      </c>
      <c r="J63" s="238"/>
      <c r="K63" s="238">
        <f>ROUND(E63*J63,2)</f>
        <v>0</v>
      </c>
      <c r="L63" s="238">
        <v>21</v>
      </c>
      <c r="M63" s="238">
        <f>G63*(1+L63/100)</f>
        <v>0</v>
      </c>
      <c r="N63" s="223">
        <v>3.5580000000000001E-2</v>
      </c>
      <c r="O63" s="223">
        <f>ROUND(E63*N63,5)</f>
        <v>1.56908</v>
      </c>
      <c r="P63" s="223">
        <v>0</v>
      </c>
      <c r="Q63" s="223">
        <f>ROUND(E63*P63,5)</f>
        <v>0</v>
      </c>
      <c r="R63" s="223"/>
      <c r="S63" s="223"/>
      <c r="T63" s="224">
        <v>0.3</v>
      </c>
      <c r="U63" s="223">
        <f>ROUND(E63*T63,2)</f>
        <v>13.23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119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14"/>
      <c r="B64" s="221"/>
      <c r="C64" s="272" t="s">
        <v>173</v>
      </c>
      <c r="D64" s="225"/>
      <c r="E64" s="232">
        <v>14.7</v>
      </c>
      <c r="F64" s="238"/>
      <c r="G64" s="238"/>
      <c r="H64" s="238"/>
      <c r="I64" s="238"/>
      <c r="J64" s="238"/>
      <c r="K64" s="238"/>
      <c r="L64" s="238"/>
      <c r="M64" s="238"/>
      <c r="N64" s="223"/>
      <c r="O64" s="223"/>
      <c r="P64" s="223"/>
      <c r="Q64" s="223"/>
      <c r="R64" s="223"/>
      <c r="S64" s="223"/>
      <c r="T64" s="224"/>
      <c r="U64" s="223"/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121</v>
      </c>
      <c r="AF64" s="213">
        <v>0</v>
      </c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ht="22.5" outlineLevel="1" x14ac:dyDescent="0.2">
      <c r="A65" s="214"/>
      <c r="B65" s="221"/>
      <c r="C65" s="272" t="s">
        <v>174</v>
      </c>
      <c r="D65" s="225"/>
      <c r="E65" s="232">
        <v>14.7</v>
      </c>
      <c r="F65" s="238"/>
      <c r="G65" s="238"/>
      <c r="H65" s="238"/>
      <c r="I65" s="238"/>
      <c r="J65" s="238"/>
      <c r="K65" s="238"/>
      <c r="L65" s="238"/>
      <c r="M65" s="238"/>
      <c r="N65" s="223"/>
      <c r="O65" s="223"/>
      <c r="P65" s="223"/>
      <c r="Q65" s="223"/>
      <c r="R65" s="223"/>
      <c r="S65" s="223"/>
      <c r="T65" s="224"/>
      <c r="U65" s="223"/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121</v>
      </c>
      <c r="AF65" s="213">
        <v>0</v>
      </c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14"/>
      <c r="B66" s="221"/>
      <c r="C66" s="272" t="s">
        <v>175</v>
      </c>
      <c r="D66" s="225"/>
      <c r="E66" s="232">
        <v>14.7</v>
      </c>
      <c r="F66" s="238"/>
      <c r="G66" s="238"/>
      <c r="H66" s="238"/>
      <c r="I66" s="238"/>
      <c r="J66" s="238"/>
      <c r="K66" s="238"/>
      <c r="L66" s="238"/>
      <c r="M66" s="238"/>
      <c r="N66" s="223"/>
      <c r="O66" s="223"/>
      <c r="P66" s="223"/>
      <c r="Q66" s="223"/>
      <c r="R66" s="223"/>
      <c r="S66" s="223"/>
      <c r="T66" s="224"/>
      <c r="U66" s="223"/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121</v>
      </c>
      <c r="AF66" s="213">
        <v>0</v>
      </c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14">
        <v>15</v>
      </c>
      <c r="B67" s="221" t="s">
        <v>176</v>
      </c>
      <c r="C67" s="271" t="s">
        <v>177</v>
      </c>
      <c r="D67" s="223" t="s">
        <v>178</v>
      </c>
      <c r="E67" s="231">
        <v>220.5</v>
      </c>
      <c r="F67" s="237">
        <f>H67+J67</f>
        <v>0</v>
      </c>
      <c r="G67" s="238">
        <f>ROUND(E67*F67,2)</f>
        <v>0</v>
      </c>
      <c r="H67" s="238"/>
      <c r="I67" s="238">
        <f>ROUND(E67*H67,2)</f>
        <v>0</v>
      </c>
      <c r="J67" s="238"/>
      <c r="K67" s="238">
        <f>ROUND(E67*J67,2)</f>
        <v>0</v>
      </c>
      <c r="L67" s="238">
        <v>21</v>
      </c>
      <c r="M67" s="238">
        <f>G67*(1+L67/100)</f>
        <v>0</v>
      </c>
      <c r="N67" s="223">
        <v>1.0000000000000001E-5</v>
      </c>
      <c r="O67" s="223">
        <f>ROUND(E67*N67,5)</f>
        <v>2.2100000000000002E-3</v>
      </c>
      <c r="P67" s="223">
        <v>0</v>
      </c>
      <c r="Q67" s="223">
        <f>ROUND(E67*P67,5)</f>
        <v>0</v>
      </c>
      <c r="R67" s="223"/>
      <c r="S67" s="223"/>
      <c r="T67" s="224">
        <v>9.1999999999999998E-2</v>
      </c>
      <c r="U67" s="223">
        <f>ROUND(E67*T67,2)</f>
        <v>20.29</v>
      </c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119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ht="22.5" outlineLevel="1" x14ac:dyDescent="0.2">
      <c r="A68" s="214"/>
      <c r="B68" s="221"/>
      <c r="C68" s="272" t="s">
        <v>179</v>
      </c>
      <c r="D68" s="225"/>
      <c r="E68" s="232">
        <v>73.5</v>
      </c>
      <c r="F68" s="238"/>
      <c r="G68" s="238"/>
      <c r="H68" s="238"/>
      <c r="I68" s="238"/>
      <c r="J68" s="238"/>
      <c r="K68" s="238"/>
      <c r="L68" s="238"/>
      <c r="M68" s="238"/>
      <c r="N68" s="223"/>
      <c r="O68" s="223"/>
      <c r="P68" s="223"/>
      <c r="Q68" s="223"/>
      <c r="R68" s="223"/>
      <c r="S68" s="223"/>
      <c r="T68" s="224"/>
      <c r="U68" s="223"/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121</v>
      </c>
      <c r="AF68" s="213">
        <v>0</v>
      </c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14"/>
      <c r="B69" s="221"/>
      <c r="C69" s="272" t="s">
        <v>180</v>
      </c>
      <c r="D69" s="225"/>
      <c r="E69" s="232">
        <v>73.5</v>
      </c>
      <c r="F69" s="238"/>
      <c r="G69" s="238"/>
      <c r="H69" s="238"/>
      <c r="I69" s="238"/>
      <c r="J69" s="238"/>
      <c r="K69" s="238"/>
      <c r="L69" s="238"/>
      <c r="M69" s="238"/>
      <c r="N69" s="223"/>
      <c r="O69" s="223"/>
      <c r="P69" s="223"/>
      <c r="Q69" s="223"/>
      <c r="R69" s="223"/>
      <c r="S69" s="223"/>
      <c r="T69" s="224"/>
      <c r="U69" s="223"/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121</v>
      </c>
      <c r="AF69" s="213">
        <v>0</v>
      </c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ht="33.75" outlineLevel="1" x14ac:dyDescent="0.2">
      <c r="A70" s="214"/>
      <c r="B70" s="221"/>
      <c r="C70" s="272" t="s">
        <v>181</v>
      </c>
      <c r="D70" s="225"/>
      <c r="E70" s="232">
        <v>73.5</v>
      </c>
      <c r="F70" s="238"/>
      <c r="G70" s="238"/>
      <c r="H70" s="238"/>
      <c r="I70" s="238"/>
      <c r="J70" s="238"/>
      <c r="K70" s="238"/>
      <c r="L70" s="238"/>
      <c r="M70" s="238"/>
      <c r="N70" s="223"/>
      <c r="O70" s="223"/>
      <c r="P70" s="223"/>
      <c r="Q70" s="223"/>
      <c r="R70" s="223"/>
      <c r="S70" s="223"/>
      <c r="T70" s="224"/>
      <c r="U70" s="223"/>
      <c r="V70" s="213"/>
      <c r="W70" s="213"/>
      <c r="X70" s="213"/>
      <c r="Y70" s="213"/>
      <c r="Z70" s="213"/>
      <c r="AA70" s="213"/>
      <c r="AB70" s="213"/>
      <c r="AC70" s="213"/>
      <c r="AD70" s="213"/>
      <c r="AE70" s="213" t="s">
        <v>121</v>
      </c>
      <c r="AF70" s="213">
        <v>0</v>
      </c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x14ac:dyDescent="0.2">
      <c r="A71" s="215" t="s">
        <v>114</v>
      </c>
      <c r="B71" s="222" t="s">
        <v>65</v>
      </c>
      <c r="C71" s="273" t="s">
        <v>66</v>
      </c>
      <c r="D71" s="226"/>
      <c r="E71" s="233"/>
      <c r="F71" s="239"/>
      <c r="G71" s="239">
        <f>SUMIF(AE72:AE87,"&lt;&gt;NOR",G72:G87)</f>
        <v>0</v>
      </c>
      <c r="H71" s="239"/>
      <c r="I71" s="239">
        <f>SUM(I72:I87)</f>
        <v>0</v>
      </c>
      <c r="J71" s="239"/>
      <c r="K71" s="239">
        <f>SUM(K72:K87)</f>
        <v>0</v>
      </c>
      <c r="L71" s="239"/>
      <c r="M71" s="239">
        <f>SUM(M72:M87)</f>
        <v>0</v>
      </c>
      <c r="N71" s="226"/>
      <c r="O71" s="226">
        <f>SUM(O72:O87)</f>
        <v>28.721020000000003</v>
      </c>
      <c r="P71" s="226"/>
      <c r="Q71" s="226">
        <f>SUM(Q72:Q87)</f>
        <v>0</v>
      </c>
      <c r="R71" s="226"/>
      <c r="S71" s="226"/>
      <c r="T71" s="227"/>
      <c r="U71" s="226">
        <f>SUM(U72:U87)</f>
        <v>28.019999999999996</v>
      </c>
      <c r="AE71" t="s">
        <v>115</v>
      </c>
    </row>
    <row r="72" spans="1:60" ht="22.5" outlineLevel="1" x14ac:dyDescent="0.2">
      <c r="A72" s="214">
        <v>16</v>
      </c>
      <c r="B72" s="221" t="s">
        <v>61</v>
      </c>
      <c r="C72" s="271" t="s">
        <v>182</v>
      </c>
      <c r="D72" s="223" t="s">
        <v>118</v>
      </c>
      <c r="E72" s="231">
        <v>52.17</v>
      </c>
      <c r="F72" s="237">
        <f>H72+J72</f>
        <v>0</v>
      </c>
      <c r="G72" s="238">
        <f>ROUND(E72*F72,2)</f>
        <v>0</v>
      </c>
      <c r="H72" s="238"/>
      <c r="I72" s="238">
        <f>ROUND(E72*H72,2)</f>
        <v>0</v>
      </c>
      <c r="J72" s="238"/>
      <c r="K72" s="238">
        <f>ROUND(E72*J72,2)</f>
        <v>0</v>
      </c>
      <c r="L72" s="238">
        <v>21</v>
      </c>
      <c r="M72" s="238">
        <f>G72*(1+L72/100)</f>
        <v>0</v>
      </c>
      <c r="N72" s="223">
        <v>0.34499999999999997</v>
      </c>
      <c r="O72" s="223">
        <f>ROUND(E72*N72,5)</f>
        <v>17.998650000000001</v>
      </c>
      <c r="P72" s="223">
        <v>0</v>
      </c>
      <c r="Q72" s="223">
        <f>ROUND(E72*P72,5)</f>
        <v>0</v>
      </c>
      <c r="R72" s="223"/>
      <c r="S72" s="223"/>
      <c r="T72" s="224">
        <v>2.5999999999999999E-2</v>
      </c>
      <c r="U72" s="223">
        <f>ROUND(E72*T72,2)</f>
        <v>1.36</v>
      </c>
      <c r="V72" s="213"/>
      <c r="W72" s="213"/>
      <c r="X72" s="213"/>
      <c r="Y72" s="213"/>
      <c r="Z72" s="213"/>
      <c r="AA72" s="213"/>
      <c r="AB72" s="213"/>
      <c r="AC72" s="213"/>
      <c r="AD72" s="213"/>
      <c r="AE72" s="213" t="s">
        <v>119</v>
      </c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22.5" outlineLevel="1" x14ac:dyDescent="0.2">
      <c r="A73" s="214"/>
      <c r="B73" s="221"/>
      <c r="C73" s="272" t="s">
        <v>183</v>
      </c>
      <c r="D73" s="225"/>
      <c r="E73" s="232">
        <v>17.39</v>
      </c>
      <c r="F73" s="238"/>
      <c r="G73" s="238"/>
      <c r="H73" s="238"/>
      <c r="I73" s="238"/>
      <c r="J73" s="238"/>
      <c r="K73" s="238"/>
      <c r="L73" s="238"/>
      <c r="M73" s="238"/>
      <c r="N73" s="223"/>
      <c r="O73" s="223"/>
      <c r="P73" s="223"/>
      <c r="Q73" s="223"/>
      <c r="R73" s="223"/>
      <c r="S73" s="223"/>
      <c r="T73" s="224"/>
      <c r="U73" s="223"/>
      <c r="V73" s="213"/>
      <c r="W73" s="213"/>
      <c r="X73" s="213"/>
      <c r="Y73" s="213"/>
      <c r="Z73" s="213"/>
      <c r="AA73" s="213"/>
      <c r="AB73" s="213"/>
      <c r="AC73" s="213"/>
      <c r="AD73" s="213"/>
      <c r="AE73" s="213" t="s">
        <v>121</v>
      </c>
      <c r="AF73" s="213">
        <v>0</v>
      </c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14"/>
      <c r="B74" s="221"/>
      <c r="C74" s="272" t="s">
        <v>184</v>
      </c>
      <c r="D74" s="225"/>
      <c r="E74" s="232">
        <v>17.39</v>
      </c>
      <c r="F74" s="238"/>
      <c r="G74" s="238"/>
      <c r="H74" s="238"/>
      <c r="I74" s="238"/>
      <c r="J74" s="238"/>
      <c r="K74" s="238"/>
      <c r="L74" s="238"/>
      <c r="M74" s="238"/>
      <c r="N74" s="223"/>
      <c r="O74" s="223"/>
      <c r="P74" s="223"/>
      <c r="Q74" s="223"/>
      <c r="R74" s="223"/>
      <c r="S74" s="223"/>
      <c r="T74" s="224"/>
      <c r="U74" s="223"/>
      <c r="V74" s="213"/>
      <c r="W74" s="213"/>
      <c r="X74" s="213"/>
      <c r="Y74" s="213"/>
      <c r="Z74" s="213"/>
      <c r="AA74" s="213"/>
      <c r="AB74" s="213"/>
      <c r="AC74" s="213"/>
      <c r="AD74" s="213"/>
      <c r="AE74" s="213" t="s">
        <v>121</v>
      </c>
      <c r="AF74" s="213">
        <v>0</v>
      </c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22.5" outlineLevel="1" x14ac:dyDescent="0.2">
      <c r="A75" s="214"/>
      <c r="B75" s="221"/>
      <c r="C75" s="272" t="s">
        <v>185</v>
      </c>
      <c r="D75" s="225"/>
      <c r="E75" s="232">
        <v>17.39</v>
      </c>
      <c r="F75" s="238"/>
      <c r="G75" s="238"/>
      <c r="H75" s="238"/>
      <c r="I75" s="238"/>
      <c r="J75" s="238"/>
      <c r="K75" s="238"/>
      <c r="L75" s="238"/>
      <c r="M75" s="238"/>
      <c r="N75" s="223"/>
      <c r="O75" s="223"/>
      <c r="P75" s="223"/>
      <c r="Q75" s="223"/>
      <c r="R75" s="223"/>
      <c r="S75" s="223"/>
      <c r="T75" s="224"/>
      <c r="U75" s="223"/>
      <c r="V75" s="213"/>
      <c r="W75" s="213"/>
      <c r="X75" s="213"/>
      <c r="Y75" s="213"/>
      <c r="Z75" s="213"/>
      <c r="AA75" s="213"/>
      <c r="AB75" s="213"/>
      <c r="AC75" s="213"/>
      <c r="AD75" s="213"/>
      <c r="AE75" s="213" t="s">
        <v>121</v>
      </c>
      <c r="AF75" s="213">
        <v>0</v>
      </c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">
      <c r="A76" s="214">
        <v>17</v>
      </c>
      <c r="B76" s="221" t="s">
        <v>186</v>
      </c>
      <c r="C76" s="271" t="s">
        <v>187</v>
      </c>
      <c r="D76" s="223" t="s">
        <v>118</v>
      </c>
      <c r="E76" s="231">
        <v>52.17</v>
      </c>
      <c r="F76" s="237">
        <f>H76+J76</f>
        <v>0</v>
      </c>
      <c r="G76" s="238">
        <f>ROUND(E76*F76,2)</f>
        <v>0</v>
      </c>
      <c r="H76" s="238"/>
      <c r="I76" s="238">
        <f>ROUND(E76*H76,2)</f>
        <v>0</v>
      </c>
      <c r="J76" s="238"/>
      <c r="K76" s="238">
        <f>ROUND(E76*J76,2)</f>
        <v>0</v>
      </c>
      <c r="L76" s="238">
        <v>21</v>
      </c>
      <c r="M76" s="238">
        <f>G76*(1+L76/100)</f>
        <v>0</v>
      </c>
      <c r="N76" s="223">
        <v>7.3899999999999993E-2</v>
      </c>
      <c r="O76" s="223">
        <f>ROUND(E76*N76,5)</f>
        <v>3.8553600000000001</v>
      </c>
      <c r="P76" s="223">
        <v>0</v>
      </c>
      <c r="Q76" s="223">
        <f>ROUND(E76*P76,5)</f>
        <v>0</v>
      </c>
      <c r="R76" s="223"/>
      <c r="S76" s="223"/>
      <c r="T76" s="224">
        <v>0.45200000000000001</v>
      </c>
      <c r="U76" s="223">
        <f>ROUND(E76*T76,2)</f>
        <v>23.58</v>
      </c>
      <c r="V76" s="213"/>
      <c r="W76" s="213"/>
      <c r="X76" s="213"/>
      <c r="Y76" s="213"/>
      <c r="Z76" s="213"/>
      <c r="AA76" s="213"/>
      <c r="AB76" s="213"/>
      <c r="AC76" s="213"/>
      <c r="AD76" s="213"/>
      <c r="AE76" s="213" t="s">
        <v>119</v>
      </c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ht="22.5" outlineLevel="1" x14ac:dyDescent="0.2">
      <c r="A77" s="214"/>
      <c r="B77" s="221"/>
      <c r="C77" s="272" t="s">
        <v>183</v>
      </c>
      <c r="D77" s="225"/>
      <c r="E77" s="232">
        <v>17.39</v>
      </c>
      <c r="F77" s="238"/>
      <c r="G77" s="238"/>
      <c r="H77" s="238"/>
      <c r="I77" s="238"/>
      <c r="J77" s="238"/>
      <c r="K77" s="238"/>
      <c r="L77" s="238"/>
      <c r="M77" s="238"/>
      <c r="N77" s="223"/>
      <c r="O77" s="223"/>
      <c r="P77" s="223"/>
      <c r="Q77" s="223"/>
      <c r="R77" s="223"/>
      <c r="S77" s="223"/>
      <c r="T77" s="224"/>
      <c r="U77" s="223"/>
      <c r="V77" s="213"/>
      <c r="W77" s="213"/>
      <c r="X77" s="213"/>
      <c r="Y77" s="213"/>
      <c r="Z77" s="213"/>
      <c r="AA77" s="213"/>
      <c r="AB77" s="213"/>
      <c r="AC77" s="213"/>
      <c r="AD77" s="213"/>
      <c r="AE77" s="213" t="s">
        <v>121</v>
      </c>
      <c r="AF77" s="213">
        <v>0</v>
      </c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22.5" outlineLevel="1" x14ac:dyDescent="0.2">
      <c r="A78" s="214"/>
      <c r="B78" s="221"/>
      <c r="C78" s="272" t="s">
        <v>184</v>
      </c>
      <c r="D78" s="225"/>
      <c r="E78" s="232">
        <v>17.39</v>
      </c>
      <c r="F78" s="238"/>
      <c r="G78" s="238"/>
      <c r="H78" s="238"/>
      <c r="I78" s="238"/>
      <c r="J78" s="238"/>
      <c r="K78" s="238"/>
      <c r="L78" s="238"/>
      <c r="M78" s="238"/>
      <c r="N78" s="223"/>
      <c r="O78" s="223"/>
      <c r="P78" s="223"/>
      <c r="Q78" s="223"/>
      <c r="R78" s="223"/>
      <c r="S78" s="223"/>
      <c r="T78" s="224"/>
      <c r="U78" s="223"/>
      <c r="V78" s="213"/>
      <c r="W78" s="213"/>
      <c r="X78" s="213"/>
      <c r="Y78" s="213"/>
      <c r="Z78" s="213"/>
      <c r="AA78" s="213"/>
      <c r="AB78" s="213"/>
      <c r="AC78" s="213"/>
      <c r="AD78" s="213"/>
      <c r="AE78" s="213" t="s">
        <v>121</v>
      </c>
      <c r="AF78" s="213">
        <v>0</v>
      </c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22.5" outlineLevel="1" x14ac:dyDescent="0.2">
      <c r="A79" s="214"/>
      <c r="B79" s="221"/>
      <c r="C79" s="272" t="s">
        <v>185</v>
      </c>
      <c r="D79" s="225"/>
      <c r="E79" s="232">
        <v>17.39</v>
      </c>
      <c r="F79" s="238"/>
      <c r="G79" s="238"/>
      <c r="H79" s="238"/>
      <c r="I79" s="238"/>
      <c r="J79" s="238"/>
      <c r="K79" s="238"/>
      <c r="L79" s="238"/>
      <c r="M79" s="238"/>
      <c r="N79" s="223"/>
      <c r="O79" s="223"/>
      <c r="P79" s="223"/>
      <c r="Q79" s="223"/>
      <c r="R79" s="223"/>
      <c r="S79" s="223"/>
      <c r="T79" s="224"/>
      <c r="U79" s="223"/>
      <c r="V79" s="213"/>
      <c r="W79" s="213"/>
      <c r="X79" s="213"/>
      <c r="Y79" s="213"/>
      <c r="Z79" s="213"/>
      <c r="AA79" s="213"/>
      <c r="AB79" s="213"/>
      <c r="AC79" s="213"/>
      <c r="AD79" s="213"/>
      <c r="AE79" s="213" t="s">
        <v>121</v>
      </c>
      <c r="AF79" s="213">
        <v>0</v>
      </c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ht="22.5" outlineLevel="1" x14ac:dyDescent="0.2">
      <c r="A80" s="214">
        <v>18</v>
      </c>
      <c r="B80" s="221" t="s">
        <v>188</v>
      </c>
      <c r="C80" s="271" t="s">
        <v>189</v>
      </c>
      <c r="D80" s="223" t="s">
        <v>118</v>
      </c>
      <c r="E80" s="231">
        <v>53.2134</v>
      </c>
      <c r="F80" s="237">
        <f>H80+J80</f>
        <v>0</v>
      </c>
      <c r="G80" s="238">
        <f>ROUND(E80*F80,2)</f>
        <v>0</v>
      </c>
      <c r="H80" s="238"/>
      <c r="I80" s="238">
        <f>ROUND(E80*H80,2)</f>
        <v>0</v>
      </c>
      <c r="J80" s="238"/>
      <c r="K80" s="238">
        <f>ROUND(E80*J80,2)</f>
        <v>0</v>
      </c>
      <c r="L80" s="238">
        <v>21</v>
      </c>
      <c r="M80" s="238">
        <f>G80*(1+L80/100)</f>
        <v>0</v>
      </c>
      <c r="N80" s="223">
        <v>0.129</v>
      </c>
      <c r="O80" s="223">
        <f>ROUND(E80*N80,5)</f>
        <v>6.8645300000000002</v>
      </c>
      <c r="P80" s="223">
        <v>0</v>
      </c>
      <c r="Q80" s="223">
        <f>ROUND(E80*P80,5)</f>
        <v>0</v>
      </c>
      <c r="R80" s="223"/>
      <c r="S80" s="223"/>
      <c r="T80" s="224">
        <v>0</v>
      </c>
      <c r="U80" s="223">
        <f>ROUND(E80*T80,2)</f>
        <v>0</v>
      </c>
      <c r="V80" s="213"/>
      <c r="W80" s="213"/>
      <c r="X80" s="213"/>
      <c r="Y80" s="213"/>
      <c r="Z80" s="213"/>
      <c r="AA80" s="213"/>
      <c r="AB80" s="213"/>
      <c r="AC80" s="213"/>
      <c r="AD80" s="213"/>
      <c r="AE80" s="213" t="s">
        <v>190</v>
      </c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ht="33.75" outlineLevel="1" x14ac:dyDescent="0.2">
      <c r="A81" s="214"/>
      <c r="B81" s="221"/>
      <c r="C81" s="272" t="s">
        <v>191</v>
      </c>
      <c r="D81" s="225"/>
      <c r="E81" s="232">
        <v>17.7378</v>
      </c>
      <c r="F81" s="238"/>
      <c r="G81" s="238"/>
      <c r="H81" s="238"/>
      <c r="I81" s="238"/>
      <c r="J81" s="238"/>
      <c r="K81" s="238"/>
      <c r="L81" s="238"/>
      <c r="M81" s="238"/>
      <c r="N81" s="223"/>
      <c r="O81" s="223"/>
      <c r="P81" s="223"/>
      <c r="Q81" s="223"/>
      <c r="R81" s="223"/>
      <c r="S81" s="223"/>
      <c r="T81" s="224"/>
      <c r="U81" s="223"/>
      <c r="V81" s="213"/>
      <c r="W81" s="213"/>
      <c r="X81" s="213"/>
      <c r="Y81" s="213"/>
      <c r="Z81" s="213"/>
      <c r="AA81" s="213"/>
      <c r="AB81" s="213"/>
      <c r="AC81" s="213"/>
      <c r="AD81" s="213"/>
      <c r="AE81" s="213" t="s">
        <v>121</v>
      </c>
      <c r="AF81" s="213">
        <v>0</v>
      </c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ht="33.75" outlineLevel="1" x14ac:dyDescent="0.2">
      <c r="A82" s="214"/>
      <c r="B82" s="221"/>
      <c r="C82" s="272" t="s">
        <v>192</v>
      </c>
      <c r="D82" s="225"/>
      <c r="E82" s="232">
        <v>17.7378</v>
      </c>
      <c r="F82" s="238"/>
      <c r="G82" s="238"/>
      <c r="H82" s="238"/>
      <c r="I82" s="238"/>
      <c r="J82" s="238"/>
      <c r="K82" s="238"/>
      <c r="L82" s="238"/>
      <c r="M82" s="238"/>
      <c r="N82" s="223"/>
      <c r="O82" s="223"/>
      <c r="P82" s="223"/>
      <c r="Q82" s="223"/>
      <c r="R82" s="223"/>
      <c r="S82" s="223"/>
      <c r="T82" s="224"/>
      <c r="U82" s="223"/>
      <c r="V82" s="213"/>
      <c r="W82" s="213"/>
      <c r="X82" s="213"/>
      <c r="Y82" s="213"/>
      <c r="Z82" s="213"/>
      <c r="AA82" s="213"/>
      <c r="AB82" s="213"/>
      <c r="AC82" s="213"/>
      <c r="AD82" s="213"/>
      <c r="AE82" s="213" t="s">
        <v>121</v>
      </c>
      <c r="AF82" s="213">
        <v>0</v>
      </c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ht="33.75" outlineLevel="1" x14ac:dyDescent="0.2">
      <c r="A83" s="214"/>
      <c r="B83" s="221"/>
      <c r="C83" s="272" t="s">
        <v>193</v>
      </c>
      <c r="D83" s="225"/>
      <c r="E83" s="232">
        <v>17.7378</v>
      </c>
      <c r="F83" s="238"/>
      <c r="G83" s="238"/>
      <c r="H83" s="238"/>
      <c r="I83" s="238"/>
      <c r="J83" s="238"/>
      <c r="K83" s="238"/>
      <c r="L83" s="238"/>
      <c r="M83" s="238"/>
      <c r="N83" s="223"/>
      <c r="O83" s="223"/>
      <c r="P83" s="223"/>
      <c r="Q83" s="223"/>
      <c r="R83" s="223"/>
      <c r="S83" s="223"/>
      <c r="T83" s="224"/>
      <c r="U83" s="223"/>
      <c r="V83" s="213"/>
      <c r="W83" s="213"/>
      <c r="X83" s="213"/>
      <c r="Y83" s="213"/>
      <c r="Z83" s="213"/>
      <c r="AA83" s="213"/>
      <c r="AB83" s="213"/>
      <c r="AC83" s="213"/>
      <c r="AD83" s="213"/>
      <c r="AE83" s="213" t="s">
        <v>121</v>
      </c>
      <c r="AF83" s="213">
        <v>0</v>
      </c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">
      <c r="A84" s="214">
        <v>19</v>
      </c>
      <c r="B84" s="221" t="s">
        <v>194</v>
      </c>
      <c r="C84" s="271" t="s">
        <v>195</v>
      </c>
      <c r="D84" s="223" t="s">
        <v>172</v>
      </c>
      <c r="E84" s="231">
        <v>7.5</v>
      </c>
      <c r="F84" s="237">
        <f>H84+J84</f>
        <v>0</v>
      </c>
      <c r="G84" s="238">
        <f>ROUND(E84*F84,2)</f>
        <v>0</v>
      </c>
      <c r="H84" s="238"/>
      <c r="I84" s="238">
        <f>ROUND(E84*H84,2)</f>
        <v>0</v>
      </c>
      <c r="J84" s="238"/>
      <c r="K84" s="238">
        <f>ROUND(E84*J84,2)</f>
        <v>0</v>
      </c>
      <c r="L84" s="238">
        <v>21</v>
      </c>
      <c r="M84" s="238">
        <f>G84*(1+L84/100)</f>
        <v>0</v>
      </c>
      <c r="N84" s="223">
        <v>3.3E-4</v>
      </c>
      <c r="O84" s="223">
        <f>ROUND(E84*N84,5)</f>
        <v>2.48E-3</v>
      </c>
      <c r="P84" s="223">
        <v>0</v>
      </c>
      <c r="Q84" s="223">
        <f>ROUND(E84*P84,5)</f>
        <v>0</v>
      </c>
      <c r="R84" s="223"/>
      <c r="S84" s="223"/>
      <c r="T84" s="224">
        <v>0.41</v>
      </c>
      <c r="U84" s="223">
        <f>ROUND(E84*T84,2)</f>
        <v>3.08</v>
      </c>
      <c r="V84" s="213"/>
      <c r="W84" s="213"/>
      <c r="X84" s="213"/>
      <c r="Y84" s="213"/>
      <c r="Z84" s="213"/>
      <c r="AA84" s="213"/>
      <c r="AB84" s="213"/>
      <c r="AC84" s="213"/>
      <c r="AD84" s="213"/>
      <c r="AE84" s="213" t="s">
        <v>119</v>
      </c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2.5" outlineLevel="1" x14ac:dyDescent="0.2">
      <c r="A85" s="214"/>
      <c r="B85" s="221"/>
      <c r="C85" s="272" t="s">
        <v>196</v>
      </c>
      <c r="D85" s="225"/>
      <c r="E85" s="232">
        <v>2.5</v>
      </c>
      <c r="F85" s="238"/>
      <c r="G85" s="238"/>
      <c r="H85" s="238"/>
      <c r="I85" s="238"/>
      <c r="J85" s="238"/>
      <c r="K85" s="238"/>
      <c r="L85" s="238"/>
      <c r="M85" s="238"/>
      <c r="N85" s="223"/>
      <c r="O85" s="223"/>
      <c r="P85" s="223"/>
      <c r="Q85" s="223"/>
      <c r="R85" s="223"/>
      <c r="S85" s="223"/>
      <c r="T85" s="224"/>
      <c r="U85" s="223"/>
      <c r="V85" s="213"/>
      <c r="W85" s="213"/>
      <c r="X85" s="213"/>
      <c r="Y85" s="213"/>
      <c r="Z85" s="213"/>
      <c r="AA85" s="213"/>
      <c r="AB85" s="213"/>
      <c r="AC85" s="213"/>
      <c r="AD85" s="213"/>
      <c r="AE85" s="213" t="s">
        <v>121</v>
      </c>
      <c r="AF85" s="213">
        <v>0</v>
      </c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14"/>
      <c r="B86" s="221"/>
      <c r="C86" s="272" t="s">
        <v>197</v>
      </c>
      <c r="D86" s="225"/>
      <c r="E86" s="232">
        <v>2.5</v>
      </c>
      <c r="F86" s="238"/>
      <c r="G86" s="238"/>
      <c r="H86" s="238"/>
      <c r="I86" s="238"/>
      <c r="J86" s="238"/>
      <c r="K86" s="238"/>
      <c r="L86" s="238"/>
      <c r="M86" s="238"/>
      <c r="N86" s="223"/>
      <c r="O86" s="223"/>
      <c r="P86" s="223"/>
      <c r="Q86" s="223"/>
      <c r="R86" s="223"/>
      <c r="S86" s="223"/>
      <c r="T86" s="224"/>
      <c r="U86" s="223"/>
      <c r="V86" s="213"/>
      <c r="W86" s="213"/>
      <c r="X86" s="213"/>
      <c r="Y86" s="213"/>
      <c r="Z86" s="213"/>
      <c r="AA86" s="213"/>
      <c r="AB86" s="213"/>
      <c r="AC86" s="213"/>
      <c r="AD86" s="213"/>
      <c r="AE86" s="213" t="s">
        <v>121</v>
      </c>
      <c r="AF86" s="213">
        <v>0</v>
      </c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14"/>
      <c r="B87" s="221"/>
      <c r="C87" s="272" t="s">
        <v>198</v>
      </c>
      <c r="D87" s="225"/>
      <c r="E87" s="232">
        <v>2.5</v>
      </c>
      <c r="F87" s="238"/>
      <c r="G87" s="238"/>
      <c r="H87" s="238"/>
      <c r="I87" s="238"/>
      <c r="J87" s="238"/>
      <c r="K87" s="238"/>
      <c r="L87" s="238"/>
      <c r="M87" s="238"/>
      <c r="N87" s="223"/>
      <c r="O87" s="223"/>
      <c r="P87" s="223"/>
      <c r="Q87" s="223"/>
      <c r="R87" s="223"/>
      <c r="S87" s="223"/>
      <c r="T87" s="224"/>
      <c r="U87" s="223"/>
      <c r="V87" s="213"/>
      <c r="W87" s="213"/>
      <c r="X87" s="213"/>
      <c r="Y87" s="213"/>
      <c r="Z87" s="213"/>
      <c r="AA87" s="213"/>
      <c r="AB87" s="213"/>
      <c r="AC87" s="213"/>
      <c r="AD87" s="213"/>
      <c r="AE87" s="213" t="s">
        <v>121</v>
      </c>
      <c r="AF87" s="213">
        <v>0</v>
      </c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x14ac:dyDescent="0.2">
      <c r="A88" s="215" t="s">
        <v>114</v>
      </c>
      <c r="B88" s="222" t="s">
        <v>67</v>
      </c>
      <c r="C88" s="273" t="s">
        <v>68</v>
      </c>
      <c r="D88" s="226"/>
      <c r="E88" s="233"/>
      <c r="F88" s="239"/>
      <c r="G88" s="239">
        <f>SUMIF(AE89:AE101,"&lt;&gt;NOR",G89:G101)</f>
        <v>0</v>
      </c>
      <c r="H88" s="239"/>
      <c r="I88" s="239">
        <f>SUM(I89:I101)</f>
        <v>0</v>
      </c>
      <c r="J88" s="239"/>
      <c r="K88" s="239">
        <f>SUM(K89:K101)</f>
        <v>0</v>
      </c>
      <c r="L88" s="239"/>
      <c r="M88" s="239">
        <f>SUM(M89:M101)</f>
        <v>0</v>
      </c>
      <c r="N88" s="226"/>
      <c r="O88" s="226">
        <f>SUM(O89:O101)</f>
        <v>3.3043500000000003</v>
      </c>
      <c r="P88" s="226"/>
      <c r="Q88" s="226">
        <f>SUM(Q89:Q101)</f>
        <v>0</v>
      </c>
      <c r="R88" s="226"/>
      <c r="S88" s="226"/>
      <c r="T88" s="227"/>
      <c r="U88" s="226">
        <f>SUM(U89:U101)</f>
        <v>2.96</v>
      </c>
      <c r="AE88" t="s">
        <v>115</v>
      </c>
    </row>
    <row r="89" spans="1:60" ht="22.5" outlineLevel="1" x14ac:dyDescent="0.2">
      <c r="A89" s="214">
        <v>20</v>
      </c>
      <c r="B89" s="221" t="s">
        <v>63</v>
      </c>
      <c r="C89" s="271" t="s">
        <v>199</v>
      </c>
      <c r="D89" s="223" t="s">
        <v>172</v>
      </c>
      <c r="E89" s="231">
        <v>14.22</v>
      </c>
      <c r="F89" s="237">
        <f>H89+J89</f>
        <v>0</v>
      </c>
      <c r="G89" s="238">
        <f>ROUND(E89*F89,2)</f>
        <v>0</v>
      </c>
      <c r="H89" s="238"/>
      <c r="I89" s="238">
        <f>ROUND(E89*H89,2)</f>
        <v>0</v>
      </c>
      <c r="J89" s="238"/>
      <c r="K89" s="238">
        <f>ROUND(E89*J89,2)</f>
        <v>0</v>
      </c>
      <c r="L89" s="238">
        <v>21</v>
      </c>
      <c r="M89" s="238">
        <f>G89*(1+L89/100)</f>
        <v>0</v>
      </c>
      <c r="N89" s="223">
        <v>0.19189000000000001</v>
      </c>
      <c r="O89" s="223">
        <f>ROUND(E89*N89,5)</f>
        <v>2.7286800000000002</v>
      </c>
      <c r="P89" s="223">
        <v>0</v>
      </c>
      <c r="Q89" s="223">
        <f>ROUND(E89*P89,5)</f>
        <v>0</v>
      </c>
      <c r="R89" s="223"/>
      <c r="S89" s="223"/>
      <c r="T89" s="224">
        <v>0.16200000000000001</v>
      </c>
      <c r="U89" s="223">
        <f>ROUND(E89*T89,2)</f>
        <v>2.2999999999999998</v>
      </c>
      <c r="V89" s="213"/>
      <c r="W89" s="213"/>
      <c r="X89" s="213"/>
      <c r="Y89" s="213"/>
      <c r="Z89" s="213"/>
      <c r="AA89" s="213"/>
      <c r="AB89" s="213"/>
      <c r="AC89" s="213"/>
      <c r="AD89" s="213"/>
      <c r="AE89" s="213" t="s">
        <v>119</v>
      </c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33.75" outlineLevel="1" x14ac:dyDescent="0.2">
      <c r="A90" s="214"/>
      <c r="B90" s="221"/>
      <c r="C90" s="272" t="s">
        <v>200</v>
      </c>
      <c r="D90" s="225"/>
      <c r="E90" s="232">
        <v>4.74</v>
      </c>
      <c r="F90" s="238"/>
      <c r="G90" s="238"/>
      <c r="H90" s="238"/>
      <c r="I90" s="238"/>
      <c r="J90" s="238"/>
      <c r="K90" s="238"/>
      <c r="L90" s="238"/>
      <c r="M90" s="238"/>
      <c r="N90" s="223"/>
      <c r="O90" s="223"/>
      <c r="P90" s="223"/>
      <c r="Q90" s="223"/>
      <c r="R90" s="223"/>
      <c r="S90" s="223"/>
      <c r="T90" s="224"/>
      <c r="U90" s="223"/>
      <c r="V90" s="213"/>
      <c r="W90" s="213"/>
      <c r="X90" s="213"/>
      <c r="Y90" s="213"/>
      <c r="Z90" s="213"/>
      <c r="AA90" s="213"/>
      <c r="AB90" s="213"/>
      <c r="AC90" s="213"/>
      <c r="AD90" s="213"/>
      <c r="AE90" s="213" t="s">
        <v>121</v>
      </c>
      <c r="AF90" s="213">
        <v>0</v>
      </c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33.75" outlineLevel="1" x14ac:dyDescent="0.2">
      <c r="A91" s="214"/>
      <c r="B91" s="221"/>
      <c r="C91" s="272" t="s">
        <v>201</v>
      </c>
      <c r="D91" s="225"/>
      <c r="E91" s="232">
        <v>4.74</v>
      </c>
      <c r="F91" s="238"/>
      <c r="G91" s="238"/>
      <c r="H91" s="238"/>
      <c r="I91" s="238"/>
      <c r="J91" s="238"/>
      <c r="K91" s="238"/>
      <c r="L91" s="238"/>
      <c r="M91" s="238"/>
      <c r="N91" s="223"/>
      <c r="O91" s="223"/>
      <c r="P91" s="223"/>
      <c r="Q91" s="223"/>
      <c r="R91" s="223"/>
      <c r="S91" s="223"/>
      <c r="T91" s="224"/>
      <c r="U91" s="223"/>
      <c r="V91" s="213"/>
      <c r="W91" s="213"/>
      <c r="X91" s="213"/>
      <c r="Y91" s="213"/>
      <c r="Z91" s="213"/>
      <c r="AA91" s="213"/>
      <c r="AB91" s="213"/>
      <c r="AC91" s="213"/>
      <c r="AD91" s="213"/>
      <c r="AE91" s="213" t="s">
        <v>121</v>
      </c>
      <c r="AF91" s="213">
        <v>0</v>
      </c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ht="33.75" outlineLevel="1" x14ac:dyDescent="0.2">
      <c r="A92" s="214"/>
      <c r="B92" s="221"/>
      <c r="C92" s="272" t="s">
        <v>202</v>
      </c>
      <c r="D92" s="225"/>
      <c r="E92" s="232">
        <v>4.74</v>
      </c>
      <c r="F92" s="238"/>
      <c r="G92" s="238"/>
      <c r="H92" s="238"/>
      <c r="I92" s="238"/>
      <c r="J92" s="238"/>
      <c r="K92" s="238"/>
      <c r="L92" s="238"/>
      <c r="M92" s="238"/>
      <c r="N92" s="223"/>
      <c r="O92" s="223"/>
      <c r="P92" s="223"/>
      <c r="Q92" s="223"/>
      <c r="R92" s="223"/>
      <c r="S92" s="223"/>
      <c r="T92" s="224"/>
      <c r="U92" s="223"/>
      <c r="V92" s="213"/>
      <c r="W92" s="213"/>
      <c r="X92" s="213"/>
      <c r="Y92" s="213"/>
      <c r="Z92" s="213"/>
      <c r="AA92" s="213"/>
      <c r="AB92" s="213"/>
      <c r="AC92" s="213"/>
      <c r="AD92" s="213"/>
      <c r="AE92" s="213" t="s">
        <v>121</v>
      </c>
      <c r="AF92" s="213">
        <v>0</v>
      </c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ht="22.5" outlineLevel="1" x14ac:dyDescent="0.2">
      <c r="A93" s="214">
        <v>21</v>
      </c>
      <c r="B93" s="221" t="s">
        <v>203</v>
      </c>
      <c r="C93" s="271" t="s">
        <v>204</v>
      </c>
      <c r="D93" s="223" t="s">
        <v>172</v>
      </c>
      <c r="E93" s="231">
        <v>3</v>
      </c>
      <c r="F93" s="237">
        <f>H93+J93</f>
        <v>0</v>
      </c>
      <c r="G93" s="238">
        <f>ROUND(E93*F93,2)</f>
        <v>0</v>
      </c>
      <c r="H93" s="238"/>
      <c r="I93" s="238">
        <f>ROUND(E93*H93,2)</f>
        <v>0</v>
      </c>
      <c r="J93" s="238"/>
      <c r="K93" s="238">
        <f>ROUND(E93*J93,2)</f>
        <v>0</v>
      </c>
      <c r="L93" s="238">
        <v>21</v>
      </c>
      <c r="M93" s="238">
        <f>G93*(1+L93/100)</f>
        <v>0</v>
      </c>
      <c r="N93" s="223">
        <v>0.19189000000000001</v>
      </c>
      <c r="O93" s="223">
        <f>ROUND(E93*N93,5)</f>
        <v>0.57567000000000002</v>
      </c>
      <c r="P93" s="223">
        <v>0</v>
      </c>
      <c r="Q93" s="223">
        <f>ROUND(E93*P93,5)</f>
        <v>0</v>
      </c>
      <c r="R93" s="223"/>
      <c r="S93" s="223"/>
      <c r="T93" s="224">
        <v>0.16200000000000001</v>
      </c>
      <c r="U93" s="223">
        <f>ROUND(E93*T93,2)</f>
        <v>0.49</v>
      </c>
      <c r="V93" s="213"/>
      <c r="W93" s="213"/>
      <c r="X93" s="213"/>
      <c r="Y93" s="213"/>
      <c r="Z93" s="213"/>
      <c r="AA93" s="213"/>
      <c r="AB93" s="213"/>
      <c r="AC93" s="213"/>
      <c r="AD93" s="213"/>
      <c r="AE93" s="213" t="s">
        <v>119</v>
      </c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">
      <c r="A94" s="214"/>
      <c r="B94" s="221"/>
      <c r="C94" s="274" t="s">
        <v>205</v>
      </c>
      <c r="D94" s="228"/>
      <c r="E94" s="234"/>
      <c r="F94" s="240"/>
      <c r="G94" s="241"/>
      <c r="H94" s="238"/>
      <c r="I94" s="238"/>
      <c r="J94" s="238"/>
      <c r="K94" s="238"/>
      <c r="L94" s="238"/>
      <c r="M94" s="238"/>
      <c r="N94" s="223"/>
      <c r="O94" s="223"/>
      <c r="P94" s="223"/>
      <c r="Q94" s="223"/>
      <c r="R94" s="223"/>
      <c r="S94" s="223"/>
      <c r="T94" s="224"/>
      <c r="U94" s="223"/>
      <c r="V94" s="213"/>
      <c r="W94" s="213"/>
      <c r="X94" s="213"/>
      <c r="Y94" s="213"/>
      <c r="Z94" s="213"/>
      <c r="AA94" s="213"/>
      <c r="AB94" s="213"/>
      <c r="AC94" s="213"/>
      <c r="AD94" s="213"/>
      <c r="AE94" s="213" t="s">
        <v>206</v>
      </c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6" t="str">
        <f>C94</f>
        <v>Obrubní dělící změnu výškové úrovně mezi vnitřní přístupovou rampou a podlahou přístřešku.</v>
      </c>
      <c r="BB94" s="213"/>
      <c r="BC94" s="213"/>
      <c r="BD94" s="213"/>
      <c r="BE94" s="213"/>
      <c r="BF94" s="213"/>
      <c r="BG94" s="213"/>
      <c r="BH94" s="213"/>
    </row>
    <row r="95" spans="1:60" ht="22.5" outlineLevel="1" x14ac:dyDescent="0.2">
      <c r="A95" s="214"/>
      <c r="B95" s="221"/>
      <c r="C95" s="272" t="s">
        <v>207</v>
      </c>
      <c r="D95" s="225"/>
      <c r="E95" s="232">
        <v>1</v>
      </c>
      <c r="F95" s="238"/>
      <c r="G95" s="238"/>
      <c r="H95" s="238"/>
      <c r="I95" s="238"/>
      <c r="J95" s="238"/>
      <c r="K95" s="238"/>
      <c r="L95" s="238"/>
      <c r="M95" s="238"/>
      <c r="N95" s="223"/>
      <c r="O95" s="223"/>
      <c r="P95" s="223"/>
      <c r="Q95" s="223"/>
      <c r="R95" s="223"/>
      <c r="S95" s="223"/>
      <c r="T95" s="224"/>
      <c r="U95" s="223"/>
      <c r="V95" s="213"/>
      <c r="W95" s="213"/>
      <c r="X95" s="213"/>
      <c r="Y95" s="213"/>
      <c r="Z95" s="213"/>
      <c r="AA95" s="213"/>
      <c r="AB95" s="213"/>
      <c r="AC95" s="213"/>
      <c r="AD95" s="213"/>
      <c r="AE95" s="213" t="s">
        <v>121</v>
      </c>
      <c r="AF95" s="213">
        <v>0</v>
      </c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14"/>
      <c r="B96" s="221"/>
      <c r="C96" s="272" t="s">
        <v>208</v>
      </c>
      <c r="D96" s="225"/>
      <c r="E96" s="232">
        <v>1</v>
      </c>
      <c r="F96" s="238"/>
      <c r="G96" s="238"/>
      <c r="H96" s="238"/>
      <c r="I96" s="238"/>
      <c r="J96" s="238"/>
      <c r="K96" s="238"/>
      <c r="L96" s="238"/>
      <c r="M96" s="238"/>
      <c r="N96" s="223"/>
      <c r="O96" s="223"/>
      <c r="P96" s="223"/>
      <c r="Q96" s="223"/>
      <c r="R96" s="223"/>
      <c r="S96" s="223"/>
      <c r="T96" s="224"/>
      <c r="U96" s="223"/>
      <c r="V96" s="213"/>
      <c r="W96" s="213"/>
      <c r="X96" s="213"/>
      <c r="Y96" s="213"/>
      <c r="Z96" s="213"/>
      <c r="AA96" s="213"/>
      <c r="AB96" s="213"/>
      <c r="AC96" s="213"/>
      <c r="AD96" s="213"/>
      <c r="AE96" s="213" t="s">
        <v>121</v>
      </c>
      <c r="AF96" s="213">
        <v>0</v>
      </c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ht="22.5" outlineLevel="1" x14ac:dyDescent="0.2">
      <c r="A97" s="214"/>
      <c r="B97" s="221"/>
      <c r="C97" s="272" t="s">
        <v>209</v>
      </c>
      <c r="D97" s="225"/>
      <c r="E97" s="232">
        <v>1</v>
      </c>
      <c r="F97" s="238"/>
      <c r="G97" s="238"/>
      <c r="H97" s="238"/>
      <c r="I97" s="238"/>
      <c r="J97" s="238"/>
      <c r="K97" s="238"/>
      <c r="L97" s="238"/>
      <c r="M97" s="238"/>
      <c r="N97" s="223"/>
      <c r="O97" s="223"/>
      <c r="P97" s="223"/>
      <c r="Q97" s="223"/>
      <c r="R97" s="223"/>
      <c r="S97" s="223"/>
      <c r="T97" s="224"/>
      <c r="U97" s="223"/>
      <c r="V97" s="213"/>
      <c r="W97" s="213"/>
      <c r="X97" s="213"/>
      <c r="Y97" s="213"/>
      <c r="Z97" s="213"/>
      <c r="AA97" s="213"/>
      <c r="AB97" s="213"/>
      <c r="AC97" s="213"/>
      <c r="AD97" s="213"/>
      <c r="AE97" s="213" t="s">
        <v>121</v>
      </c>
      <c r="AF97" s="213">
        <v>0</v>
      </c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">
      <c r="A98" s="214">
        <v>22</v>
      </c>
      <c r="B98" s="221" t="s">
        <v>210</v>
      </c>
      <c r="C98" s="271" t="s">
        <v>211</v>
      </c>
      <c r="D98" s="223" t="s">
        <v>172</v>
      </c>
      <c r="E98" s="231">
        <v>4.5</v>
      </c>
      <c r="F98" s="237">
        <f>H98+J98</f>
        <v>0</v>
      </c>
      <c r="G98" s="238">
        <f>ROUND(E98*F98,2)</f>
        <v>0</v>
      </c>
      <c r="H98" s="238"/>
      <c r="I98" s="238">
        <f>ROUND(E98*H98,2)</f>
        <v>0</v>
      </c>
      <c r="J98" s="238"/>
      <c r="K98" s="238">
        <f>ROUND(E98*J98,2)</f>
        <v>0</v>
      </c>
      <c r="L98" s="238">
        <v>21</v>
      </c>
      <c r="M98" s="238">
        <f>G98*(1+L98/100)</f>
        <v>0</v>
      </c>
      <c r="N98" s="223">
        <v>0</v>
      </c>
      <c r="O98" s="223">
        <f>ROUND(E98*N98,5)</f>
        <v>0</v>
      </c>
      <c r="P98" s="223">
        <v>0</v>
      </c>
      <c r="Q98" s="223">
        <f>ROUND(E98*P98,5)</f>
        <v>0</v>
      </c>
      <c r="R98" s="223"/>
      <c r="S98" s="223"/>
      <c r="T98" s="224">
        <v>3.6999999999999998E-2</v>
      </c>
      <c r="U98" s="223">
        <f>ROUND(E98*T98,2)</f>
        <v>0.17</v>
      </c>
      <c r="V98" s="213"/>
      <c r="W98" s="213"/>
      <c r="X98" s="213"/>
      <c r="Y98" s="213"/>
      <c r="Z98" s="213"/>
      <c r="AA98" s="213"/>
      <c r="AB98" s="213"/>
      <c r="AC98" s="213"/>
      <c r="AD98" s="213"/>
      <c r="AE98" s="213" t="s">
        <v>119</v>
      </c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ht="22.5" outlineLevel="1" x14ac:dyDescent="0.2">
      <c r="A99" s="214"/>
      <c r="B99" s="221"/>
      <c r="C99" s="272" t="s">
        <v>212</v>
      </c>
      <c r="D99" s="225"/>
      <c r="E99" s="232">
        <v>1.5</v>
      </c>
      <c r="F99" s="238"/>
      <c r="G99" s="238"/>
      <c r="H99" s="238"/>
      <c r="I99" s="238"/>
      <c r="J99" s="238"/>
      <c r="K99" s="238"/>
      <c r="L99" s="238"/>
      <c r="M99" s="238"/>
      <c r="N99" s="223"/>
      <c r="O99" s="223"/>
      <c r="P99" s="223"/>
      <c r="Q99" s="223"/>
      <c r="R99" s="223"/>
      <c r="S99" s="223"/>
      <c r="T99" s="224"/>
      <c r="U99" s="223"/>
      <c r="V99" s="213"/>
      <c r="W99" s="213"/>
      <c r="X99" s="213"/>
      <c r="Y99" s="213"/>
      <c r="Z99" s="213"/>
      <c r="AA99" s="213"/>
      <c r="AB99" s="213"/>
      <c r="AC99" s="213"/>
      <c r="AD99" s="213"/>
      <c r="AE99" s="213" t="s">
        <v>121</v>
      </c>
      <c r="AF99" s="213">
        <v>0</v>
      </c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ht="22.5" outlineLevel="1" x14ac:dyDescent="0.2">
      <c r="A100" s="214"/>
      <c r="B100" s="221"/>
      <c r="C100" s="272" t="s">
        <v>213</v>
      </c>
      <c r="D100" s="225"/>
      <c r="E100" s="232">
        <v>1.5</v>
      </c>
      <c r="F100" s="238"/>
      <c r="G100" s="238"/>
      <c r="H100" s="238"/>
      <c r="I100" s="238"/>
      <c r="J100" s="238"/>
      <c r="K100" s="238"/>
      <c r="L100" s="238"/>
      <c r="M100" s="238"/>
      <c r="N100" s="223"/>
      <c r="O100" s="223"/>
      <c r="P100" s="223"/>
      <c r="Q100" s="223"/>
      <c r="R100" s="223"/>
      <c r="S100" s="223"/>
      <c r="T100" s="224"/>
      <c r="U100" s="22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 t="s">
        <v>121</v>
      </c>
      <c r="AF100" s="213">
        <v>0</v>
      </c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ht="22.5" outlineLevel="1" x14ac:dyDescent="0.2">
      <c r="A101" s="214"/>
      <c r="B101" s="221"/>
      <c r="C101" s="272" t="s">
        <v>214</v>
      </c>
      <c r="D101" s="225"/>
      <c r="E101" s="232">
        <v>1.5</v>
      </c>
      <c r="F101" s="238"/>
      <c r="G101" s="238"/>
      <c r="H101" s="238"/>
      <c r="I101" s="238"/>
      <c r="J101" s="238"/>
      <c r="K101" s="238"/>
      <c r="L101" s="238"/>
      <c r="M101" s="238"/>
      <c r="N101" s="223"/>
      <c r="O101" s="223"/>
      <c r="P101" s="223"/>
      <c r="Q101" s="223"/>
      <c r="R101" s="223"/>
      <c r="S101" s="223"/>
      <c r="T101" s="224"/>
      <c r="U101" s="22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 t="s">
        <v>121</v>
      </c>
      <c r="AF101" s="213">
        <v>0</v>
      </c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x14ac:dyDescent="0.2">
      <c r="A102" s="215" t="s">
        <v>114</v>
      </c>
      <c r="B102" s="222" t="s">
        <v>69</v>
      </c>
      <c r="C102" s="273" t="s">
        <v>70</v>
      </c>
      <c r="D102" s="226"/>
      <c r="E102" s="233"/>
      <c r="F102" s="239"/>
      <c r="G102" s="239">
        <f>SUMIF(AE103:AE107,"&lt;&gt;NOR",G103:G107)</f>
        <v>0</v>
      </c>
      <c r="H102" s="239"/>
      <c r="I102" s="239">
        <f>SUM(I103:I107)</f>
        <v>0</v>
      </c>
      <c r="J102" s="239"/>
      <c r="K102" s="239">
        <f>SUM(K103:K107)</f>
        <v>0</v>
      </c>
      <c r="L102" s="239"/>
      <c r="M102" s="239">
        <f>SUM(M103:M107)</f>
        <v>0</v>
      </c>
      <c r="N102" s="226"/>
      <c r="O102" s="226">
        <f>SUM(O103:O107)</f>
        <v>0.17063999999999999</v>
      </c>
      <c r="P102" s="226"/>
      <c r="Q102" s="226">
        <f>SUM(Q103:Q107)</f>
        <v>0</v>
      </c>
      <c r="R102" s="226"/>
      <c r="S102" s="226"/>
      <c r="T102" s="227"/>
      <c r="U102" s="226">
        <f>SUM(U103:U107)</f>
        <v>23.11</v>
      </c>
      <c r="AE102" t="s">
        <v>115</v>
      </c>
    </row>
    <row r="103" spans="1:60" outlineLevel="1" x14ac:dyDescent="0.2">
      <c r="A103" s="214">
        <v>23</v>
      </c>
      <c r="B103" s="221" t="s">
        <v>215</v>
      </c>
      <c r="C103" s="271" t="s">
        <v>216</v>
      </c>
      <c r="D103" s="223" t="s">
        <v>118</v>
      </c>
      <c r="E103" s="231">
        <v>108</v>
      </c>
      <c r="F103" s="237">
        <f>H103+J103</f>
        <v>0</v>
      </c>
      <c r="G103" s="238">
        <f>ROUND(E103*F103,2)</f>
        <v>0</v>
      </c>
      <c r="H103" s="238"/>
      <c r="I103" s="238">
        <f>ROUND(E103*H103,2)</f>
        <v>0</v>
      </c>
      <c r="J103" s="238"/>
      <c r="K103" s="238">
        <f>ROUND(E103*J103,2)</f>
        <v>0</v>
      </c>
      <c r="L103" s="238">
        <v>21</v>
      </c>
      <c r="M103" s="238">
        <f>G103*(1+L103/100)</f>
        <v>0</v>
      </c>
      <c r="N103" s="223">
        <v>1.58E-3</v>
      </c>
      <c r="O103" s="223">
        <f>ROUND(E103*N103,5)</f>
        <v>0.17063999999999999</v>
      </c>
      <c r="P103" s="223">
        <v>0</v>
      </c>
      <c r="Q103" s="223">
        <f>ROUND(E103*P103,5)</f>
        <v>0</v>
      </c>
      <c r="R103" s="223"/>
      <c r="S103" s="223"/>
      <c r="T103" s="224">
        <v>0.214</v>
      </c>
      <c r="U103" s="223">
        <f>ROUND(E103*T103,2)</f>
        <v>23.11</v>
      </c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 t="s">
        <v>119</v>
      </c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ht="22.5" outlineLevel="1" x14ac:dyDescent="0.2">
      <c r="A104" s="214"/>
      <c r="B104" s="221"/>
      <c r="C104" s="274" t="s">
        <v>217</v>
      </c>
      <c r="D104" s="228"/>
      <c r="E104" s="234"/>
      <c r="F104" s="240"/>
      <c r="G104" s="241"/>
      <c r="H104" s="238"/>
      <c r="I104" s="238"/>
      <c r="J104" s="238"/>
      <c r="K104" s="238"/>
      <c r="L104" s="238"/>
      <c r="M104" s="238"/>
      <c r="N104" s="223"/>
      <c r="O104" s="223"/>
      <c r="P104" s="223"/>
      <c r="Q104" s="223"/>
      <c r="R104" s="223"/>
      <c r="S104" s="223"/>
      <c r="T104" s="224"/>
      <c r="U104" s="22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 t="s">
        <v>206</v>
      </c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6" t="str">
        <f>C104</f>
        <v>Lehké lešení pomocmé pro montáž pozink. konstrukce, konstrukce krovu, opláštění cementotřískovými deskami a provedení falcované krytiny.</v>
      </c>
      <c r="BB104" s="213"/>
      <c r="BC104" s="213"/>
      <c r="BD104" s="213"/>
      <c r="BE104" s="213"/>
      <c r="BF104" s="213"/>
      <c r="BG104" s="213"/>
      <c r="BH104" s="213"/>
    </row>
    <row r="105" spans="1:60" outlineLevel="1" x14ac:dyDescent="0.2">
      <c r="A105" s="214"/>
      <c r="B105" s="221"/>
      <c r="C105" s="272" t="s">
        <v>218</v>
      </c>
      <c r="D105" s="225"/>
      <c r="E105" s="232">
        <v>36</v>
      </c>
      <c r="F105" s="238"/>
      <c r="G105" s="238"/>
      <c r="H105" s="238"/>
      <c r="I105" s="238"/>
      <c r="J105" s="238"/>
      <c r="K105" s="238"/>
      <c r="L105" s="238"/>
      <c r="M105" s="238"/>
      <c r="N105" s="223"/>
      <c r="O105" s="223"/>
      <c r="P105" s="223"/>
      <c r="Q105" s="223"/>
      <c r="R105" s="223"/>
      <c r="S105" s="223"/>
      <c r="T105" s="224"/>
      <c r="U105" s="22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 t="s">
        <v>121</v>
      </c>
      <c r="AF105" s="213">
        <v>0</v>
      </c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1" x14ac:dyDescent="0.2">
      <c r="A106" s="214"/>
      <c r="B106" s="221"/>
      <c r="C106" s="272" t="s">
        <v>219</v>
      </c>
      <c r="D106" s="225"/>
      <c r="E106" s="232">
        <v>36</v>
      </c>
      <c r="F106" s="238"/>
      <c r="G106" s="238"/>
      <c r="H106" s="238"/>
      <c r="I106" s="238"/>
      <c r="J106" s="238"/>
      <c r="K106" s="238"/>
      <c r="L106" s="238"/>
      <c r="M106" s="238"/>
      <c r="N106" s="223"/>
      <c r="O106" s="223"/>
      <c r="P106" s="223"/>
      <c r="Q106" s="223"/>
      <c r="R106" s="223"/>
      <c r="S106" s="223"/>
      <c r="T106" s="224"/>
      <c r="U106" s="22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 t="s">
        <v>121</v>
      </c>
      <c r="AF106" s="213">
        <v>0</v>
      </c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">
      <c r="A107" s="214"/>
      <c r="B107" s="221"/>
      <c r="C107" s="272" t="s">
        <v>220</v>
      </c>
      <c r="D107" s="225"/>
      <c r="E107" s="232">
        <v>36</v>
      </c>
      <c r="F107" s="238"/>
      <c r="G107" s="238"/>
      <c r="H107" s="238"/>
      <c r="I107" s="238"/>
      <c r="J107" s="238"/>
      <c r="K107" s="238"/>
      <c r="L107" s="238"/>
      <c r="M107" s="238"/>
      <c r="N107" s="223"/>
      <c r="O107" s="223"/>
      <c r="P107" s="223"/>
      <c r="Q107" s="223"/>
      <c r="R107" s="223"/>
      <c r="S107" s="223"/>
      <c r="T107" s="224"/>
      <c r="U107" s="22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 t="s">
        <v>121</v>
      </c>
      <c r="AF107" s="213">
        <v>0</v>
      </c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x14ac:dyDescent="0.2">
      <c r="A108" s="215" t="s">
        <v>114</v>
      </c>
      <c r="B108" s="222" t="s">
        <v>71</v>
      </c>
      <c r="C108" s="273" t="s">
        <v>72</v>
      </c>
      <c r="D108" s="226"/>
      <c r="E108" s="233"/>
      <c r="F108" s="239"/>
      <c r="G108" s="239">
        <f>SUMIF(AE109:AE124,"&lt;&gt;NOR",G109:G124)</f>
        <v>0</v>
      </c>
      <c r="H108" s="239"/>
      <c r="I108" s="239">
        <f>SUM(I109:I124)</f>
        <v>0</v>
      </c>
      <c r="J108" s="239"/>
      <c r="K108" s="239">
        <f>SUM(K109:K124)</f>
        <v>0</v>
      </c>
      <c r="L108" s="239"/>
      <c r="M108" s="239">
        <f>SUM(M109:M124)</f>
        <v>0</v>
      </c>
      <c r="N108" s="226"/>
      <c r="O108" s="226">
        <f>SUM(O109:O124)</f>
        <v>1.6490000000000001E-2</v>
      </c>
      <c r="P108" s="226"/>
      <c r="Q108" s="226">
        <f>SUM(Q109:Q124)</f>
        <v>57.152069999999995</v>
      </c>
      <c r="R108" s="226"/>
      <c r="S108" s="226"/>
      <c r="T108" s="227"/>
      <c r="U108" s="226">
        <f>SUM(U109:U124)</f>
        <v>189.31</v>
      </c>
      <c r="AE108" t="s">
        <v>115</v>
      </c>
    </row>
    <row r="109" spans="1:60" outlineLevel="1" x14ac:dyDescent="0.2">
      <c r="A109" s="214">
        <v>24</v>
      </c>
      <c r="B109" s="221" t="s">
        <v>221</v>
      </c>
      <c r="C109" s="271" t="s">
        <v>222</v>
      </c>
      <c r="D109" s="223" t="s">
        <v>126</v>
      </c>
      <c r="E109" s="231">
        <v>11.218500000000001</v>
      </c>
      <c r="F109" s="237">
        <f>H109+J109</f>
        <v>0</v>
      </c>
      <c r="G109" s="238">
        <f>ROUND(E109*F109,2)</f>
        <v>0</v>
      </c>
      <c r="H109" s="238"/>
      <c r="I109" s="238">
        <f>ROUND(E109*H109,2)</f>
        <v>0</v>
      </c>
      <c r="J109" s="238"/>
      <c r="K109" s="238">
        <f>ROUND(E109*J109,2)</f>
        <v>0</v>
      </c>
      <c r="L109" s="238">
        <v>21</v>
      </c>
      <c r="M109" s="238">
        <f>G109*(1+L109/100)</f>
        <v>0</v>
      </c>
      <c r="N109" s="223">
        <v>1.47E-3</v>
      </c>
      <c r="O109" s="223">
        <f>ROUND(E109*N109,5)</f>
        <v>1.6490000000000001E-2</v>
      </c>
      <c r="P109" s="223">
        <v>2.4</v>
      </c>
      <c r="Q109" s="223">
        <f>ROUND(E109*P109,5)</f>
        <v>26.924399999999999</v>
      </c>
      <c r="R109" s="223"/>
      <c r="S109" s="223"/>
      <c r="T109" s="224">
        <v>8.5</v>
      </c>
      <c r="U109" s="223">
        <f>ROUND(E109*T109,2)</f>
        <v>95.36</v>
      </c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 t="s">
        <v>119</v>
      </c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ht="22.5" outlineLevel="1" x14ac:dyDescent="0.2">
      <c r="A110" s="214"/>
      <c r="B110" s="221"/>
      <c r="C110" s="272" t="s">
        <v>223</v>
      </c>
      <c r="D110" s="225"/>
      <c r="E110" s="232">
        <v>3.7395</v>
      </c>
      <c r="F110" s="238"/>
      <c r="G110" s="238"/>
      <c r="H110" s="238"/>
      <c r="I110" s="238"/>
      <c r="J110" s="238"/>
      <c r="K110" s="238"/>
      <c r="L110" s="238"/>
      <c r="M110" s="238"/>
      <c r="N110" s="223"/>
      <c r="O110" s="223"/>
      <c r="P110" s="223"/>
      <c r="Q110" s="223"/>
      <c r="R110" s="223"/>
      <c r="S110" s="223"/>
      <c r="T110" s="224"/>
      <c r="U110" s="22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 t="s">
        <v>121</v>
      </c>
      <c r="AF110" s="213">
        <v>0</v>
      </c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ht="22.5" outlineLevel="1" x14ac:dyDescent="0.2">
      <c r="A111" s="214"/>
      <c r="B111" s="221"/>
      <c r="C111" s="272" t="s">
        <v>224</v>
      </c>
      <c r="D111" s="225"/>
      <c r="E111" s="232">
        <v>3.7395</v>
      </c>
      <c r="F111" s="238"/>
      <c r="G111" s="238"/>
      <c r="H111" s="238"/>
      <c r="I111" s="238"/>
      <c r="J111" s="238"/>
      <c r="K111" s="238"/>
      <c r="L111" s="238"/>
      <c r="M111" s="238"/>
      <c r="N111" s="223"/>
      <c r="O111" s="223"/>
      <c r="P111" s="223"/>
      <c r="Q111" s="223"/>
      <c r="R111" s="223"/>
      <c r="S111" s="223"/>
      <c r="T111" s="224"/>
      <c r="U111" s="22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 t="s">
        <v>121</v>
      </c>
      <c r="AF111" s="213">
        <v>0</v>
      </c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ht="22.5" outlineLevel="1" x14ac:dyDescent="0.2">
      <c r="A112" s="214"/>
      <c r="B112" s="221"/>
      <c r="C112" s="272" t="s">
        <v>225</v>
      </c>
      <c r="D112" s="225"/>
      <c r="E112" s="232">
        <v>3.7395</v>
      </c>
      <c r="F112" s="238"/>
      <c r="G112" s="238"/>
      <c r="H112" s="238"/>
      <c r="I112" s="238"/>
      <c r="J112" s="238"/>
      <c r="K112" s="238"/>
      <c r="L112" s="238"/>
      <c r="M112" s="238"/>
      <c r="N112" s="223"/>
      <c r="O112" s="223"/>
      <c r="P112" s="223"/>
      <c r="Q112" s="223"/>
      <c r="R112" s="223"/>
      <c r="S112" s="223"/>
      <c r="T112" s="224"/>
      <c r="U112" s="22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 t="s">
        <v>121</v>
      </c>
      <c r="AF112" s="213">
        <v>0</v>
      </c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ht="22.5" outlineLevel="1" x14ac:dyDescent="0.2">
      <c r="A113" s="214">
        <v>25</v>
      </c>
      <c r="B113" s="221" t="s">
        <v>226</v>
      </c>
      <c r="C113" s="271" t="s">
        <v>227</v>
      </c>
      <c r="D113" s="223" t="s">
        <v>126</v>
      </c>
      <c r="E113" s="231">
        <v>4.7902500000000003</v>
      </c>
      <c r="F113" s="237">
        <f>H113+J113</f>
        <v>0</v>
      </c>
      <c r="G113" s="238">
        <f>ROUND(E113*F113,2)</f>
        <v>0</v>
      </c>
      <c r="H113" s="238"/>
      <c r="I113" s="238">
        <f>ROUND(E113*H113,2)</f>
        <v>0</v>
      </c>
      <c r="J113" s="238"/>
      <c r="K113" s="238">
        <f>ROUND(E113*J113,2)</f>
        <v>0</v>
      </c>
      <c r="L113" s="238">
        <v>21</v>
      </c>
      <c r="M113" s="238">
        <f>G113*(1+L113/100)</f>
        <v>0</v>
      </c>
      <c r="N113" s="223">
        <v>0</v>
      </c>
      <c r="O113" s="223">
        <f>ROUND(E113*N113,5)</f>
        <v>0</v>
      </c>
      <c r="P113" s="223">
        <v>2.2000000000000002</v>
      </c>
      <c r="Q113" s="223">
        <f>ROUND(E113*P113,5)</f>
        <v>10.538550000000001</v>
      </c>
      <c r="R113" s="223"/>
      <c r="S113" s="223"/>
      <c r="T113" s="224">
        <v>4.6550000000000002</v>
      </c>
      <c r="U113" s="223">
        <f>ROUND(E113*T113,2)</f>
        <v>22.3</v>
      </c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 t="s">
        <v>119</v>
      </c>
      <c r="AF113" s="213"/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33.75" outlineLevel="1" x14ac:dyDescent="0.2">
      <c r="A114" s="214"/>
      <c r="B114" s="221"/>
      <c r="C114" s="272" t="s">
        <v>228</v>
      </c>
      <c r="D114" s="225"/>
      <c r="E114" s="232">
        <v>1.5967499999999999</v>
      </c>
      <c r="F114" s="238"/>
      <c r="G114" s="238"/>
      <c r="H114" s="238"/>
      <c r="I114" s="238"/>
      <c r="J114" s="238"/>
      <c r="K114" s="238"/>
      <c r="L114" s="238"/>
      <c r="M114" s="238"/>
      <c r="N114" s="223"/>
      <c r="O114" s="223"/>
      <c r="P114" s="223"/>
      <c r="Q114" s="223"/>
      <c r="R114" s="223"/>
      <c r="S114" s="223"/>
      <c r="T114" s="224"/>
      <c r="U114" s="22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 t="s">
        <v>121</v>
      </c>
      <c r="AF114" s="213">
        <v>0</v>
      </c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ht="33.75" outlineLevel="1" x14ac:dyDescent="0.2">
      <c r="A115" s="214"/>
      <c r="B115" s="221"/>
      <c r="C115" s="272" t="s">
        <v>229</v>
      </c>
      <c r="D115" s="225"/>
      <c r="E115" s="232">
        <v>1.5967499999999999</v>
      </c>
      <c r="F115" s="238"/>
      <c r="G115" s="238"/>
      <c r="H115" s="238"/>
      <c r="I115" s="238"/>
      <c r="J115" s="238"/>
      <c r="K115" s="238"/>
      <c r="L115" s="238"/>
      <c r="M115" s="238"/>
      <c r="N115" s="223"/>
      <c r="O115" s="223"/>
      <c r="P115" s="223"/>
      <c r="Q115" s="223"/>
      <c r="R115" s="223"/>
      <c r="S115" s="223"/>
      <c r="T115" s="224"/>
      <c r="U115" s="22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 t="s">
        <v>121</v>
      </c>
      <c r="AF115" s="213">
        <v>0</v>
      </c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ht="33.75" outlineLevel="1" x14ac:dyDescent="0.2">
      <c r="A116" s="214"/>
      <c r="B116" s="221"/>
      <c r="C116" s="272" t="s">
        <v>230</v>
      </c>
      <c r="D116" s="225"/>
      <c r="E116" s="232">
        <v>1.5967499999999999</v>
      </c>
      <c r="F116" s="238"/>
      <c r="G116" s="238"/>
      <c r="H116" s="238"/>
      <c r="I116" s="238"/>
      <c r="J116" s="238"/>
      <c r="K116" s="238"/>
      <c r="L116" s="238"/>
      <c r="M116" s="238"/>
      <c r="N116" s="223"/>
      <c r="O116" s="223"/>
      <c r="P116" s="223"/>
      <c r="Q116" s="223"/>
      <c r="R116" s="223"/>
      <c r="S116" s="223"/>
      <c r="T116" s="224"/>
      <c r="U116" s="22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 t="s">
        <v>121</v>
      </c>
      <c r="AF116" s="213">
        <v>0</v>
      </c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ht="22.5" outlineLevel="1" x14ac:dyDescent="0.2">
      <c r="A117" s="214">
        <v>26</v>
      </c>
      <c r="B117" s="221" t="s">
        <v>231</v>
      </c>
      <c r="C117" s="271" t="s">
        <v>232</v>
      </c>
      <c r="D117" s="223" t="s">
        <v>126</v>
      </c>
      <c r="E117" s="231">
        <v>8.9496000000000002</v>
      </c>
      <c r="F117" s="237">
        <f>H117+J117</f>
        <v>0</v>
      </c>
      <c r="G117" s="238">
        <f>ROUND(E117*F117,2)</f>
        <v>0</v>
      </c>
      <c r="H117" s="238"/>
      <c r="I117" s="238">
        <f>ROUND(E117*H117,2)</f>
        <v>0</v>
      </c>
      <c r="J117" s="238"/>
      <c r="K117" s="238">
        <f>ROUND(E117*J117,2)</f>
        <v>0</v>
      </c>
      <c r="L117" s="238">
        <v>21</v>
      </c>
      <c r="M117" s="238">
        <f>G117*(1+L117/100)</f>
        <v>0</v>
      </c>
      <c r="N117" s="223">
        <v>0</v>
      </c>
      <c r="O117" s="223">
        <f>ROUND(E117*N117,5)</f>
        <v>0</v>
      </c>
      <c r="P117" s="223">
        <v>2.2000000000000002</v>
      </c>
      <c r="Q117" s="223">
        <f>ROUND(E117*P117,5)</f>
        <v>19.689119999999999</v>
      </c>
      <c r="R117" s="223"/>
      <c r="S117" s="223"/>
      <c r="T117" s="224">
        <v>3.9769999999999999</v>
      </c>
      <c r="U117" s="223">
        <f>ROUND(E117*T117,2)</f>
        <v>35.590000000000003</v>
      </c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 t="s">
        <v>119</v>
      </c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ht="33.75" outlineLevel="1" x14ac:dyDescent="0.2">
      <c r="A118" s="214"/>
      <c r="B118" s="221"/>
      <c r="C118" s="272" t="s">
        <v>233</v>
      </c>
      <c r="D118" s="225"/>
      <c r="E118" s="232">
        <v>2.9832000000000001</v>
      </c>
      <c r="F118" s="238"/>
      <c r="G118" s="238"/>
      <c r="H118" s="238"/>
      <c r="I118" s="238"/>
      <c r="J118" s="238"/>
      <c r="K118" s="238"/>
      <c r="L118" s="238"/>
      <c r="M118" s="238"/>
      <c r="N118" s="223"/>
      <c r="O118" s="223"/>
      <c r="P118" s="223"/>
      <c r="Q118" s="223"/>
      <c r="R118" s="223"/>
      <c r="S118" s="223"/>
      <c r="T118" s="224"/>
      <c r="U118" s="22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 t="s">
        <v>121</v>
      </c>
      <c r="AF118" s="213">
        <v>0</v>
      </c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ht="33.75" outlineLevel="1" x14ac:dyDescent="0.2">
      <c r="A119" s="214"/>
      <c r="B119" s="221"/>
      <c r="C119" s="272" t="s">
        <v>234</v>
      </c>
      <c r="D119" s="225"/>
      <c r="E119" s="232">
        <v>2.9832000000000001</v>
      </c>
      <c r="F119" s="238"/>
      <c r="G119" s="238"/>
      <c r="H119" s="238"/>
      <c r="I119" s="238"/>
      <c r="J119" s="238"/>
      <c r="K119" s="238"/>
      <c r="L119" s="238"/>
      <c r="M119" s="238"/>
      <c r="N119" s="223"/>
      <c r="O119" s="223"/>
      <c r="P119" s="223"/>
      <c r="Q119" s="223"/>
      <c r="R119" s="223"/>
      <c r="S119" s="223"/>
      <c r="T119" s="224"/>
      <c r="U119" s="22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 t="s">
        <v>121</v>
      </c>
      <c r="AF119" s="213">
        <v>0</v>
      </c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ht="33.75" outlineLevel="1" x14ac:dyDescent="0.2">
      <c r="A120" s="214"/>
      <c r="B120" s="221"/>
      <c r="C120" s="272" t="s">
        <v>235</v>
      </c>
      <c r="D120" s="225"/>
      <c r="E120" s="232">
        <v>2.9832000000000001</v>
      </c>
      <c r="F120" s="238"/>
      <c r="G120" s="238"/>
      <c r="H120" s="238"/>
      <c r="I120" s="238"/>
      <c r="J120" s="238"/>
      <c r="K120" s="238"/>
      <c r="L120" s="238"/>
      <c r="M120" s="238"/>
      <c r="N120" s="223"/>
      <c r="O120" s="223"/>
      <c r="P120" s="223"/>
      <c r="Q120" s="223"/>
      <c r="R120" s="223"/>
      <c r="S120" s="223"/>
      <c r="T120" s="224"/>
      <c r="U120" s="22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 t="s">
        <v>121</v>
      </c>
      <c r="AF120" s="213">
        <v>0</v>
      </c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ht="22.5" outlineLevel="1" x14ac:dyDescent="0.2">
      <c r="A121" s="214">
        <v>27</v>
      </c>
      <c r="B121" s="221" t="s">
        <v>236</v>
      </c>
      <c r="C121" s="271" t="s">
        <v>237</v>
      </c>
      <c r="D121" s="223" t="s">
        <v>126</v>
      </c>
      <c r="E121" s="231">
        <v>8.9496000000000002</v>
      </c>
      <c r="F121" s="237">
        <f>H121+J121</f>
        <v>0</v>
      </c>
      <c r="G121" s="238">
        <f>ROUND(E121*F121,2)</f>
        <v>0</v>
      </c>
      <c r="H121" s="238"/>
      <c r="I121" s="238">
        <f>ROUND(E121*H121,2)</f>
        <v>0</v>
      </c>
      <c r="J121" s="238"/>
      <c r="K121" s="238">
        <f>ROUND(E121*J121,2)</f>
        <v>0</v>
      </c>
      <c r="L121" s="238">
        <v>21</v>
      </c>
      <c r="M121" s="238">
        <f>G121*(1+L121/100)</f>
        <v>0</v>
      </c>
      <c r="N121" s="223">
        <v>0</v>
      </c>
      <c r="O121" s="223">
        <f>ROUND(E121*N121,5)</f>
        <v>0</v>
      </c>
      <c r="P121" s="223">
        <v>0</v>
      </c>
      <c r="Q121" s="223">
        <f>ROUND(E121*P121,5)</f>
        <v>0</v>
      </c>
      <c r="R121" s="223"/>
      <c r="S121" s="223"/>
      <c r="T121" s="224">
        <v>4.0289999999999999</v>
      </c>
      <c r="U121" s="223">
        <f>ROUND(E121*T121,2)</f>
        <v>36.06</v>
      </c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 t="s">
        <v>119</v>
      </c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ht="33.75" outlineLevel="1" x14ac:dyDescent="0.2">
      <c r="A122" s="214"/>
      <c r="B122" s="221"/>
      <c r="C122" s="272" t="s">
        <v>233</v>
      </c>
      <c r="D122" s="225"/>
      <c r="E122" s="232">
        <v>2.9832000000000001</v>
      </c>
      <c r="F122" s="238"/>
      <c r="G122" s="238"/>
      <c r="H122" s="238"/>
      <c r="I122" s="238"/>
      <c r="J122" s="238"/>
      <c r="K122" s="238"/>
      <c r="L122" s="238"/>
      <c r="M122" s="238"/>
      <c r="N122" s="223"/>
      <c r="O122" s="223"/>
      <c r="P122" s="223"/>
      <c r="Q122" s="223"/>
      <c r="R122" s="223"/>
      <c r="S122" s="223"/>
      <c r="T122" s="224"/>
      <c r="U122" s="22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 t="s">
        <v>121</v>
      </c>
      <c r="AF122" s="213">
        <v>0</v>
      </c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ht="33.75" outlineLevel="1" x14ac:dyDescent="0.2">
      <c r="A123" s="214"/>
      <c r="B123" s="221"/>
      <c r="C123" s="272" t="s">
        <v>234</v>
      </c>
      <c r="D123" s="225"/>
      <c r="E123" s="232">
        <v>2.9832000000000001</v>
      </c>
      <c r="F123" s="238"/>
      <c r="G123" s="238"/>
      <c r="H123" s="238"/>
      <c r="I123" s="238"/>
      <c r="J123" s="238"/>
      <c r="K123" s="238"/>
      <c r="L123" s="238"/>
      <c r="M123" s="238"/>
      <c r="N123" s="223"/>
      <c r="O123" s="223"/>
      <c r="P123" s="223"/>
      <c r="Q123" s="223"/>
      <c r="R123" s="223"/>
      <c r="S123" s="223"/>
      <c r="T123" s="224"/>
      <c r="U123" s="22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 t="s">
        <v>121</v>
      </c>
      <c r="AF123" s="213">
        <v>0</v>
      </c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ht="33.75" outlineLevel="1" x14ac:dyDescent="0.2">
      <c r="A124" s="214"/>
      <c r="B124" s="221"/>
      <c r="C124" s="272" t="s">
        <v>235</v>
      </c>
      <c r="D124" s="225"/>
      <c r="E124" s="232">
        <v>2.9832000000000001</v>
      </c>
      <c r="F124" s="238"/>
      <c r="G124" s="238"/>
      <c r="H124" s="238"/>
      <c r="I124" s="238"/>
      <c r="J124" s="238"/>
      <c r="K124" s="238"/>
      <c r="L124" s="238"/>
      <c r="M124" s="238"/>
      <c r="N124" s="223"/>
      <c r="O124" s="223"/>
      <c r="P124" s="223"/>
      <c r="Q124" s="223"/>
      <c r="R124" s="223"/>
      <c r="S124" s="223"/>
      <c r="T124" s="224"/>
      <c r="U124" s="22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 t="s">
        <v>121</v>
      </c>
      <c r="AF124" s="213">
        <v>0</v>
      </c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x14ac:dyDescent="0.2">
      <c r="A125" s="215" t="s">
        <v>114</v>
      </c>
      <c r="B125" s="222" t="s">
        <v>73</v>
      </c>
      <c r="C125" s="273" t="s">
        <v>74</v>
      </c>
      <c r="D125" s="226"/>
      <c r="E125" s="233"/>
      <c r="F125" s="239"/>
      <c r="G125" s="239">
        <f>SUMIF(AE126:AE126,"&lt;&gt;NOR",G126:G126)</f>
        <v>0</v>
      </c>
      <c r="H125" s="239"/>
      <c r="I125" s="239">
        <f>SUM(I126:I126)</f>
        <v>0</v>
      </c>
      <c r="J125" s="239"/>
      <c r="K125" s="239">
        <f>SUM(K126:K126)</f>
        <v>0</v>
      </c>
      <c r="L125" s="239"/>
      <c r="M125" s="239">
        <f>SUM(M126:M126)</f>
        <v>0</v>
      </c>
      <c r="N125" s="226"/>
      <c r="O125" s="226">
        <f>SUM(O126:O126)</f>
        <v>0</v>
      </c>
      <c r="P125" s="226"/>
      <c r="Q125" s="226">
        <f>SUM(Q126:Q126)</f>
        <v>0</v>
      </c>
      <c r="R125" s="226"/>
      <c r="S125" s="226"/>
      <c r="T125" s="227"/>
      <c r="U125" s="226">
        <f>SUM(U126:U126)</f>
        <v>55.12</v>
      </c>
      <c r="AE125" t="s">
        <v>115</v>
      </c>
    </row>
    <row r="126" spans="1:60" outlineLevel="1" x14ac:dyDescent="0.2">
      <c r="A126" s="214">
        <v>28</v>
      </c>
      <c r="B126" s="221" t="s">
        <v>238</v>
      </c>
      <c r="C126" s="271" t="s">
        <v>239</v>
      </c>
      <c r="D126" s="223" t="s">
        <v>166</v>
      </c>
      <c r="E126" s="231">
        <v>64.694329999999994</v>
      </c>
      <c r="F126" s="237">
        <f>H126+J126</f>
        <v>0</v>
      </c>
      <c r="G126" s="238">
        <f>ROUND(E126*F126,2)</f>
        <v>0</v>
      </c>
      <c r="H126" s="238"/>
      <c r="I126" s="238">
        <f>ROUND(E126*H126,2)</f>
        <v>0</v>
      </c>
      <c r="J126" s="238"/>
      <c r="K126" s="238">
        <f>ROUND(E126*J126,2)</f>
        <v>0</v>
      </c>
      <c r="L126" s="238">
        <v>21</v>
      </c>
      <c r="M126" s="238">
        <f>G126*(1+L126/100)</f>
        <v>0</v>
      </c>
      <c r="N126" s="223">
        <v>0</v>
      </c>
      <c r="O126" s="223">
        <f>ROUND(E126*N126,5)</f>
        <v>0</v>
      </c>
      <c r="P126" s="223">
        <v>0</v>
      </c>
      <c r="Q126" s="223">
        <f>ROUND(E126*P126,5)</f>
        <v>0</v>
      </c>
      <c r="R126" s="223"/>
      <c r="S126" s="223"/>
      <c r="T126" s="224">
        <v>0.85199999999999998</v>
      </c>
      <c r="U126" s="223">
        <f>ROUND(E126*T126,2)</f>
        <v>55.12</v>
      </c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 t="s">
        <v>240</v>
      </c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x14ac:dyDescent="0.2">
      <c r="A127" s="215" t="s">
        <v>114</v>
      </c>
      <c r="B127" s="222" t="s">
        <v>75</v>
      </c>
      <c r="C127" s="273" t="s">
        <v>76</v>
      </c>
      <c r="D127" s="226"/>
      <c r="E127" s="233"/>
      <c r="F127" s="239"/>
      <c r="G127" s="239">
        <f>SUMIF(AE128:AE174,"&lt;&gt;NOR",G128:G174)</f>
        <v>0</v>
      </c>
      <c r="H127" s="239"/>
      <c r="I127" s="239">
        <f>SUM(I128:I174)</f>
        <v>0</v>
      </c>
      <c r="J127" s="239"/>
      <c r="K127" s="239">
        <f>SUM(K128:K174)</f>
        <v>0</v>
      </c>
      <c r="L127" s="239"/>
      <c r="M127" s="239">
        <f>SUM(M128:M174)</f>
        <v>0</v>
      </c>
      <c r="N127" s="226"/>
      <c r="O127" s="226">
        <f>SUM(O128:O174)</f>
        <v>2.72417</v>
      </c>
      <c r="P127" s="226"/>
      <c r="Q127" s="226">
        <f>SUM(Q128:Q174)</f>
        <v>0</v>
      </c>
      <c r="R127" s="226"/>
      <c r="S127" s="226"/>
      <c r="T127" s="227"/>
      <c r="U127" s="226">
        <f>SUM(U128:U174)</f>
        <v>86.08</v>
      </c>
      <c r="AE127" t="s">
        <v>115</v>
      </c>
    </row>
    <row r="128" spans="1:60" outlineLevel="1" x14ac:dyDescent="0.2">
      <c r="A128" s="214">
        <v>29</v>
      </c>
      <c r="B128" s="221" t="s">
        <v>241</v>
      </c>
      <c r="C128" s="271" t="s">
        <v>242</v>
      </c>
      <c r="D128" s="223" t="s">
        <v>172</v>
      </c>
      <c r="E128" s="231">
        <v>174.12</v>
      </c>
      <c r="F128" s="237">
        <f>H128+J128</f>
        <v>0</v>
      </c>
      <c r="G128" s="238">
        <f>ROUND(E128*F128,2)</f>
        <v>0</v>
      </c>
      <c r="H128" s="238"/>
      <c r="I128" s="238">
        <f>ROUND(E128*H128,2)</f>
        <v>0</v>
      </c>
      <c r="J128" s="238"/>
      <c r="K128" s="238">
        <f>ROUND(E128*J128,2)</f>
        <v>0</v>
      </c>
      <c r="L128" s="238">
        <v>21</v>
      </c>
      <c r="M128" s="238">
        <f>G128*(1+L128/100)</f>
        <v>0</v>
      </c>
      <c r="N128" s="223">
        <v>9.8999999999999999E-4</v>
      </c>
      <c r="O128" s="223">
        <f>ROUND(E128*N128,5)</f>
        <v>0.17238000000000001</v>
      </c>
      <c r="P128" s="223">
        <v>0</v>
      </c>
      <c r="Q128" s="223">
        <f>ROUND(E128*P128,5)</f>
        <v>0</v>
      </c>
      <c r="R128" s="223"/>
      <c r="S128" s="223"/>
      <c r="T128" s="224">
        <v>0.36099999999999999</v>
      </c>
      <c r="U128" s="223">
        <f>ROUND(E128*T128,2)</f>
        <v>62.86</v>
      </c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 t="s">
        <v>119</v>
      </c>
      <c r="AF128" s="213"/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ht="22.5" outlineLevel="1" x14ac:dyDescent="0.2">
      <c r="A129" s="214"/>
      <c r="B129" s="221"/>
      <c r="C129" s="272" t="s">
        <v>243</v>
      </c>
      <c r="D129" s="225"/>
      <c r="E129" s="232">
        <v>27.2</v>
      </c>
      <c r="F129" s="238"/>
      <c r="G129" s="238"/>
      <c r="H129" s="238"/>
      <c r="I129" s="238"/>
      <c r="J129" s="238"/>
      <c r="K129" s="238"/>
      <c r="L129" s="238"/>
      <c r="M129" s="238"/>
      <c r="N129" s="223"/>
      <c r="O129" s="223"/>
      <c r="P129" s="223"/>
      <c r="Q129" s="223"/>
      <c r="R129" s="223"/>
      <c r="S129" s="223"/>
      <c r="T129" s="224"/>
      <c r="U129" s="22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 t="s">
        <v>121</v>
      </c>
      <c r="AF129" s="213">
        <v>0</v>
      </c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22.5" outlineLevel="1" x14ac:dyDescent="0.2">
      <c r="A130" s="214"/>
      <c r="B130" s="221"/>
      <c r="C130" s="272" t="s">
        <v>244</v>
      </c>
      <c r="D130" s="225"/>
      <c r="E130" s="232">
        <v>11.9</v>
      </c>
      <c r="F130" s="238"/>
      <c r="G130" s="238"/>
      <c r="H130" s="238"/>
      <c r="I130" s="238"/>
      <c r="J130" s="238"/>
      <c r="K130" s="238"/>
      <c r="L130" s="238"/>
      <c r="M130" s="238"/>
      <c r="N130" s="223"/>
      <c r="O130" s="223"/>
      <c r="P130" s="223"/>
      <c r="Q130" s="223"/>
      <c r="R130" s="223"/>
      <c r="S130" s="223"/>
      <c r="T130" s="224"/>
      <c r="U130" s="22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 t="s">
        <v>121</v>
      </c>
      <c r="AF130" s="213">
        <v>0</v>
      </c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ht="33.75" outlineLevel="1" x14ac:dyDescent="0.2">
      <c r="A131" s="214"/>
      <c r="B131" s="221"/>
      <c r="C131" s="272" t="s">
        <v>245</v>
      </c>
      <c r="D131" s="225"/>
      <c r="E131" s="232">
        <v>18.940000000000001</v>
      </c>
      <c r="F131" s="238"/>
      <c r="G131" s="238"/>
      <c r="H131" s="238"/>
      <c r="I131" s="238"/>
      <c r="J131" s="238"/>
      <c r="K131" s="238"/>
      <c r="L131" s="238"/>
      <c r="M131" s="238"/>
      <c r="N131" s="223"/>
      <c r="O131" s="223"/>
      <c r="P131" s="223"/>
      <c r="Q131" s="223"/>
      <c r="R131" s="223"/>
      <c r="S131" s="223"/>
      <c r="T131" s="224"/>
      <c r="U131" s="22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 t="s">
        <v>121</v>
      </c>
      <c r="AF131" s="213">
        <v>0</v>
      </c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14"/>
      <c r="B132" s="221"/>
      <c r="C132" s="275" t="s">
        <v>246</v>
      </c>
      <c r="D132" s="229"/>
      <c r="E132" s="235">
        <v>58.04</v>
      </c>
      <c r="F132" s="238"/>
      <c r="G132" s="238"/>
      <c r="H132" s="238"/>
      <c r="I132" s="238"/>
      <c r="J132" s="238"/>
      <c r="K132" s="238"/>
      <c r="L132" s="238"/>
      <c r="M132" s="238"/>
      <c r="N132" s="223"/>
      <c r="O132" s="223"/>
      <c r="P132" s="223"/>
      <c r="Q132" s="223"/>
      <c r="R132" s="223"/>
      <c r="S132" s="223"/>
      <c r="T132" s="224"/>
      <c r="U132" s="22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 t="s">
        <v>121</v>
      </c>
      <c r="AF132" s="213">
        <v>1</v>
      </c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ht="22.5" outlineLevel="1" x14ac:dyDescent="0.2">
      <c r="A133" s="214"/>
      <c r="B133" s="221"/>
      <c r="C133" s="272" t="s">
        <v>247</v>
      </c>
      <c r="D133" s="225"/>
      <c r="E133" s="232">
        <v>27.2</v>
      </c>
      <c r="F133" s="238"/>
      <c r="G133" s="238"/>
      <c r="H133" s="238"/>
      <c r="I133" s="238"/>
      <c r="J133" s="238"/>
      <c r="K133" s="238"/>
      <c r="L133" s="238"/>
      <c r="M133" s="238"/>
      <c r="N133" s="223"/>
      <c r="O133" s="223"/>
      <c r="P133" s="223"/>
      <c r="Q133" s="223"/>
      <c r="R133" s="223"/>
      <c r="S133" s="223"/>
      <c r="T133" s="224"/>
      <c r="U133" s="22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 t="s">
        <v>121</v>
      </c>
      <c r="AF133" s="213">
        <v>0</v>
      </c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ht="22.5" outlineLevel="1" x14ac:dyDescent="0.2">
      <c r="A134" s="214"/>
      <c r="B134" s="221"/>
      <c r="C134" s="272" t="s">
        <v>248</v>
      </c>
      <c r="D134" s="225"/>
      <c r="E134" s="232">
        <v>11.9</v>
      </c>
      <c r="F134" s="238"/>
      <c r="G134" s="238"/>
      <c r="H134" s="238"/>
      <c r="I134" s="238"/>
      <c r="J134" s="238"/>
      <c r="K134" s="238"/>
      <c r="L134" s="238"/>
      <c r="M134" s="238"/>
      <c r="N134" s="223"/>
      <c r="O134" s="223"/>
      <c r="P134" s="223"/>
      <c r="Q134" s="223"/>
      <c r="R134" s="223"/>
      <c r="S134" s="223"/>
      <c r="T134" s="224"/>
      <c r="U134" s="22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 t="s">
        <v>121</v>
      </c>
      <c r="AF134" s="213">
        <v>0</v>
      </c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ht="33.75" outlineLevel="1" x14ac:dyDescent="0.2">
      <c r="A135" s="214"/>
      <c r="B135" s="221"/>
      <c r="C135" s="272" t="s">
        <v>249</v>
      </c>
      <c r="D135" s="225"/>
      <c r="E135" s="232">
        <v>18.940000000000001</v>
      </c>
      <c r="F135" s="238"/>
      <c r="G135" s="238"/>
      <c r="H135" s="238"/>
      <c r="I135" s="238"/>
      <c r="J135" s="238"/>
      <c r="K135" s="238"/>
      <c r="L135" s="238"/>
      <c r="M135" s="238"/>
      <c r="N135" s="223"/>
      <c r="O135" s="223"/>
      <c r="P135" s="223"/>
      <c r="Q135" s="223"/>
      <c r="R135" s="223"/>
      <c r="S135" s="223"/>
      <c r="T135" s="224"/>
      <c r="U135" s="22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 t="s">
        <v>121</v>
      </c>
      <c r="AF135" s="213">
        <v>0</v>
      </c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1" x14ac:dyDescent="0.2">
      <c r="A136" s="214"/>
      <c r="B136" s="221"/>
      <c r="C136" s="275" t="s">
        <v>246</v>
      </c>
      <c r="D136" s="229"/>
      <c r="E136" s="235">
        <v>58.04</v>
      </c>
      <c r="F136" s="238"/>
      <c r="G136" s="238"/>
      <c r="H136" s="238"/>
      <c r="I136" s="238"/>
      <c r="J136" s="238"/>
      <c r="K136" s="238"/>
      <c r="L136" s="238"/>
      <c r="M136" s="238"/>
      <c r="N136" s="223"/>
      <c r="O136" s="223"/>
      <c r="P136" s="223"/>
      <c r="Q136" s="223"/>
      <c r="R136" s="223"/>
      <c r="S136" s="223"/>
      <c r="T136" s="224"/>
      <c r="U136" s="22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 t="s">
        <v>121</v>
      </c>
      <c r="AF136" s="213">
        <v>1</v>
      </c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ht="22.5" outlineLevel="1" x14ac:dyDescent="0.2">
      <c r="A137" s="214"/>
      <c r="B137" s="221"/>
      <c r="C137" s="272" t="s">
        <v>250</v>
      </c>
      <c r="D137" s="225"/>
      <c r="E137" s="232">
        <v>27.2</v>
      </c>
      <c r="F137" s="238"/>
      <c r="G137" s="238"/>
      <c r="H137" s="238"/>
      <c r="I137" s="238"/>
      <c r="J137" s="238"/>
      <c r="K137" s="238"/>
      <c r="L137" s="238"/>
      <c r="M137" s="238"/>
      <c r="N137" s="223"/>
      <c r="O137" s="223"/>
      <c r="P137" s="223"/>
      <c r="Q137" s="223"/>
      <c r="R137" s="223"/>
      <c r="S137" s="223"/>
      <c r="T137" s="224"/>
      <c r="U137" s="22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 t="s">
        <v>121</v>
      </c>
      <c r="AF137" s="213">
        <v>0</v>
      </c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ht="22.5" outlineLevel="1" x14ac:dyDescent="0.2">
      <c r="A138" s="214"/>
      <c r="B138" s="221"/>
      <c r="C138" s="272" t="s">
        <v>251</v>
      </c>
      <c r="D138" s="225"/>
      <c r="E138" s="232">
        <v>11.9</v>
      </c>
      <c r="F138" s="238"/>
      <c r="G138" s="238"/>
      <c r="H138" s="238"/>
      <c r="I138" s="238"/>
      <c r="J138" s="238"/>
      <c r="K138" s="238"/>
      <c r="L138" s="238"/>
      <c r="M138" s="238"/>
      <c r="N138" s="223"/>
      <c r="O138" s="223"/>
      <c r="P138" s="223"/>
      <c r="Q138" s="223"/>
      <c r="R138" s="223"/>
      <c r="S138" s="223"/>
      <c r="T138" s="224"/>
      <c r="U138" s="22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 t="s">
        <v>121</v>
      </c>
      <c r="AF138" s="213">
        <v>0</v>
      </c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ht="33.75" outlineLevel="1" x14ac:dyDescent="0.2">
      <c r="A139" s="214"/>
      <c r="B139" s="221"/>
      <c r="C139" s="272" t="s">
        <v>252</v>
      </c>
      <c r="D139" s="225"/>
      <c r="E139" s="232">
        <v>18.940000000000001</v>
      </c>
      <c r="F139" s="238"/>
      <c r="G139" s="238"/>
      <c r="H139" s="238"/>
      <c r="I139" s="238"/>
      <c r="J139" s="238"/>
      <c r="K139" s="238"/>
      <c r="L139" s="238"/>
      <c r="M139" s="238"/>
      <c r="N139" s="223"/>
      <c r="O139" s="223"/>
      <c r="P139" s="223"/>
      <c r="Q139" s="223"/>
      <c r="R139" s="223"/>
      <c r="S139" s="223"/>
      <c r="T139" s="224"/>
      <c r="U139" s="22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 t="s">
        <v>121</v>
      </c>
      <c r="AF139" s="213">
        <v>0</v>
      </c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1" x14ac:dyDescent="0.2">
      <c r="A140" s="214"/>
      <c r="B140" s="221"/>
      <c r="C140" s="275" t="s">
        <v>246</v>
      </c>
      <c r="D140" s="229"/>
      <c r="E140" s="235">
        <v>58.04</v>
      </c>
      <c r="F140" s="238"/>
      <c r="G140" s="238"/>
      <c r="H140" s="238"/>
      <c r="I140" s="238"/>
      <c r="J140" s="238"/>
      <c r="K140" s="238"/>
      <c r="L140" s="238"/>
      <c r="M140" s="238"/>
      <c r="N140" s="223"/>
      <c r="O140" s="223"/>
      <c r="P140" s="223"/>
      <c r="Q140" s="223"/>
      <c r="R140" s="223"/>
      <c r="S140" s="223"/>
      <c r="T140" s="224"/>
      <c r="U140" s="22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 t="s">
        <v>121</v>
      </c>
      <c r="AF140" s="213">
        <v>1</v>
      </c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ht="22.5" outlineLevel="1" x14ac:dyDescent="0.2">
      <c r="A141" s="214">
        <v>30</v>
      </c>
      <c r="B141" s="221" t="s">
        <v>253</v>
      </c>
      <c r="C141" s="271" t="s">
        <v>254</v>
      </c>
      <c r="D141" s="223" t="s">
        <v>126</v>
      </c>
      <c r="E141" s="231">
        <v>0.35001120000000002</v>
      </c>
      <c r="F141" s="237">
        <f>H141+J141</f>
        <v>0</v>
      </c>
      <c r="G141" s="238">
        <f>ROUND(E141*F141,2)</f>
        <v>0</v>
      </c>
      <c r="H141" s="238"/>
      <c r="I141" s="238">
        <f>ROUND(E141*H141,2)</f>
        <v>0</v>
      </c>
      <c r="J141" s="238"/>
      <c r="K141" s="238">
        <f>ROUND(E141*J141,2)</f>
        <v>0</v>
      </c>
      <c r="L141" s="238">
        <v>21</v>
      </c>
      <c r="M141" s="238">
        <f>G141*(1+L141/100)</f>
        <v>0</v>
      </c>
      <c r="N141" s="223">
        <v>0.5</v>
      </c>
      <c r="O141" s="223">
        <f>ROUND(E141*N141,5)</f>
        <v>0.17501</v>
      </c>
      <c r="P141" s="223">
        <v>0</v>
      </c>
      <c r="Q141" s="223">
        <f>ROUND(E141*P141,5)</f>
        <v>0</v>
      </c>
      <c r="R141" s="223"/>
      <c r="S141" s="223"/>
      <c r="T141" s="224">
        <v>0</v>
      </c>
      <c r="U141" s="223">
        <f>ROUND(E141*T141,2)</f>
        <v>0</v>
      </c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 t="s">
        <v>190</v>
      </c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ht="33.75" outlineLevel="1" x14ac:dyDescent="0.2">
      <c r="A142" s="214"/>
      <c r="B142" s="221"/>
      <c r="C142" s="272" t="s">
        <v>255</v>
      </c>
      <c r="D142" s="225"/>
      <c r="E142" s="232">
        <v>0.11667039999999999</v>
      </c>
      <c r="F142" s="238"/>
      <c r="G142" s="238"/>
      <c r="H142" s="238"/>
      <c r="I142" s="238"/>
      <c r="J142" s="238"/>
      <c r="K142" s="238"/>
      <c r="L142" s="238"/>
      <c r="M142" s="238"/>
      <c r="N142" s="223"/>
      <c r="O142" s="223"/>
      <c r="P142" s="223"/>
      <c r="Q142" s="223"/>
      <c r="R142" s="223"/>
      <c r="S142" s="223"/>
      <c r="T142" s="224"/>
      <c r="U142" s="22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 t="s">
        <v>121</v>
      </c>
      <c r="AF142" s="213">
        <v>0</v>
      </c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ht="33.75" outlineLevel="1" x14ac:dyDescent="0.2">
      <c r="A143" s="214"/>
      <c r="B143" s="221"/>
      <c r="C143" s="272" t="s">
        <v>256</v>
      </c>
      <c r="D143" s="225"/>
      <c r="E143" s="232">
        <v>0.11667039999999999</v>
      </c>
      <c r="F143" s="238"/>
      <c r="G143" s="238"/>
      <c r="H143" s="238"/>
      <c r="I143" s="238"/>
      <c r="J143" s="238"/>
      <c r="K143" s="238"/>
      <c r="L143" s="238"/>
      <c r="M143" s="238"/>
      <c r="N143" s="223"/>
      <c r="O143" s="223"/>
      <c r="P143" s="223"/>
      <c r="Q143" s="223"/>
      <c r="R143" s="223"/>
      <c r="S143" s="223"/>
      <c r="T143" s="224"/>
      <c r="U143" s="22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 t="s">
        <v>121</v>
      </c>
      <c r="AF143" s="213">
        <v>0</v>
      </c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ht="33.75" outlineLevel="1" x14ac:dyDescent="0.2">
      <c r="A144" s="214"/>
      <c r="B144" s="221"/>
      <c r="C144" s="272" t="s">
        <v>257</v>
      </c>
      <c r="D144" s="225"/>
      <c r="E144" s="232">
        <v>0.11667039999999999</v>
      </c>
      <c r="F144" s="238"/>
      <c r="G144" s="238"/>
      <c r="H144" s="238"/>
      <c r="I144" s="238"/>
      <c r="J144" s="238"/>
      <c r="K144" s="238"/>
      <c r="L144" s="238"/>
      <c r="M144" s="238"/>
      <c r="N144" s="223"/>
      <c r="O144" s="223"/>
      <c r="P144" s="223"/>
      <c r="Q144" s="223"/>
      <c r="R144" s="223"/>
      <c r="S144" s="223"/>
      <c r="T144" s="224"/>
      <c r="U144" s="223"/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 t="s">
        <v>121</v>
      </c>
      <c r="AF144" s="213">
        <v>0</v>
      </c>
      <c r="AG144" s="213"/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ht="22.5" outlineLevel="1" x14ac:dyDescent="0.2">
      <c r="A145" s="214">
        <v>31</v>
      </c>
      <c r="B145" s="221" t="s">
        <v>258</v>
      </c>
      <c r="C145" s="271" t="s">
        <v>259</v>
      </c>
      <c r="D145" s="223" t="s">
        <v>126</v>
      </c>
      <c r="E145" s="231">
        <v>1.9163760000000001</v>
      </c>
      <c r="F145" s="237">
        <f>H145+J145</f>
        <v>0</v>
      </c>
      <c r="G145" s="238">
        <f>ROUND(E145*F145,2)</f>
        <v>0</v>
      </c>
      <c r="H145" s="238"/>
      <c r="I145" s="238">
        <f>ROUND(E145*H145,2)</f>
        <v>0</v>
      </c>
      <c r="J145" s="238"/>
      <c r="K145" s="238">
        <f>ROUND(E145*J145,2)</f>
        <v>0</v>
      </c>
      <c r="L145" s="238">
        <v>21</v>
      </c>
      <c r="M145" s="238">
        <f>G145*(1+L145/100)</f>
        <v>0</v>
      </c>
      <c r="N145" s="223">
        <v>0.5</v>
      </c>
      <c r="O145" s="223">
        <f>ROUND(E145*N145,5)</f>
        <v>0.95818999999999999</v>
      </c>
      <c r="P145" s="223">
        <v>0</v>
      </c>
      <c r="Q145" s="223">
        <f>ROUND(E145*P145,5)</f>
        <v>0</v>
      </c>
      <c r="R145" s="223"/>
      <c r="S145" s="223"/>
      <c r="T145" s="224">
        <v>0</v>
      </c>
      <c r="U145" s="223">
        <f>ROUND(E145*T145,2)</f>
        <v>0</v>
      </c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 t="s">
        <v>190</v>
      </c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ht="33.75" outlineLevel="1" x14ac:dyDescent="0.2">
      <c r="A146" s="214"/>
      <c r="B146" s="221"/>
      <c r="C146" s="272" t="s">
        <v>260</v>
      </c>
      <c r="D146" s="225"/>
      <c r="E146" s="232">
        <v>0.41887999999999997</v>
      </c>
      <c r="F146" s="238"/>
      <c r="G146" s="238"/>
      <c r="H146" s="238"/>
      <c r="I146" s="238"/>
      <c r="J146" s="238"/>
      <c r="K146" s="238"/>
      <c r="L146" s="238"/>
      <c r="M146" s="238"/>
      <c r="N146" s="223"/>
      <c r="O146" s="223"/>
      <c r="P146" s="223"/>
      <c r="Q146" s="223"/>
      <c r="R146" s="223"/>
      <c r="S146" s="223"/>
      <c r="T146" s="224"/>
      <c r="U146" s="22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 t="s">
        <v>121</v>
      </c>
      <c r="AF146" s="213">
        <v>0</v>
      </c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ht="33.75" outlineLevel="1" x14ac:dyDescent="0.2">
      <c r="A147" s="214"/>
      <c r="B147" s="221"/>
      <c r="C147" s="272" t="s">
        <v>261</v>
      </c>
      <c r="D147" s="225"/>
      <c r="E147" s="232">
        <v>0.219912</v>
      </c>
      <c r="F147" s="238"/>
      <c r="G147" s="238"/>
      <c r="H147" s="238"/>
      <c r="I147" s="238"/>
      <c r="J147" s="238"/>
      <c r="K147" s="238"/>
      <c r="L147" s="238"/>
      <c r="M147" s="238"/>
      <c r="N147" s="223"/>
      <c r="O147" s="223"/>
      <c r="P147" s="223"/>
      <c r="Q147" s="223"/>
      <c r="R147" s="223"/>
      <c r="S147" s="223"/>
      <c r="T147" s="224"/>
      <c r="U147" s="22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 t="s">
        <v>121</v>
      </c>
      <c r="AF147" s="213">
        <v>0</v>
      </c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ht="33.75" outlineLevel="1" x14ac:dyDescent="0.2">
      <c r="A148" s="214"/>
      <c r="B148" s="221"/>
      <c r="C148" s="272" t="s">
        <v>262</v>
      </c>
      <c r="D148" s="225"/>
      <c r="E148" s="232">
        <v>0.41887999999999997</v>
      </c>
      <c r="F148" s="238"/>
      <c r="G148" s="238"/>
      <c r="H148" s="238"/>
      <c r="I148" s="238"/>
      <c r="J148" s="238"/>
      <c r="K148" s="238"/>
      <c r="L148" s="238"/>
      <c r="M148" s="238"/>
      <c r="N148" s="223"/>
      <c r="O148" s="223"/>
      <c r="P148" s="223"/>
      <c r="Q148" s="223"/>
      <c r="R148" s="223"/>
      <c r="S148" s="223"/>
      <c r="T148" s="224"/>
      <c r="U148" s="22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 t="s">
        <v>121</v>
      </c>
      <c r="AF148" s="213">
        <v>0</v>
      </c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ht="33.75" outlineLevel="1" x14ac:dyDescent="0.2">
      <c r="A149" s="214"/>
      <c r="B149" s="221"/>
      <c r="C149" s="272" t="s">
        <v>263</v>
      </c>
      <c r="D149" s="225"/>
      <c r="E149" s="232">
        <v>0.219912</v>
      </c>
      <c r="F149" s="238"/>
      <c r="G149" s="238"/>
      <c r="H149" s="238"/>
      <c r="I149" s="238"/>
      <c r="J149" s="238"/>
      <c r="K149" s="238"/>
      <c r="L149" s="238"/>
      <c r="M149" s="238"/>
      <c r="N149" s="223"/>
      <c r="O149" s="223"/>
      <c r="P149" s="223"/>
      <c r="Q149" s="223"/>
      <c r="R149" s="223"/>
      <c r="S149" s="223"/>
      <c r="T149" s="224"/>
      <c r="U149" s="22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 t="s">
        <v>121</v>
      </c>
      <c r="AF149" s="213">
        <v>0</v>
      </c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ht="33.75" outlineLevel="1" x14ac:dyDescent="0.2">
      <c r="A150" s="214"/>
      <c r="B150" s="221"/>
      <c r="C150" s="272" t="s">
        <v>264</v>
      </c>
      <c r="D150" s="225"/>
      <c r="E150" s="232">
        <v>0.41887999999999997</v>
      </c>
      <c r="F150" s="238"/>
      <c r="G150" s="238"/>
      <c r="H150" s="238"/>
      <c r="I150" s="238"/>
      <c r="J150" s="238"/>
      <c r="K150" s="238"/>
      <c r="L150" s="238"/>
      <c r="M150" s="238"/>
      <c r="N150" s="223"/>
      <c r="O150" s="223"/>
      <c r="P150" s="223"/>
      <c r="Q150" s="223"/>
      <c r="R150" s="223"/>
      <c r="S150" s="223"/>
      <c r="T150" s="224"/>
      <c r="U150" s="22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 t="s">
        <v>121</v>
      </c>
      <c r="AF150" s="213">
        <v>0</v>
      </c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ht="33.75" outlineLevel="1" x14ac:dyDescent="0.2">
      <c r="A151" s="214"/>
      <c r="B151" s="221"/>
      <c r="C151" s="272" t="s">
        <v>265</v>
      </c>
      <c r="D151" s="225"/>
      <c r="E151" s="232">
        <v>0.219912</v>
      </c>
      <c r="F151" s="238"/>
      <c r="G151" s="238"/>
      <c r="H151" s="238"/>
      <c r="I151" s="238"/>
      <c r="J151" s="238"/>
      <c r="K151" s="238"/>
      <c r="L151" s="238"/>
      <c r="M151" s="238"/>
      <c r="N151" s="223"/>
      <c r="O151" s="223"/>
      <c r="P151" s="223"/>
      <c r="Q151" s="223"/>
      <c r="R151" s="223"/>
      <c r="S151" s="223"/>
      <c r="T151" s="224"/>
      <c r="U151" s="22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 t="s">
        <v>121</v>
      </c>
      <c r="AF151" s="213">
        <v>0</v>
      </c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ht="22.5" outlineLevel="1" x14ac:dyDescent="0.2">
      <c r="A152" s="214">
        <v>32</v>
      </c>
      <c r="B152" s="221" t="s">
        <v>266</v>
      </c>
      <c r="C152" s="271" t="s">
        <v>267</v>
      </c>
      <c r="D152" s="223" t="s">
        <v>118</v>
      </c>
      <c r="E152" s="231">
        <v>68.34</v>
      </c>
      <c r="F152" s="237">
        <f>H152+J152</f>
        <v>0</v>
      </c>
      <c r="G152" s="238">
        <f>ROUND(E152*F152,2)</f>
        <v>0</v>
      </c>
      <c r="H152" s="238"/>
      <c r="I152" s="238">
        <f>ROUND(E152*H152,2)</f>
        <v>0</v>
      </c>
      <c r="J152" s="238"/>
      <c r="K152" s="238">
        <f>ROUND(E152*J152,2)</f>
        <v>0</v>
      </c>
      <c r="L152" s="238">
        <v>21</v>
      </c>
      <c r="M152" s="238">
        <f>G152*(1+L152/100)</f>
        <v>0</v>
      </c>
      <c r="N152" s="223">
        <v>0</v>
      </c>
      <c r="O152" s="223">
        <f>ROUND(E152*N152,5)</f>
        <v>0</v>
      </c>
      <c r="P152" s="223">
        <v>0</v>
      </c>
      <c r="Q152" s="223">
        <f>ROUND(E152*P152,5)</f>
        <v>0</v>
      </c>
      <c r="R152" s="223"/>
      <c r="S152" s="223"/>
      <c r="T152" s="224">
        <v>0.27</v>
      </c>
      <c r="U152" s="223">
        <f>ROUND(E152*T152,2)</f>
        <v>18.45</v>
      </c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 t="s">
        <v>119</v>
      </c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33.75" outlineLevel="1" x14ac:dyDescent="0.2">
      <c r="A153" s="214"/>
      <c r="B153" s="221"/>
      <c r="C153" s="272" t="s">
        <v>268</v>
      </c>
      <c r="D153" s="225"/>
      <c r="E153" s="232">
        <v>22.78</v>
      </c>
      <c r="F153" s="238"/>
      <c r="G153" s="238"/>
      <c r="H153" s="238"/>
      <c r="I153" s="238"/>
      <c r="J153" s="238"/>
      <c r="K153" s="238"/>
      <c r="L153" s="238"/>
      <c r="M153" s="238"/>
      <c r="N153" s="223"/>
      <c r="O153" s="223"/>
      <c r="P153" s="223"/>
      <c r="Q153" s="223"/>
      <c r="R153" s="223"/>
      <c r="S153" s="223"/>
      <c r="T153" s="224"/>
      <c r="U153" s="22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 t="s">
        <v>121</v>
      </c>
      <c r="AF153" s="213">
        <v>0</v>
      </c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ht="33.75" outlineLevel="1" x14ac:dyDescent="0.2">
      <c r="A154" s="214"/>
      <c r="B154" s="221"/>
      <c r="C154" s="272" t="s">
        <v>269</v>
      </c>
      <c r="D154" s="225"/>
      <c r="E154" s="232">
        <v>22.78</v>
      </c>
      <c r="F154" s="238"/>
      <c r="G154" s="238"/>
      <c r="H154" s="238"/>
      <c r="I154" s="238"/>
      <c r="J154" s="238"/>
      <c r="K154" s="238"/>
      <c r="L154" s="238"/>
      <c r="M154" s="238"/>
      <c r="N154" s="223"/>
      <c r="O154" s="223"/>
      <c r="P154" s="223"/>
      <c r="Q154" s="223"/>
      <c r="R154" s="223"/>
      <c r="S154" s="223"/>
      <c r="T154" s="224"/>
      <c r="U154" s="22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 t="s">
        <v>121</v>
      </c>
      <c r="AF154" s="213">
        <v>0</v>
      </c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ht="33.75" outlineLevel="1" x14ac:dyDescent="0.2">
      <c r="A155" s="214"/>
      <c r="B155" s="221"/>
      <c r="C155" s="272" t="s">
        <v>270</v>
      </c>
      <c r="D155" s="225"/>
      <c r="E155" s="232">
        <v>22.78</v>
      </c>
      <c r="F155" s="238"/>
      <c r="G155" s="238"/>
      <c r="H155" s="238"/>
      <c r="I155" s="238"/>
      <c r="J155" s="238"/>
      <c r="K155" s="238"/>
      <c r="L155" s="238"/>
      <c r="M155" s="238"/>
      <c r="N155" s="223"/>
      <c r="O155" s="223"/>
      <c r="P155" s="223"/>
      <c r="Q155" s="223"/>
      <c r="R155" s="223"/>
      <c r="S155" s="223"/>
      <c r="T155" s="224"/>
      <c r="U155" s="22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 t="s">
        <v>121</v>
      </c>
      <c r="AF155" s="213">
        <v>0</v>
      </c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ht="22.5" outlineLevel="1" x14ac:dyDescent="0.2">
      <c r="A156" s="214">
        <v>33</v>
      </c>
      <c r="B156" s="221" t="s">
        <v>271</v>
      </c>
      <c r="C156" s="271" t="s">
        <v>272</v>
      </c>
      <c r="D156" s="223" t="s">
        <v>126</v>
      </c>
      <c r="E156" s="231">
        <v>2.4055680000000002</v>
      </c>
      <c r="F156" s="237">
        <f>H156+J156</f>
        <v>0</v>
      </c>
      <c r="G156" s="238">
        <f>ROUND(E156*F156,2)</f>
        <v>0</v>
      </c>
      <c r="H156" s="238"/>
      <c r="I156" s="238">
        <f>ROUND(E156*H156,2)</f>
        <v>0</v>
      </c>
      <c r="J156" s="238"/>
      <c r="K156" s="238">
        <f>ROUND(E156*J156,2)</f>
        <v>0</v>
      </c>
      <c r="L156" s="238">
        <v>21</v>
      </c>
      <c r="M156" s="238">
        <f>G156*(1+L156/100)</f>
        <v>0</v>
      </c>
      <c r="N156" s="223">
        <v>0.55000000000000004</v>
      </c>
      <c r="O156" s="223">
        <f>ROUND(E156*N156,5)</f>
        <v>1.3230599999999999</v>
      </c>
      <c r="P156" s="223">
        <v>0</v>
      </c>
      <c r="Q156" s="223">
        <f>ROUND(E156*P156,5)</f>
        <v>0</v>
      </c>
      <c r="R156" s="223"/>
      <c r="S156" s="223"/>
      <c r="T156" s="224">
        <v>0</v>
      </c>
      <c r="U156" s="223">
        <f>ROUND(E156*T156,2)</f>
        <v>0</v>
      </c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 t="s">
        <v>190</v>
      </c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outlineLevel="1" x14ac:dyDescent="0.2">
      <c r="A157" s="214"/>
      <c r="B157" s="221"/>
      <c r="C157" s="274" t="s">
        <v>273</v>
      </c>
      <c r="D157" s="228"/>
      <c r="E157" s="234"/>
      <c r="F157" s="240"/>
      <c r="G157" s="241"/>
      <c r="H157" s="238"/>
      <c r="I157" s="238"/>
      <c r="J157" s="238"/>
      <c r="K157" s="238"/>
      <c r="L157" s="238"/>
      <c r="M157" s="238"/>
      <c r="N157" s="223"/>
      <c r="O157" s="223"/>
      <c r="P157" s="223"/>
      <c r="Q157" s="223"/>
      <c r="R157" s="223"/>
      <c r="S157" s="223"/>
      <c r="T157" s="224"/>
      <c r="U157" s="22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 t="s">
        <v>206</v>
      </c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6" t="str">
        <f>C157</f>
        <v>Nosný záklop střechy hoblovaný. Tl. po ohoblování min. 30 mm.</v>
      </c>
      <c r="BB157" s="213"/>
      <c r="BC157" s="213"/>
      <c r="BD157" s="213"/>
      <c r="BE157" s="213"/>
      <c r="BF157" s="213"/>
      <c r="BG157" s="213"/>
      <c r="BH157" s="213"/>
    </row>
    <row r="158" spans="1:60" ht="33.75" outlineLevel="1" x14ac:dyDescent="0.2">
      <c r="A158" s="214"/>
      <c r="B158" s="221"/>
      <c r="C158" s="272" t="s">
        <v>274</v>
      </c>
      <c r="D158" s="225"/>
      <c r="E158" s="232">
        <v>0.80185600000000001</v>
      </c>
      <c r="F158" s="238"/>
      <c r="G158" s="238"/>
      <c r="H158" s="238"/>
      <c r="I158" s="238"/>
      <c r="J158" s="238"/>
      <c r="K158" s="238"/>
      <c r="L158" s="238"/>
      <c r="M158" s="238"/>
      <c r="N158" s="223"/>
      <c r="O158" s="223"/>
      <c r="P158" s="223"/>
      <c r="Q158" s="223"/>
      <c r="R158" s="223"/>
      <c r="S158" s="223"/>
      <c r="T158" s="224"/>
      <c r="U158" s="22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 t="s">
        <v>121</v>
      </c>
      <c r="AF158" s="213">
        <v>0</v>
      </c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ht="33.75" outlineLevel="1" x14ac:dyDescent="0.2">
      <c r="A159" s="214"/>
      <c r="B159" s="221"/>
      <c r="C159" s="272" t="s">
        <v>275</v>
      </c>
      <c r="D159" s="225"/>
      <c r="E159" s="232">
        <v>0.80185600000000001</v>
      </c>
      <c r="F159" s="238"/>
      <c r="G159" s="238"/>
      <c r="H159" s="238"/>
      <c r="I159" s="238"/>
      <c r="J159" s="238"/>
      <c r="K159" s="238"/>
      <c r="L159" s="238"/>
      <c r="M159" s="238"/>
      <c r="N159" s="223"/>
      <c r="O159" s="223"/>
      <c r="P159" s="223"/>
      <c r="Q159" s="223"/>
      <c r="R159" s="223"/>
      <c r="S159" s="223"/>
      <c r="T159" s="224"/>
      <c r="U159" s="22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 t="s">
        <v>121</v>
      </c>
      <c r="AF159" s="213">
        <v>0</v>
      </c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ht="33.75" outlineLevel="1" x14ac:dyDescent="0.2">
      <c r="A160" s="214"/>
      <c r="B160" s="221"/>
      <c r="C160" s="272" t="s">
        <v>276</v>
      </c>
      <c r="D160" s="225"/>
      <c r="E160" s="232">
        <v>0.80185600000000001</v>
      </c>
      <c r="F160" s="238"/>
      <c r="G160" s="238"/>
      <c r="H160" s="238"/>
      <c r="I160" s="238"/>
      <c r="J160" s="238"/>
      <c r="K160" s="238"/>
      <c r="L160" s="238"/>
      <c r="M160" s="238"/>
      <c r="N160" s="223"/>
      <c r="O160" s="223"/>
      <c r="P160" s="223"/>
      <c r="Q160" s="223"/>
      <c r="R160" s="223"/>
      <c r="S160" s="223"/>
      <c r="T160" s="224"/>
      <c r="U160" s="22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 t="s">
        <v>121</v>
      </c>
      <c r="AF160" s="213">
        <v>0</v>
      </c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outlineLevel="1" x14ac:dyDescent="0.2">
      <c r="A161" s="214">
        <v>34</v>
      </c>
      <c r="B161" s="221" t="s">
        <v>277</v>
      </c>
      <c r="C161" s="271" t="s">
        <v>278</v>
      </c>
      <c r="D161" s="223" t="s">
        <v>126</v>
      </c>
      <c r="E161" s="231">
        <v>4.1590559999999996</v>
      </c>
      <c r="F161" s="237">
        <f>H161+J161</f>
        <v>0</v>
      </c>
      <c r="G161" s="238">
        <f>ROUND(E161*F161,2)</f>
        <v>0</v>
      </c>
      <c r="H161" s="238"/>
      <c r="I161" s="238">
        <f>ROUND(E161*H161,2)</f>
        <v>0</v>
      </c>
      <c r="J161" s="238"/>
      <c r="K161" s="238">
        <f>ROUND(E161*J161,2)</f>
        <v>0</v>
      </c>
      <c r="L161" s="238">
        <v>21</v>
      </c>
      <c r="M161" s="238">
        <f>G161*(1+L161/100)</f>
        <v>0</v>
      </c>
      <c r="N161" s="223">
        <v>2.2970000000000001E-2</v>
      </c>
      <c r="O161" s="223">
        <f>ROUND(E161*N161,5)</f>
        <v>9.5530000000000004E-2</v>
      </c>
      <c r="P161" s="223">
        <v>0</v>
      </c>
      <c r="Q161" s="223">
        <f>ROUND(E161*P161,5)</f>
        <v>0</v>
      </c>
      <c r="R161" s="223"/>
      <c r="S161" s="223"/>
      <c r="T161" s="224">
        <v>0</v>
      </c>
      <c r="U161" s="223">
        <f>ROUND(E161*T161,2)</f>
        <v>0</v>
      </c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 t="s">
        <v>119</v>
      </c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ht="33.75" outlineLevel="1" x14ac:dyDescent="0.2">
      <c r="A162" s="214"/>
      <c r="B162" s="221"/>
      <c r="C162" s="272" t="s">
        <v>279</v>
      </c>
      <c r="D162" s="225"/>
      <c r="E162" s="232">
        <v>0.38080000000000003</v>
      </c>
      <c r="F162" s="238"/>
      <c r="G162" s="238"/>
      <c r="H162" s="238"/>
      <c r="I162" s="238"/>
      <c r="J162" s="238"/>
      <c r="K162" s="238"/>
      <c r="L162" s="238"/>
      <c r="M162" s="238"/>
      <c r="N162" s="223"/>
      <c r="O162" s="223"/>
      <c r="P162" s="223"/>
      <c r="Q162" s="223"/>
      <c r="R162" s="223"/>
      <c r="S162" s="223"/>
      <c r="T162" s="224"/>
      <c r="U162" s="22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 t="s">
        <v>121</v>
      </c>
      <c r="AF162" s="213">
        <v>0</v>
      </c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ht="33.75" outlineLevel="1" x14ac:dyDescent="0.2">
      <c r="A163" s="214"/>
      <c r="B163" s="221"/>
      <c r="C163" s="272" t="s">
        <v>280</v>
      </c>
      <c r="D163" s="225"/>
      <c r="E163" s="232">
        <v>0.19991999999999999</v>
      </c>
      <c r="F163" s="238"/>
      <c r="G163" s="238"/>
      <c r="H163" s="238"/>
      <c r="I163" s="238"/>
      <c r="J163" s="238"/>
      <c r="K163" s="238"/>
      <c r="L163" s="238"/>
      <c r="M163" s="238"/>
      <c r="N163" s="223"/>
      <c r="O163" s="223"/>
      <c r="P163" s="223"/>
      <c r="Q163" s="223"/>
      <c r="R163" s="223"/>
      <c r="S163" s="223"/>
      <c r="T163" s="224"/>
      <c r="U163" s="22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 t="s">
        <v>121</v>
      </c>
      <c r="AF163" s="213">
        <v>0</v>
      </c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ht="33.75" outlineLevel="1" x14ac:dyDescent="0.2">
      <c r="A164" s="214"/>
      <c r="B164" s="221"/>
      <c r="C164" s="272" t="s">
        <v>281</v>
      </c>
      <c r="D164" s="225"/>
      <c r="E164" s="232">
        <v>7.6672000000000004E-2</v>
      </c>
      <c r="F164" s="238"/>
      <c r="G164" s="238"/>
      <c r="H164" s="238"/>
      <c r="I164" s="238"/>
      <c r="J164" s="238"/>
      <c r="K164" s="238"/>
      <c r="L164" s="238"/>
      <c r="M164" s="238"/>
      <c r="N164" s="223"/>
      <c r="O164" s="223"/>
      <c r="P164" s="223"/>
      <c r="Q164" s="223"/>
      <c r="R164" s="223"/>
      <c r="S164" s="223"/>
      <c r="T164" s="224"/>
      <c r="U164" s="22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 t="s">
        <v>121</v>
      </c>
      <c r="AF164" s="213">
        <v>0</v>
      </c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ht="33.75" outlineLevel="1" x14ac:dyDescent="0.2">
      <c r="A165" s="214"/>
      <c r="B165" s="221"/>
      <c r="C165" s="272" t="s">
        <v>282</v>
      </c>
      <c r="D165" s="225"/>
      <c r="E165" s="232">
        <v>0.72896000000000005</v>
      </c>
      <c r="F165" s="238"/>
      <c r="G165" s="238"/>
      <c r="H165" s="238"/>
      <c r="I165" s="238"/>
      <c r="J165" s="238"/>
      <c r="K165" s="238"/>
      <c r="L165" s="238"/>
      <c r="M165" s="238"/>
      <c r="N165" s="223"/>
      <c r="O165" s="223"/>
      <c r="P165" s="223"/>
      <c r="Q165" s="223"/>
      <c r="R165" s="223"/>
      <c r="S165" s="223"/>
      <c r="T165" s="224"/>
      <c r="U165" s="22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 t="s">
        <v>121</v>
      </c>
      <c r="AF165" s="213">
        <v>0</v>
      </c>
      <c r="AG165" s="213"/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ht="33.75" outlineLevel="1" x14ac:dyDescent="0.2">
      <c r="A166" s="214"/>
      <c r="B166" s="221"/>
      <c r="C166" s="272" t="s">
        <v>283</v>
      </c>
      <c r="D166" s="225"/>
      <c r="E166" s="232">
        <v>0.38080000000000003</v>
      </c>
      <c r="F166" s="238"/>
      <c r="G166" s="238"/>
      <c r="H166" s="238"/>
      <c r="I166" s="238"/>
      <c r="J166" s="238"/>
      <c r="K166" s="238"/>
      <c r="L166" s="238"/>
      <c r="M166" s="238"/>
      <c r="N166" s="223"/>
      <c r="O166" s="223"/>
      <c r="P166" s="223"/>
      <c r="Q166" s="223"/>
      <c r="R166" s="223"/>
      <c r="S166" s="223"/>
      <c r="T166" s="224"/>
      <c r="U166" s="223"/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 t="s">
        <v>121</v>
      </c>
      <c r="AF166" s="213">
        <v>0</v>
      </c>
      <c r="AG166" s="213"/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ht="33.75" outlineLevel="1" x14ac:dyDescent="0.2">
      <c r="A167" s="214"/>
      <c r="B167" s="221"/>
      <c r="C167" s="272" t="s">
        <v>284</v>
      </c>
      <c r="D167" s="225"/>
      <c r="E167" s="232">
        <v>0.19991999999999999</v>
      </c>
      <c r="F167" s="238"/>
      <c r="G167" s="238"/>
      <c r="H167" s="238"/>
      <c r="I167" s="238"/>
      <c r="J167" s="238"/>
      <c r="K167" s="238"/>
      <c r="L167" s="238"/>
      <c r="M167" s="238"/>
      <c r="N167" s="223"/>
      <c r="O167" s="223"/>
      <c r="P167" s="223"/>
      <c r="Q167" s="223"/>
      <c r="R167" s="223"/>
      <c r="S167" s="223"/>
      <c r="T167" s="224"/>
      <c r="U167" s="22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 t="s">
        <v>121</v>
      </c>
      <c r="AF167" s="213">
        <v>0</v>
      </c>
      <c r="AG167" s="213"/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ht="33.75" outlineLevel="1" x14ac:dyDescent="0.2">
      <c r="A168" s="214"/>
      <c r="B168" s="221"/>
      <c r="C168" s="272" t="s">
        <v>285</v>
      </c>
      <c r="D168" s="225"/>
      <c r="E168" s="232">
        <v>7.6672000000000004E-2</v>
      </c>
      <c r="F168" s="238"/>
      <c r="G168" s="238"/>
      <c r="H168" s="238"/>
      <c r="I168" s="238"/>
      <c r="J168" s="238"/>
      <c r="K168" s="238"/>
      <c r="L168" s="238"/>
      <c r="M168" s="238"/>
      <c r="N168" s="223"/>
      <c r="O168" s="223"/>
      <c r="P168" s="223"/>
      <c r="Q168" s="223"/>
      <c r="R168" s="223"/>
      <c r="S168" s="223"/>
      <c r="T168" s="224"/>
      <c r="U168" s="22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 t="s">
        <v>121</v>
      </c>
      <c r="AF168" s="213">
        <v>0</v>
      </c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ht="33.75" outlineLevel="1" x14ac:dyDescent="0.2">
      <c r="A169" s="214"/>
      <c r="B169" s="221"/>
      <c r="C169" s="272" t="s">
        <v>286</v>
      </c>
      <c r="D169" s="225"/>
      <c r="E169" s="232">
        <v>0.72896000000000005</v>
      </c>
      <c r="F169" s="238"/>
      <c r="G169" s="238"/>
      <c r="H169" s="238"/>
      <c r="I169" s="238"/>
      <c r="J169" s="238"/>
      <c r="K169" s="238"/>
      <c r="L169" s="238"/>
      <c r="M169" s="238"/>
      <c r="N169" s="223"/>
      <c r="O169" s="223"/>
      <c r="P169" s="223"/>
      <c r="Q169" s="223"/>
      <c r="R169" s="223"/>
      <c r="S169" s="223"/>
      <c r="T169" s="224"/>
      <c r="U169" s="22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 t="s">
        <v>121</v>
      </c>
      <c r="AF169" s="213">
        <v>0</v>
      </c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ht="33.75" outlineLevel="1" x14ac:dyDescent="0.2">
      <c r="A170" s="214"/>
      <c r="B170" s="221"/>
      <c r="C170" s="272" t="s">
        <v>287</v>
      </c>
      <c r="D170" s="225"/>
      <c r="E170" s="232">
        <v>0.38080000000000003</v>
      </c>
      <c r="F170" s="238"/>
      <c r="G170" s="238"/>
      <c r="H170" s="238"/>
      <c r="I170" s="238"/>
      <c r="J170" s="238"/>
      <c r="K170" s="238"/>
      <c r="L170" s="238"/>
      <c r="M170" s="238"/>
      <c r="N170" s="223"/>
      <c r="O170" s="223"/>
      <c r="P170" s="223"/>
      <c r="Q170" s="223"/>
      <c r="R170" s="223"/>
      <c r="S170" s="223"/>
      <c r="T170" s="224"/>
      <c r="U170" s="22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 t="s">
        <v>121</v>
      </c>
      <c r="AF170" s="213">
        <v>0</v>
      </c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ht="33.75" outlineLevel="1" x14ac:dyDescent="0.2">
      <c r="A171" s="214"/>
      <c r="B171" s="221"/>
      <c r="C171" s="272" t="s">
        <v>288</v>
      </c>
      <c r="D171" s="225"/>
      <c r="E171" s="232">
        <v>0.19991999999999999</v>
      </c>
      <c r="F171" s="238"/>
      <c r="G171" s="238"/>
      <c r="H171" s="238"/>
      <c r="I171" s="238"/>
      <c r="J171" s="238"/>
      <c r="K171" s="238"/>
      <c r="L171" s="238"/>
      <c r="M171" s="238"/>
      <c r="N171" s="223"/>
      <c r="O171" s="223"/>
      <c r="P171" s="223"/>
      <c r="Q171" s="223"/>
      <c r="R171" s="223"/>
      <c r="S171" s="223"/>
      <c r="T171" s="224"/>
      <c r="U171" s="22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 t="s">
        <v>121</v>
      </c>
      <c r="AF171" s="213">
        <v>0</v>
      </c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ht="33.75" outlineLevel="1" x14ac:dyDescent="0.2">
      <c r="A172" s="214"/>
      <c r="B172" s="221"/>
      <c r="C172" s="272" t="s">
        <v>289</v>
      </c>
      <c r="D172" s="225"/>
      <c r="E172" s="232">
        <v>7.6672000000000004E-2</v>
      </c>
      <c r="F172" s="238"/>
      <c r="G172" s="238"/>
      <c r="H172" s="238"/>
      <c r="I172" s="238"/>
      <c r="J172" s="238"/>
      <c r="K172" s="238"/>
      <c r="L172" s="238"/>
      <c r="M172" s="238"/>
      <c r="N172" s="223"/>
      <c r="O172" s="223"/>
      <c r="P172" s="223"/>
      <c r="Q172" s="223"/>
      <c r="R172" s="223"/>
      <c r="S172" s="223"/>
      <c r="T172" s="224"/>
      <c r="U172" s="22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 t="s">
        <v>121</v>
      </c>
      <c r="AF172" s="213">
        <v>0</v>
      </c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ht="33.75" outlineLevel="1" x14ac:dyDescent="0.2">
      <c r="A173" s="214"/>
      <c r="B173" s="221"/>
      <c r="C173" s="272" t="s">
        <v>290</v>
      </c>
      <c r="D173" s="225"/>
      <c r="E173" s="232">
        <v>0.72896000000000005</v>
      </c>
      <c r="F173" s="238"/>
      <c r="G173" s="238"/>
      <c r="H173" s="238"/>
      <c r="I173" s="238"/>
      <c r="J173" s="238"/>
      <c r="K173" s="238"/>
      <c r="L173" s="238"/>
      <c r="M173" s="238"/>
      <c r="N173" s="223"/>
      <c r="O173" s="223"/>
      <c r="P173" s="223"/>
      <c r="Q173" s="223"/>
      <c r="R173" s="223"/>
      <c r="S173" s="223"/>
      <c r="T173" s="224"/>
      <c r="U173" s="22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 t="s">
        <v>121</v>
      </c>
      <c r="AF173" s="213">
        <v>0</v>
      </c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ht="22.5" outlineLevel="1" x14ac:dyDescent="0.2">
      <c r="A174" s="214">
        <v>35</v>
      </c>
      <c r="B174" s="221" t="s">
        <v>291</v>
      </c>
      <c r="C174" s="271" t="s">
        <v>292</v>
      </c>
      <c r="D174" s="223" t="s">
        <v>166</v>
      </c>
      <c r="E174" s="231">
        <v>2.72417</v>
      </c>
      <c r="F174" s="237">
        <f>H174+J174</f>
        <v>0</v>
      </c>
      <c r="G174" s="238">
        <f>ROUND(E174*F174,2)</f>
        <v>0</v>
      </c>
      <c r="H174" s="238"/>
      <c r="I174" s="238">
        <f>ROUND(E174*H174,2)</f>
        <v>0</v>
      </c>
      <c r="J174" s="238"/>
      <c r="K174" s="238">
        <f>ROUND(E174*J174,2)</f>
        <v>0</v>
      </c>
      <c r="L174" s="238">
        <v>21</v>
      </c>
      <c r="M174" s="238">
        <f>G174*(1+L174/100)</f>
        <v>0</v>
      </c>
      <c r="N174" s="223">
        <v>0</v>
      </c>
      <c r="O174" s="223">
        <f>ROUND(E174*N174,5)</f>
        <v>0</v>
      </c>
      <c r="P174" s="223">
        <v>0</v>
      </c>
      <c r="Q174" s="223">
        <f>ROUND(E174*P174,5)</f>
        <v>0</v>
      </c>
      <c r="R174" s="223"/>
      <c r="S174" s="223"/>
      <c r="T174" s="224">
        <v>1.7509999999999999</v>
      </c>
      <c r="U174" s="223">
        <f>ROUND(E174*T174,2)</f>
        <v>4.7699999999999996</v>
      </c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 t="s">
        <v>240</v>
      </c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x14ac:dyDescent="0.2">
      <c r="A175" s="215" t="s">
        <v>114</v>
      </c>
      <c r="B175" s="222" t="s">
        <v>77</v>
      </c>
      <c r="C175" s="273" t="s">
        <v>78</v>
      </c>
      <c r="D175" s="226"/>
      <c r="E175" s="233"/>
      <c r="F175" s="239"/>
      <c r="G175" s="239">
        <f>SUMIF(AE176:AE188,"&lt;&gt;NOR",G176:G188)</f>
        <v>0</v>
      </c>
      <c r="H175" s="239"/>
      <c r="I175" s="239">
        <f>SUM(I176:I188)</f>
        <v>0</v>
      </c>
      <c r="J175" s="239"/>
      <c r="K175" s="239">
        <f>SUM(K176:K188)</f>
        <v>0</v>
      </c>
      <c r="L175" s="239"/>
      <c r="M175" s="239">
        <f>SUM(M176:M188)</f>
        <v>0</v>
      </c>
      <c r="N175" s="226"/>
      <c r="O175" s="226">
        <f>SUM(O176:O188)</f>
        <v>0.40660000000000002</v>
      </c>
      <c r="P175" s="226"/>
      <c r="Q175" s="226">
        <f>SUM(Q176:Q188)</f>
        <v>0</v>
      </c>
      <c r="R175" s="226"/>
      <c r="S175" s="226"/>
      <c r="T175" s="227"/>
      <c r="U175" s="226">
        <f>SUM(U176:U188)</f>
        <v>85.250000000000014</v>
      </c>
      <c r="AE175" t="s">
        <v>115</v>
      </c>
    </row>
    <row r="176" spans="1:60" ht="22.5" outlineLevel="1" x14ac:dyDescent="0.2">
      <c r="A176" s="214">
        <v>36</v>
      </c>
      <c r="B176" s="221" t="s">
        <v>293</v>
      </c>
      <c r="C176" s="271" t="s">
        <v>294</v>
      </c>
      <c r="D176" s="223" t="s">
        <v>118</v>
      </c>
      <c r="E176" s="231">
        <v>68.34</v>
      </c>
      <c r="F176" s="237">
        <f>H176+J176</f>
        <v>0</v>
      </c>
      <c r="G176" s="238">
        <f>ROUND(E176*F176,2)</f>
        <v>0</v>
      </c>
      <c r="H176" s="238"/>
      <c r="I176" s="238">
        <f>ROUND(E176*H176,2)</f>
        <v>0</v>
      </c>
      <c r="J176" s="238"/>
      <c r="K176" s="238">
        <f>ROUND(E176*J176,2)</f>
        <v>0</v>
      </c>
      <c r="L176" s="238">
        <v>21</v>
      </c>
      <c r="M176" s="238">
        <f>G176*(1+L176/100)</f>
        <v>0</v>
      </c>
      <c r="N176" s="223">
        <v>5.2900000000000004E-3</v>
      </c>
      <c r="O176" s="223">
        <f>ROUND(E176*N176,5)</f>
        <v>0.36152000000000001</v>
      </c>
      <c r="P176" s="223">
        <v>0</v>
      </c>
      <c r="Q176" s="223">
        <f>ROUND(E176*P176,5)</f>
        <v>0</v>
      </c>
      <c r="R176" s="223"/>
      <c r="S176" s="223"/>
      <c r="T176" s="224">
        <v>1.1145</v>
      </c>
      <c r="U176" s="223">
        <f>ROUND(E176*T176,2)</f>
        <v>76.16</v>
      </c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 t="s">
        <v>119</v>
      </c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ht="33.75" outlineLevel="1" x14ac:dyDescent="0.2">
      <c r="A177" s="214"/>
      <c r="B177" s="221"/>
      <c r="C177" s="272" t="s">
        <v>295</v>
      </c>
      <c r="D177" s="225"/>
      <c r="E177" s="232">
        <v>22.78</v>
      </c>
      <c r="F177" s="238"/>
      <c r="G177" s="238"/>
      <c r="H177" s="238"/>
      <c r="I177" s="238"/>
      <c r="J177" s="238"/>
      <c r="K177" s="238"/>
      <c r="L177" s="238"/>
      <c r="M177" s="238"/>
      <c r="N177" s="223"/>
      <c r="O177" s="223"/>
      <c r="P177" s="223"/>
      <c r="Q177" s="223"/>
      <c r="R177" s="223"/>
      <c r="S177" s="223"/>
      <c r="T177" s="224"/>
      <c r="U177" s="22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 t="s">
        <v>121</v>
      </c>
      <c r="AF177" s="213">
        <v>0</v>
      </c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ht="33.75" outlineLevel="1" x14ac:dyDescent="0.2">
      <c r="A178" s="214"/>
      <c r="B178" s="221"/>
      <c r="C178" s="272" t="s">
        <v>296</v>
      </c>
      <c r="D178" s="225"/>
      <c r="E178" s="232">
        <v>22.78</v>
      </c>
      <c r="F178" s="238"/>
      <c r="G178" s="238"/>
      <c r="H178" s="238"/>
      <c r="I178" s="238"/>
      <c r="J178" s="238"/>
      <c r="K178" s="238"/>
      <c r="L178" s="238"/>
      <c r="M178" s="238"/>
      <c r="N178" s="223"/>
      <c r="O178" s="223"/>
      <c r="P178" s="223"/>
      <c r="Q178" s="223"/>
      <c r="R178" s="223"/>
      <c r="S178" s="223"/>
      <c r="T178" s="224"/>
      <c r="U178" s="22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 t="s">
        <v>121</v>
      </c>
      <c r="AF178" s="213">
        <v>0</v>
      </c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ht="33.75" outlineLevel="1" x14ac:dyDescent="0.2">
      <c r="A179" s="214"/>
      <c r="B179" s="221"/>
      <c r="C179" s="272" t="s">
        <v>297</v>
      </c>
      <c r="D179" s="225"/>
      <c r="E179" s="232">
        <v>22.78</v>
      </c>
      <c r="F179" s="238"/>
      <c r="G179" s="238"/>
      <c r="H179" s="238"/>
      <c r="I179" s="238"/>
      <c r="J179" s="238"/>
      <c r="K179" s="238"/>
      <c r="L179" s="238"/>
      <c r="M179" s="238"/>
      <c r="N179" s="223"/>
      <c r="O179" s="223"/>
      <c r="P179" s="223"/>
      <c r="Q179" s="223"/>
      <c r="R179" s="223"/>
      <c r="S179" s="223"/>
      <c r="T179" s="224"/>
      <c r="U179" s="22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 t="s">
        <v>121</v>
      </c>
      <c r="AF179" s="213">
        <v>0</v>
      </c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ht="22.5" outlineLevel="1" x14ac:dyDescent="0.2">
      <c r="A180" s="214">
        <v>37</v>
      </c>
      <c r="B180" s="221" t="s">
        <v>298</v>
      </c>
      <c r="C180" s="271" t="s">
        <v>299</v>
      </c>
      <c r="D180" s="223" t="s">
        <v>172</v>
      </c>
      <c r="E180" s="231">
        <v>20.399999999999999</v>
      </c>
      <c r="F180" s="237">
        <f>H180+J180</f>
        <v>0</v>
      </c>
      <c r="G180" s="238">
        <f>ROUND(E180*F180,2)</f>
        <v>0</v>
      </c>
      <c r="H180" s="238"/>
      <c r="I180" s="238">
        <f>ROUND(E180*H180,2)</f>
        <v>0</v>
      </c>
      <c r="J180" s="238"/>
      <c r="K180" s="238">
        <f>ROUND(E180*J180,2)</f>
        <v>0</v>
      </c>
      <c r="L180" s="238">
        <v>21</v>
      </c>
      <c r="M180" s="238">
        <f>G180*(1+L180/100)</f>
        <v>0</v>
      </c>
      <c r="N180" s="223">
        <v>1.2800000000000001E-3</v>
      </c>
      <c r="O180" s="223">
        <f>ROUND(E180*N180,5)</f>
        <v>2.6110000000000001E-2</v>
      </c>
      <c r="P180" s="223">
        <v>0</v>
      </c>
      <c r="Q180" s="223">
        <f>ROUND(E180*P180,5)</f>
        <v>0</v>
      </c>
      <c r="R180" s="223"/>
      <c r="S180" s="223"/>
      <c r="T180" s="224">
        <v>0.24149999999999999</v>
      </c>
      <c r="U180" s="223">
        <f>ROUND(E180*T180,2)</f>
        <v>4.93</v>
      </c>
      <c r="V180" s="213"/>
      <c r="W180" s="213"/>
      <c r="X180" s="213"/>
      <c r="Y180" s="213"/>
      <c r="Z180" s="213"/>
      <c r="AA180" s="213"/>
      <c r="AB180" s="213"/>
      <c r="AC180" s="213"/>
      <c r="AD180" s="213"/>
      <c r="AE180" s="213" t="s">
        <v>119</v>
      </c>
      <c r="AF180" s="213"/>
      <c r="AG180" s="213"/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ht="22.5" outlineLevel="1" x14ac:dyDescent="0.2">
      <c r="A181" s="214"/>
      <c r="B181" s="221"/>
      <c r="C181" s="272" t="s">
        <v>300</v>
      </c>
      <c r="D181" s="225"/>
      <c r="E181" s="232">
        <v>6.8</v>
      </c>
      <c r="F181" s="238"/>
      <c r="G181" s="238"/>
      <c r="H181" s="238"/>
      <c r="I181" s="238"/>
      <c r="J181" s="238"/>
      <c r="K181" s="238"/>
      <c r="L181" s="238"/>
      <c r="M181" s="238"/>
      <c r="N181" s="223"/>
      <c r="O181" s="223"/>
      <c r="P181" s="223"/>
      <c r="Q181" s="223"/>
      <c r="R181" s="223"/>
      <c r="S181" s="223"/>
      <c r="T181" s="224"/>
      <c r="U181" s="223"/>
      <c r="V181" s="213"/>
      <c r="W181" s="213"/>
      <c r="X181" s="213"/>
      <c r="Y181" s="213"/>
      <c r="Z181" s="213"/>
      <c r="AA181" s="213"/>
      <c r="AB181" s="213"/>
      <c r="AC181" s="213"/>
      <c r="AD181" s="213"/>
      <c r="AE181" s="213" t="s">
        <v>121</v>
      </c>
      <c r="AF181" s="213">
        <v>0</v>
      </c>
      <c r="AG181" s="213"/>
      <c r="AH181" s="213"/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ht="22.5" outlineLevel="1" x14ac:dyDescent="0.2">
      <c r="A182" s="214"/>
      <c r="B182" s="221"/>
      <c r="C182" s="272" t="s">
        <v>301</v>
      </c>
      <c r="D182" s="225"/>
      <c r="E182" s="232">
        <v>6.8</v>
      </c>
      <c r="F182" s="238"/>
      <c r="G182" s="238"/>
      <c r="H182" s="238"/>
      <c r="I182" s="238"/>
      <c r="J182" s="238"/>
      <c r="K182" s="238"/>
      <c r="L182" s="238"/>
      <c r="M182" s="238"/>
      <c r="N182" s="223"/>
      <c r="O182" s="223"/>
      <c r="P182" s="223"/>
      <c r="Q182" s="223"/>
      <c r="R182" s="223"/>
      <c r="S182" s="223"/>
      <c r="T182" s="224"/>
      <c r="U182" s="223"/>
      <c r="V182" s="213"/>
      <c r="W182" s="213"/>
      <c r="X182" s="213"/>
      <c r="Y182" s="213"/>
      <c r="Z182" s="213"/>
      <c r="AA182" s="213"/>
      <c r="AB182" s="213"/>
      <c r="AC182" s="213"/>
      <c r="AD182" s="213"/>
      <c r="AE182" s="213" t="s">
        <v>121</v>
      </c>
      <c r="AF182" s="213">
        <v>0</v>
      </c>
      <c r="AG182" s="213"/>
      <c r="AH182" s="213"/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ht="22.5" outlineLevel="1" x14ac:dyDescent="0.2">
      <c r="A183" s="214"/>
      <c r="B183" s="221"/>
      <c r="C183" s="272" t="s">
        <v>302</v>
      </c>
      <c r="D183" s="225"/>
      <c r="E183" s="232">
        <v>6.8</v>
      </c>
      <c r="F183" s="238"/>
      <c r="G183" s="238"/>
      <c r="H183" s="238"/>
      <c r="I183" s="238"/>
      <c r="J183" s="238"/>
      <c r="K183" s="238"/>
      <c r="L183" s="238"/>
      <c r="M183" s="238"/>
      <c r="N183" s="223"/>
      <c r="O183" s="223"/>
      <c r="P183" s="223"/>
      <c r="Q183" s="223"/>
      <c r="R183" s="223"/>
      <c r="S183" s="223"/>
      <c r="T183" s="224"/>
      <c r="U183" s="223"/>
      <c r="V183" s="213"/>
      <c r="W183" s="213"/>
      <c r="X183" s="213"/>
      <c r="Y183" s="213"/>
      <c r="Z183" s="213"/>
      <c r="AA183" s="213"/>
      <c r="AB183" s="213"/>
      <c r="AC183" s="213"/>
      <c r="AD183" s="213"/>
      <c r="AE183" s="213" t="s">
        <v>121</v>
      </c>
      <c r="AF183" s="213">
        <v>0</v>
      </c>
      <c r="AG183" s="213"/>
      <c r="AH183" s="213"/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ht="22.5" outlineLevel="1" x14ac:dyDescent="0.2">
      <c r="A184" s="214">
        <v>38</v>
      </c>
      <c r="B184" s="221" t="s">
        <v>303</v>
      </c>
      <c r="C184" s="271" t="s">
        <v>304</v>
      </c>
      <c r="D184" s="223" t="s">
        <v>172</v>
      </c>
      <c r="E184" s="231">
        <v>18.600000000000001</v>
      </c>
      <c r="F184" s="237">
        <f>H184+J184</f>
        <v>0</v>
      </c>
      <c r="G184" s="238">
        <f>ROUND(E184*F184,2)</f>
        <v>0</v>
      </c>
      <c r="H184" s="238"/>
      <c r="I184" s="238">
        <f>ROUND(E184*H184,2)</f>
        <v>0</v>
      </c>
      <c r="J184" s="238"/>
      <c r="K184" s="238">
        <f>ROUND(E184*J184,2)</f>
        <v>0</v>
      </c>
      <c r="L184" s="238">
        <v>21</v>
      </c>
      <c r="M184" s="238">
        <f>G184*(1+L184/100)</f>
        <v>0</v>
      </c>
      <c r="N184" s="223">
        <v>1.0200000000000001E-3</v>
      </c>
      <c r="O184" s="223">
        <f>ROUND(E184*N184,5)</f>
        <v>1.8970000000000001E-2</v>
      </c>
      <c r="P184" s="223">
        <v>0</v>
      </c>
      <c r="Q184" s="223">
        <f>ROUND(E184*P184,5)</f>
        <v>0</v>
      </c>
      <c r="R184" s="223"/>
      <c r="S184" s="223"/>
      <c r="T184" s="224">
        <v>0.12</v>
      </c>
      <c r="U184" s="223">
        <f>ROUND(E184*T184,2)</f>
        <v>2.23</v>
      </c>
      <c r="V184" s="213"/>
      <c r="W184" s="213"/>
      <c r="X184" s="213"/>
      <c r="Y184" s="213"/>
      <c r="Z184" s="213"/>
      <c r="AA184" s="213"/>
      <c r="AB184" s="213"/>
      <c r="AC184" s="213"/>
      <c r="AD184" s="213"/>
      <c r="AE184" s="213" t="s">
        <v>119</v>
      </c>
      <c r="AF184" s="213"/>
      <c r="AG184" s="213"/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ht="22.5" outlineLevel="1" x14ac:dyDescent="0.2">
      <c r="A185" s="214"/>
      <c r="B185" s="221"/>
      <c r="C185" s="272" t="s">
        <v>305</v>
      </c>
      <c r="D185" s="225"/>
      <c r="E185" s="232">
        <v>6.2</v>
      </c>
      <c r="F185" s="238"/>
      <c r="G185" s="238"/>
      <c r="H185" s="238"/>
      <c r="I185" s="238"/>
      <c r="J185" s="238"/>
      <c r="K185" s="238"/>
      <c r="L185" s="238"/>
      <c r="M185" s="238"/>
      <c r="N185" s="223"/>
      <c r="O185" s="223"/>
      <c r="P185" s="223"/>
      <c r="Q185" s="223"/>
      <c r="R185" s="223"/>
      <c r="S185" s="223"/>
      <c r="T185" s="224"/>
      <c r="U185" s="223"/>
      <c r="V185" s="213"/>
      <c r="W185" s="213"/>
      <c r="X185" s="213"/>
      <c r="Y185" s="213"/>
      <c r="Z185" s="213"/>
      <c r="AA185" s="213"/>
      <c r="AB185" s="213"/>
      <c r="AC185" s="213"/>
      <c r="AD185" s="213"/>
      <c r="AE185" s="213" t="s">
        <v>121</v>
      </c>
      <c r="AF185" s="213">
        <v>0</v>
      </c>
      <c r="AG185" s="213"/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ht="22.5" outlineLevel="1" x14ac:dyDescent="0.2">
      <c r="A186" s="214"/>
      <c r="B186" s="221"/>
      <c r="C186" s="272" t="s">
        <v>306</v>
      </c>
      <c r="D186" s="225"/>
      <c r="E186" s="232">
        <v>6.2</v>
      </c>
      <c r="F186" s="238"/>
      <c r="G186" s="238"/>
      <c r="H186" s="238"/>
      <c r="I186" s="238"/>
      <c r="J186" s="238"/>
      <c r="K186" s="238"/>
      <c r="L186" s="238"/>
      <c r="M186" s="238"/>
      <c r="N186" s="223"/>
      <c r="O186" s="223"/>
      <c r="P186" s="223"/>
      <c r="Q186" s="223"/>
      <c r="R186" s="223"/>
      <c r="S186" s="223"/>
      <c r="T186" s="224"/>
      <c r="U186" s="22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 t="s">
        <v>121</v>
      </c>
      <c r="AF186" s="213">
        <v>0</v>
      </c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ht="22.5" outlineLevel="1" x14ac:dyDescent="0.2">
      <c r="A187" s="214"/>
      <c r="B187" s="221"/>
      <c r="C187" s="272" t="s">
        <v>307</v>
      </c>
      <c r="D187" s="225"/>
      <c r="E187" s="232">
        <v>6.2</v>
      </c>
      <c r="F187" s="238"/>
      <c r="G187" s="238"/>
      <c r="H187" s="238"/>
      <c r="I187" s="238"/>
      <c r="J187" s="238"/>
      <c r="K187" s="238"/>
      <c r="L187" s="238"/>
      <c r="M187" s="238"/>
      <c r="N187" s="223"/>
      <c r="O187" s="223"/>
      <c r="P187" s="223"/>
      <c r="Q187" s="223"/>
      <c r="R187" s="223"/>
      <c r="S187" s="223"/>
      <c r="T187" s="224"/>
      <c r="U187" s="22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 t="s">
        <v>121</v>
      </c>
      <c r="AF187" s="213">
        <v>0</v>
      </c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outlineLevel="1" x14ac:dyDescent="0.2">
      <c r="A188" s="214">
        <v>39</v>
      </c>
      <c r="B188" s="221" t="s">
        <v>308</v>
      </c>
      <c r="C188" s="271" t="s">
        <v>309</v>
      </c>
      <c r="D188" s="223" t="s">
        <v>166</v>
      </c>
      <c r="E188" s="231">
        <v>0.40660000000000002</v>
      </c>
      <c r="F188" s="237">
        <f>H188+J188</f>
        <v>0</v>
      </c>
      <c r="G188" s="238">
        <f>ROUND(E188*F188,2)</f>
        <v>0</v>
      </c>
      <c r="H188" s="238"/>
      <c r="I188" s="238">
        <f>ROUND(E188*H188,2)</f>
        <v>0</v>
      </c>
      <c r="J188" s="238"/>
      <c r="K188" s="238">
        <f>ROUND(E188*J188,2)</f>
        <v>0</v>
      </c>
      <c r="L188" s="238">
        <v>21</v>
      </c>
      <c r="M188" s="238">
        <f>G188*(1+L188/100)</f>
        <v>0</v>
      </c>
      <c r="N188" s="223">
        <v>0</v>
      </c>
      <c r="O188" s="223">
        <f>ROUND(E188*N188,5)</f>
        <v>0</v>
      </c>
      <c r="P188" s="223">
        <v>0</v>
      </c>
      <c r="Q188" s="223">
        <f>ROUND(E188*P188,5)</f>
        <v>0</v>
      </c>
      <c r="R188" s="223"/>
      <c r="S188" s="223"/>
      <c r="T188" s="224">
        <v>4.7370000000000001</v>
      </c>
      <c r="U188" s="223">
        <f>ROUND(E188*T188,2)</f>
        <v>1.93</v>
      </c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 t="s">
        <v>240</v>
      </c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x14ac:dyDescent="0.2">
      <c r="A189" s="215" t="s">
        <v>114</v>
      </c>
      <c r="B189" s="222" t="s">
        <v>79</v>
      </c>
      <c r="C189" s="273" t="s">
        <v>80</v>
      </c>
      <c r="D189" s="226"/>
      <c r="E189" s="233"/>
      <c r="F189" s="239"/>
      <c r="G189" s="239">
        <f>SUMIF(AE190:AE197,"&lt;&gt;NOR",G190:G197)</f>
        <v>0</v>
      </c>
      <c r="H189" s="239"/>
      <c r="I189" s="239">
        <f>SUM(I190:I197)</f>
        <v>0</v>
      </c>
      <c r="J189" s="239"/>
      <c r="K189" s="239">
        <f>SUM(K190:K197)</f>
        <v>0</v>
      </c>
      <c r="L189" s="239"/>
      <c r="M189" s="239">
        <f>SUM(M190:M197)</f>
        <v>0</v>
      </c>
      <c r="N189" s="226"/>
      <c r="O189" s="226">
        <f>SUM(O190:O197)</f>
        <v>2.2499999999999998E-3</v>
      </c>
      <c r="P189" s="226"/>
      <c r="Q189" s="226">
        <f>SUM(Q190:Q197)</f>
        <v>0</v>
      </c>
      <c r="R189" s="226"/>
      <c r="S189" s="226"/>
      <c r="T189" s="227"/>
      <c r="U189" s="226">
        <f>SUM(U190:U197)</f>
        <v>2.33</v>
      </c>
      <c r="AE189" t="s">
        <v>115</v>
      </c>
    </row>
    <row r="190" spans="1:60" outlineLevel="1" x14ac:dyDescent="0.2">
      <c r="A190" s="214">
        <v>40</v>
      </c>
      <c r="B190" s="221" t="s">
        <v>310</v>
      </c>
      <c r="C190" s="271" t="s">
        <v>311</v>
      </c>
      <c r="D190" s="223" t="s">
        <v>178</v>
      </c>
      <c r="E190" s="231">
        <v>3</v>
      </c>
      <c r="F190" s="237">
        <f>H190+J190</f>
        <v>0</v>
      </c>
      <c r="G190" s="238">
        <f>ROUND(E190*F190,2)</f>
        <v>0</v>
      </c>
      <c r="H190" s="238"/>
      <c r="I190" s="238">
        <f>ROUND(E190*H190,2)</f>
        <v>0</v>
      </c>
      <c r="J190" s="238"/>
      <c r="K190" s="238">
        <f>ROUND(E190*J190,2)</f>
        <v>0</v>
      </c>
      <c r="L190" s="238">
        <v>21</v>
      </c>
      <c r="M190" s="238">
        <f>G190*(1+L190/100)</f>
        <v>0</v>
      </c>
      <c r="N190" s="223">
        <v>0</v>
      </c>
      <c r="O190" s="223">
        <f>ROUND(E190*N190,5)</f>
        <v>0</v>
      </c>
      <c r="P190" s="223">
        <v>0</v>
      </c>
      <c r="Q190" s="223">
        <f>ROUND(E190*P190,5)</f>
        <v>0</v>
      </c>
      <c r="R190" s="223"/>
      <c r="S190" s="223"/>
      <c r="T190" s="224">
        <v>0.77500000000000002</v>
      </c>
      <c r="U190" s="223">
        <f>ROUND(E190*T190,2)</f>
        <v>2.33</v>
      </c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 t="s">
        <v>119</v>
      </c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1" x14ac:dyDescent="0.2">
      <c r="A191" s="214"/>
      <c r="B191" s="221"/>
      <c r="C191" s="272" t="s">
        <v>312</v>
      </c>
      <c r="D191" s="225"/>
      <c r="E191" s="232">
        <v>1</v>
      </c>
      <c r="F191" s="238"/>
      <c r="G191" s="238"/>
      <c r="H191" s="238"/>
      <c r="I191" s="238"/>
      <c r="J191" s="238"/>
      <c r="K191" s="238"/>
      <c r="L191" s="238"/>
      <c r="M191" s="238"/>
      <c r="N191" s="223"/>
      <c r="O191" s="223"/>
      <c r="P191" s="223"/>
      <c r="Q191" s="223"/>
      <c r="R191" s="223"/>
      <c r="S191" s="223"/>
      <c r="T191" s="224"/>
      <c r="U191" s="22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 t="s">
        <v>121</v>
      </c>
      <c r="AF191" s="213">
        <v>0</v>
      </c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outlineLevel="1" x14ac:dyDescent="0.2">
      <c r="A192" s="214"/>
      <c r="B192" s="221"/>
      <c r="C192" s="272" t="s">
        <v>313</v>
      </c>
      <c r="D192" s="225"/>
      <c r="E192" s="232">
        <v>1</v>
      </c>
      <c r="F192" s="238"/>
      <c r="G192" s="238"/>
      <c r="H192" s="238"/>
      <c r="I192" s="238"/>
      <c r="J192" s="238"/>
      <c r="K192" s="238"/>
      <c r="L192" s="238"/>
      <c r="M192" s="238"/>
      <c r="N192" s="223"/>
      <c r="O192" s="223"/>
      <c r="P192" s="223"/>
      <c r="Q192" s="223"/>
      <c r="R192" s="223"/>
      <c r="S192" s="223"/>
      <c r="T192" s="224"/>
      <c r="U192" s="22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 t="s">
        <v>121</v>
      </c>
      <c r="AF192" s="213">
        <v>0</v>
      </c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outlineLevel="1" x14ac:dyDescent="0.2">
      <c r="A193" s="214"/>
      <c r="B193" s="221"/>
      <c r="C193" s="272" t="s">
        <v>314</v>
      </c>
      <c r="D193" s="225"/>
      <c r="E193" s="232">
        <v>1</v>
      </c>
      <c r="F193" s="238"/>
      <c r="G193" s="238"/>
      <c r="H193" s="238"/>
      <c r="I193" s="238"/>
      <c r="J193" s="238"/>
      <c r="K193" s="238"/>
      <c r="L193" s="238"/>
      <c r="M193" s="238"/>
      <c r="N193" s="223"/>
      <c r="O193" s="223"/>
      <c r="P193" s="223"/>
      <c r="Q193" s="223"/>
      <c r="R193" s="223"/>
      <c r="S193" s="223"/>
      <c r="T193" s="224"/>
      <c r="U193" s="22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 t="s">
        <v>121</v>
      </c>
      <c r="AF193" s="213">
        <v>0</v>
      </c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outlineLevel="1" x14ac:dyDescent="0.2">
      <c r="A194" s="214">
        <v>41</v>
      </c>
      <c r="B194" s="221" t="s">
        <v>65</v>
      </c>
      <c r="C194" s="271" t="s">
        <v>315</v>
      </c>
      <c r="D194" s="223" t="s">
        <v>316</v>
      </c>
      <c r="E194" s="231">
        <v>3</v>
      </c>
      <c r="F194" s="237">
        <f>H194+J194</f>
        <v>0</v>
      </c>
      <c r="G194" s="238">
        <f>ROUND(E194*F194,2)</f>
        <v>0</v>
      </c>
      <c r="H194" s="238"/>
      <c r="I194" s="238">
        <f>ROUND(E194*H194,2)</f>
        <v>0</v>
      </c>
      <c r="J194" s="238"/>
      <c r="K194" s="238">
        <f>ROUND(E194*J194,2)</f>
        <v>0</v>
      </c>
      <c r="L194" s="238">
        <v>21</v>
      </c>
      <c r="M194" s="238">
        <f>G194*(1+L194/100)</f>
        <v>0</v>
      </c>
      <c r="N194" s="223">
        <v>7.5000000000000002E-4</v>
      </c>
      <c r="O194" s="223">
        <f>ROUND(E194*N194,5)</f>
        <v>2.2499999999999998E-3</v>
      </c>
      <c r="P194" s="223">
        <v>0</v>
      </c>
      <c r="Q194" s="223">
        <f>ROUND(E194*P194,5)</f>
        <v>0</v>
      </c>
      <c r="R194" s="223"/>
      <c r="S194" s="223"/>
      <c r="T194" s="224">
        <v>0</v>
      </c>
      <c r="U194" s="223">
        <f>ROUND(E194*T194,2)</f>
        <v>0</v>
      </c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 t="s">
        <v>190</v>
      </c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outlineLevel="1" x14ac:dyDescent="0.2">
      <c r="A195" s="214"/>
      <c r="B195" s="221"/>
      <c r="C195" s="272" t="s">
        <v>312</v>
      </c>
      <c r="D195" s="225"/>
      <c r="E195" s="232">
        <v>1</v>
      </c>
      <c r="F195" s="238"/>
      <c r="G195" s="238"/>
      <c r="H195" s="238"/>
      <c r="I195" s="238"/>
      <c r="J195" s="238"/>
      <c r="K195" s="238"/>
      <c r="L195" s="238"/>
      <c r="M195" s="238"/>
      <c r="N195" s="223"/>
      <c r="O195" s="223"/>
      <c r="P195" s="223"/>
      <c r="Q195" s="223"/>
      <c r="R195" s="223"/>
      <c r="S195" s="223"/>
      <c r="T195" s="224"/>
      <c r="U195" s="223"/>
      <c r="V195" s="213"/>
      <c r="W195" s="213"/>
      <c r="X195" s="213"/>
      <c r="Y195" s="213"/>
      <c r="Z195" s="213"/>
      <c r="AA195" s="213"/>
      <c r="AB195" s="213"/>
      <c r="AC195" s="213"/>
      <c r="AD195" s="213"/>
      <c r="AE195" s="213" t="s">
        <v>121</v>
      </c>
      <c r="AF195" s="213">
        <v>0</v>
      </c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1" x14ac:dyDescent="0.2">
      <c r="A196" s="214"/>
      <c r="B196" s="221"/>
      <c r="C196" s="272" t="s">
        <v>313</v>
      </c>
      <c r="D196" s="225"/>
      <c r="E196" s="232">
        <v>1</v>
      </c>
      <c r="F196" s="238"/>
      <c r="G196" s="238"/>
      <c r="H196" s="238"/>
      <c r="I196" s="238"/>
      <c r="J196" s="238"/>
      <c r="K196" s="238"/>
      <c r="L196" s="238"/>
      <c r="M196" s="238"/>
      <c r="N196" s="223"/>
      <c r="O196" s="223"/>
      <c r="P196" s="223"/>
      <c r="Q196" s="223"/>
      <c r="R196" s="223"/>
      <c r="S196" s="223"/>
      <c r="T196" s="224"/>
      <c r="U196" s="223"/>
      <c r="V196" s="213"/>
      <c r="W196" s="213"/>
      <c r="X196" s="213"/>
      <c r="Y196" s="213"/>
      <c r="Z196" s="213"/>
      <c r="AA196" s="213"/>
      <c r="AB196" s="213"/>
      <c r="AC196" s="213"/>
      <c r="AD196" s="213"/>
      <c r="AE196" s="213" t="s">
        <v>121</v>
      </c>
      <c r="AF196" s="213">
        <v>0</v>
      </c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outlineLevel="1" x14ac:dyDescent="0.2">
      <c r="A197" s="214"/>
      <c r="B197" s="221"/>
      <c r="C197" s="272" t="s">
        <v>314</v>
      </c>
      <c r="D197" s="225"/>
      <c r="E197" s="232">
        <v>1</v>
      </c>
      <c r="F197" s="238"/>
      <c r="G197" s="238"/>
      <c r="H197" s="238"/>
      <c r="I197" s="238"/>
      <c r="J197" s="238"/>
      <c r="K197" s="238"/>
      <c r="L197" s="238"/>
      <c r="M197" s="238"/>
      <c r="N197" s="223"/>
      <c r="O197" s="223"/>
      <c r="P197" s="223"/>
      <c r="Q197" s="223"/>
      <c r="R197" s="223"/>
      <c r="S197" s="223"/>
      <c r="T197" s="224"/>
      <c r="U197" s="223"/>
      <c r="V197" s="213"/>
      <c r="W197" s="213"/>
      <c r="X197" s="213"/>
      <c r="Y197" s="213"/>
      <c r="Z197" s="213"/>
      <c r="AA197" s="213"/>
      <c r="AB197" s="213"/>
      <c r="AC197" s="213"/>
      <c r="AD197" s="213"/>
      <c r="AE197" s="213" t="s">
        <v>121</v>
      </c>
      <c r="AF197" s="213">
        <v>0</v>
      </c>
      <c r="AG197" s="213"/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x14ac:dyDescent="0.2">
      <c r="A198" s="215" t="s">
        <v>114</v>
      </c>
      <c r="B198" s="222" t="s">
        <v>81</v>
      </c>
      <c r="C198" s="273" t="s">
        <v>82</v>
      </c>
      <c r="D198" s="226"/>
      <c r="E198" s="233"/>
      <c r="F198" s="239"/>
      <c r="G198" s="239">
        <f>SUMIF(AE199:AE415,"&lt;&gt;NOR",G199:G415)</f>
        <v>0</v>
      </c>
      <c r="H198" s="239"/>
      <c r="I198" s="239">
        <f>SUM(I199:I415)</f>
        <v>0</v>
      </c>
      <c r="J198" s="239"/>
      <c r="K198" s="239">
        <f>SUM(K199:K415)</f>
        <v>0</v>
      </c>
      <c r="L198" s="239"/>
      <c r="M198" s="239">
        <f>SUM(M199:M415)</f>
        <v>0</v>
      </c>
      <c r="N198" s="226"/>
      <c r="O198" s="226">
        <f>SUM(O199:O415)</f>
        <v>3.5075399999999997</v>
      </c>
      <c r="P198" s="226"/>
      <c r="Q198" s="226">
        <f>SUM(Q199:Q415)</f>
        <v>1.2613399999999999</v>
      </c>
      <c r="R198" s="226"/>
      <c r="S198" s="226"/>
      <c r="T198" s="227"/>
      <c r="U198" s="226">
        <f>SUM(U199:U415)</f>
        <v>625.42999999999995</v>
      </c>
      <c r="AE198" t="s">
        <v>115</v>
      </c>
    </row>
    <row r="199" spans="1:60" ht="22.5" outlineLevel="1" x14ac:dyDescent="0.2">
      <c r="A199" s="214">
        <v>42</v>
      </c>
      <c r="B199" s="221" t="s">
        <v>317</v>
      </c>
      <c r="C199" s="271" t="s">
        <v>318</v>
      </c>
      <c r="D199" s="223" t="s">
        <v>178</v>
      </c>
      <c r="E199" s="231">
        <v>3</v>
      </c>
      <c r="F199" s="237">
        <f>H199+J199</f>
        <v>0</v>
      </c>
      <c r="G199" s="238">
        <f>ROUND(E199*F199,2)</f>
        <v>0</v>
      </c>
      <c r="H199" s="238"/>
      <c r="I199" s="238">
        <f>ROUND(E199*H199,2)</f>
        <v>0</v>
      </c>
      <c r="J199" s="238"/>
      <c r="K199" s="238">
        <f>ROUND(E199*J199,2)</f>
        <v>0</v>
      </c>
      <c r="L199" s="238">
        <v>21</v>
      </c>
      <c r="M199" s="238">
        <f>G199*(1+L199/100)</f>
        <v>0</v>
      </c>
      <c r="N199" s="223">
        <v>7.0000000000000007E-2</v>
      </c>
      <c r="O199" s="223">
        <f>ROUND(E199*N199,5)</f>
        <v>0.21</v>
      </c>
      <c r="P199" s="223">
        <v>0</v>
      </c>
      <c r="Q199" s="223">
        <f>ROUND(E199*P199,5)</f>
        <v>0</v>
      </c>
      <c r="R199" s="223"/>
      <c r="S199" s="223"/>
      <c r="T199" s="224">
        <v>0.998</v>
      </c>
      <c r="U199" s="223">
        <f>ROUND(E199*T199,2)</f>
        <v>2.99</v>
      </c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 t="s">
        <v>119</v>
      </c>
      <c r="AF199" s="213"/>
      <c r="AG199" s="213"/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ht="33.75" outlineLevel="1" x14ac:dyDescent="0.2">
      <c r="A200" s="214"/>
      <c r="B200" s="221"/>
      <c r="C200" s="274" t="s">
        <v>319</v>
      </c>
      <c r="D200" s="228"/>
      <c r="E200" s="234"/>
      <c r="F200" s="240"/>
      <c r="G200" s="241"/>
      <c r="H200" s="238"/>
      <c r="I200" s="238"/>
      <c r="J200" s="238"/>
      <c r="K200" s="238"/>
      <c r="L200" s="238"/>
      <c r="M200" s="238"/>
      <c r="N200" s="223"/>
      <c r="O200" s="223"/>
      <c r="P200" s="223"/>
      <c r="Q200" s="223"/>
      <c r="R200" s="223"/>
      <c r="S200" s="223"/>
      <c r="T200" s="224"/>
      <c r="U200" s="223"/>
      <c r="V200" s="213"/>
      <c r="W200" s="213"/>
      <c r="X200" s="213"/>
      <c r="Y200" s="213"/>
      <c r="Z200" s="213"/>
      <c r="AA200" s="213"/>
      <c r="AB200" s="213"/>
      <c r="AC200" s="213"/>
      <c r="AD200" s="213"/>
      <c r="AE200" s="213" t="s">
        <v>206</v>
      </c>
      <c r="AF200" s="213"/>
      <c r="AG200" s="213"/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6" t="str">
        <f>C200</f>
        <v>Obsahem dodávky jsou veškeré samosatně nerozpočtované prvky posuvných dveří včetně kování, pojezdu, vodících prvků, zarážek, kotevního a montážního materiálu, typových rámů tahokovu atd. Výrobní dokuemntace bude předložena zástupci investora ke schválení.</v>
      </c>
      <c r="BB200" s="213"/>
      <c r="BC200" s="213"/>
      <c r="BD200" s="213"/>
      <c r="BE200" s="213"/>
      <c r="BF200" s="213"/>
      <c r="BG200" s="213"/>
      <c r="BH200" s="213"/>
    </row>
    <row r="201" spans="1:60" outlineLevel="1" x14ac:dyDescent="0.2">
      <c r="A201" s="214"/>
      <c r="B201" s="221"/>
      <c r="C201" s="272" t="s">
        <v>320</v>
      </c>
      <c r="D201" s="225"/>
      <c r="E201" s="232">
        <v>1</v>
      </c>
      <c r="F201" s="238"/>
      <c r="G201" s="238"/>
      <c r="H201" s="238"/>
      <c r="I201" s="238"/>
      <c r="J201" s="238"/>
      <c r="K201" s="238"/>
      <c r="L201" s="238"/>
      <c r="M201" s="238"/>
      <c r="N201" s="223"/>
      <c r="O201" s="223"/>
      <c r="P201" s="223"/>
      <c r="Q201" s="223"/>
      <c r="R201" s="223"/>
      <c r="S201" s="223"/>
      <c r="T201" s="224"/>
      <c r="U201" s="22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 t="s">
        <v>121</v>
      </c>
      <c r="AF201" s="213">
        <v>0</v>
      </c>
      <c r="AG201" s="213"/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outlineLevel="1" x14ac:dyDescent="0.2">
      <c r="A202" s="214"/>
      <c r="B202" s="221"/>
      <c r="C202" s="272" t="s">
        <v>321</v>
      </c>
      <c r="D202" s="225"/>
      <c r="E202" s="232">
        <v>1</v>
      </c>
      <c r="F202" s="238"/>
      <c r="G202" s="238"/>
      <c r="H202" s="238"/>
      <c r="I202" s="238"/>
      <c r="J202" s="238"/>
      <c r="K202" s="238"/>
      <c r="L202" s="238"/>
      <c r="M202" s="238"/>
      <c r="N202" s="223"/>
      <c r="O202" s="223"/>
      <c r="P202" s="223"/>
      <c r="Q202" s="223"/>
      <c r="R202" s="223"/>
      <c r="S202" s="223"/>
      <c r="T202" s="224"/>
      <c r="U202" s="22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 t="s">
        <v>121</v>
      </c>
      <c r="AF202" s="213">
        <v>0</v>
      </c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</row>
    <row r="203" spans="1:60" outlineLevel="1" x14ac:dyDescent="0.2">
      <c r="A203" s="214"/>
      <c r="B203" s="221"/>
      <c r="C203" s="272" t="s">
        <v>322</v>
      </c>
      <c r="D203" s="225"/>
      <c r="E203" s="232">
        <v>1</v>
      </c>
      <c r="F203" s="238"/>
      <c r="G203" s="238"/>
      <c r="H203" s="238"/>
      <c r="I203" s="238"/>
      <c r="J203" s="238"/>
      <c r="K203" s="238"/>
      <c r="L203" s="238"/>
      <c r="M203" s="238"/>
      <c r="N203" s="223"/>
      <c r="O203" s="223"/>
      <c r="P203" s="223"/>
      <c r="Q203" s="223"/>
      <c r="R203" s="223"/>
      <c r="S203" s="223"/>
      <c r="T203" s="224"/>
      <c r="U203" s="22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 t="s">
        <v>121</v>
      </c>
      <c r="AF203" s="213">
        <v>0</v>
      </c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ht="22.5" outlineLevel="1" x14ac:dyDescent="0.2">
      <c r="A204" s="214">
        <v>43</v>
      </c>
      <c r="B204" s="221" t="s">
        <v>323</v>
      </c>
      <c r="C204" s="271" t="s">
        <v>324</v>
      </c>
      <c r="D204" s="223" t="s">
        <v>178</v>
      </c>
      <c r="E204" s="231">
        <v>3</v>
      </c>
      <c r="F204" s="237">
        <f>H204+J204</f>
        <v>0</v>
      </c>
      <c r="G204" s="238">
        <f>ROUND(E204*F204,2)</f>
        <v>0</v>
      </c>
      <c r="H204" s="238"/>
      <c r="I204" s="238">
        <f>ROUND(E204*H204,2)</f>
        <v>0</v>
      </c>
      <c r="J204" s="238"/>
      <c r="K204" s="238">
        <f>ROUND(E204*J204,2)</f>
        <v>0</v>
      </c>
      <c r="L204" s="238">
        <v>21</v>
      </c>
      <c r="M204" s="238">
        <f>G204*(1+L204/100)</f>
        <v>0</v>
      </c>
      <c r="N204" s="223">
        <v>0.04</v>
      </c>
      <c r="O204" s="223">
        <f>ROUND(E204*N204,5)</f>
        <v>0.12</v>
      </c>
      <c r="P204" s="223">
        <v>0</v>
      </c>
      <c r="Q204" s="223">
        <f>ROUND(E204*P204,5)</f>
        <v>0</v>
      </c>
      <c r="R204" s="223"/>
      <c r="S204" s="223"/>
      <c r="T204" s="224">
        <v>0.998</v>
      </c>
      <c r="U204" s="223">
        <f>ROUND(E204*T204,2)</f>
        <v>2.99</v>
      </c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 t="s">
        <v>119</v>
      </c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ht="33.75" outlineLevel="1" x14ac:dyDescent="0.2">
      <c r="A205" s="214"/>
      <c r="B205" s="221"/>
      <c r="C205" s="274" t="s">
        <v>325</v>
      </c>
      <c r="D205" s="228"/>
      <c r="E205" s="234"/>
      <c r="F205" s="240"/>
      <c r="G205" s="241"/>
      <c r="H205" s="238"/>
      <c r="I205" s="238"/>
      <c r="J205" s="238"/>
      <c r="K205" s="238"/>
      <c r="L205" s="238"/>
      <c r="M205" s="238"/>
      <c r="N205" s="223"/>
      <c r="O205" s="223"/>
      <c r="P205" s="223"/>
      <c r="Q205" s="223"/>
      <c r="R205" s="223"/>
      <c r="S205" s="223"/>
      <c r="T205" s="224"/>
      <c r="U205" s="22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 t="s">
        <v>206</v>
      </c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6" t="str">
        <f>C205</f>
        <v>Obsahem dodávky jsou veškeré samosatně nerozpočtované prvky dveří otočných včetně kování, pantů, prvků rámu, dorazu, zarážek, kotevního a montážního materiálu, typových rámů tahokovu atd. Výrobní dokumentace bude předložena zástupci investora ke schválení.</v>
      </c>
      <c r="BB205" s="213"/>
      <c r="BC205" s="213"/>
      <c r="BD205" s="213"/>
      <c r="BE205" s="213"/>
      <c r="BF205" s="213"/>
      <c r="BG205" s="213"/>
      <c r="BH205" s="213"/>
    </row>
    <row r="206" spans="1:60" outlineLevel="1" x14ac:dyDescent="0.2">
      <c r="A206" s="214"/>
      <c r="B206" s="221"/>
      <c r="C206" s="272" t="s">
        <v>326</v>
      </c>
      <c r="D206" s="225"/>
      <c r="E206" s="232">
        <v>1</v>
      </c>
      <c r="F206" s="238"/>
      <c r="G206" s="238"/>
      <c r="H206" s="238"/>
      <c r="I206" s="238"/>
      <c r="J206" s="238"/>
      <c r="K206" s="238"/>
      <c r="L206" s="238"/>
      <c r="M206" s="238"/>
      <c r="N206" s="223"/>
      <c r="O206" s="223"/>
      <c r="P206" s="223"/>
      <c r="Q206" s="223"/>
      <c r="R206" s="223"/>
      <c r="S206" s="223"/>
      <c r="T206" s="224"/>
      <c r="U206" s="22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 t="s">
        <v>121</v>
      </c>
      <c r="AF206" s="213">
        <v>0</v>
      </c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</row>
    <row r="207" spans="1:60" outlineLevel="1" x14ac:dyDescent="0.2">
      <c r="A207" s="214"/>
      <c r="B207" s="221"/>
      <c r="C207" s="272" t="s">
        <v>327</v>
      </c>
      <c r="D207" s="225"/>
      <c r="E207" s="232">
        <v>1</v>
      </c>
      <c r="F207" s="238"/>
      <c r="G207" s="238"/>
      <c r="H207" s="238"/>
      <c r="I207" s="238"/>
      <c r="J207" s="238"/>
      <c r="K207" s="238"/>
      <c r="L207" s="238"/>
      <c r="M207" s="238"/>
      <c r="N207" s="223"/>
      <c r="O207" s="223"/>
      <c r="P207" s="223"/>
      <c r="Q207" s="223"/>
      <c r="R207" s="223"/>
      <c r="S207" s="223"/>
      <c r="T207" s="224"/>
      <c r="U207" s="223"/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 t="s">
        <v>121</v>
      </c>
      <c r="AF207" s="213">
        <v>0</v>
      </c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</row>
    <row r="208" spans="1:60" outlineLevel="1" x14ac:dyDescent="0.2">
      <c r="A208" s="214"/>
      <c r="B208" s="221"/>
      <c r="C208" s="272" t="s">
        <v>328</v>
      </c>
      <c r="D208" s="225"/>
      <c r="E208" s="232">
        <v>1</v>
      </c>
      <c r="F208" s="238"/>
      <c r="G208" s="238"/>
      <c r="H208" s="238"/>
      <c r="I208" s="238"/>
      <c r="J208" s="238"/>
      <c r="K208" s="238"/>
      <c r="L208" s="238"/>
      <c r="M208" s="238"/>
      <c r="N208" s="223"/>
      <c r="O208" s="223"/>
      <c r="P208" s="223"/>
      <c r="Q208" s="223"/>
      <c r="R208" s="223"/>
      <c r="S208" s="223"/>
      <c r="T208" s="224"/>
      <c r="U208" s="223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 t="s">
        <v>121</v>
      </c>
      <c r="AF208" s="213">
        <v>0</v>
      </c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outlineLevel="1" x14ac:dyDescent="0.2">
      <c r="A209" s="214">
        <v>44</v>
      </c>
      <c r="B209" s="221" t="s">
        <v>329</v>
      </c>
      <c r="C209" s="271" t="s">
        <v>330</v>
      </c>
      <c r="D209" s="223" t="s">
        <v>118</v>
      </c>
      <c r="E209" s="231">
        <v>39.6</v>
      </c>
      <c r="F209" s="237">
        <f>H209+J209</f>
        <v>0</v>
      </c>
      <c r="G209" s="238">
        <f>ROUND(E209*F209,2)</f>
        <v>0</v>
      </c>
      <c r="H209" s="238"/>
      <c r="I209" s="238">
        <f>ROUND(E209*H209,2)</f>
        <v>0</v>
      </c>
      <c r="J209" s="238"/>
      <c r="K209" s="238">
        <f>ROUND(E209*J209,2)</f>
        <v>0</v>
      </c>
      <c r="L209" s="238">
        <v>21</v>
      </c>
      <c r="M209" s="238">
        <f>G209*(1+L209/100)</f>
        <v>0</v>
      </c>
      <c r="N209" s="223">
        <v>0</v>
      </c>
      <c r="O209" s="223">
        <f>ROUND(E209*N209,5)</f>
        <v>0</v>
      </c>
      <c r="P209" s="223">
        <v>7.0000000000000001E-3</v>
      </c>
      <c r="Q209" s="223">
        <f>ROUND(E209*P209,5)</f>
        <v>0.2772</v>
      </c>
      <c r="R209" s="223"/>
      <c r="S209" s="223"/>
      <c r="T209" s="224">
        <v>0.23799999999999999</v>
      </c>
      <c r="U209" s="223">
        <f>ROUND(E209*T209,2)</f>
        <v>9.42</v>
      </c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 t="s">
        <v>119</v>
      </c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ht="22.5" outlineLevel="1" x14ac:dyDescent="0.2">
      <c r="A210" s="214"/>
      <c r="B210" s="221"/>
      <c r="C210" s="272" t="s">
        <v>331</v>
      </c>
      <c r="D210" s="225"/>
      <c r="E210" s="232">
        <v>13.2</v>
      </c>
      <c r="F210" s="238"/>
      <c r="G210" s="238"/>
      <c r="H210" s="238"/>
      <c r="I210" s="238"/>
      <c r="J210" s="238"/>
      <c r="K210" s="238"/>
      <c r="L210" s="238"/>
      <c r="M210" s="238"/>
      <c r="N210" s="223"/>
      <c r="O210" s="223"/>
      <c r="P210" s="223"/>
      <c r="Q210" s="223"/>
      <c r="R210" s="223"/>
      <c r="S210" s="223"/>
      <c r="T210" s="224"/>
      <c r="U210" s="22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 t="s">
        <v>121</v>
      </c>
      <c r="AF210" s="213">
        <v>0</v>
      </c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</row>
    <row r="211" spans="1:60" ht="22.5" outlineLevel="1" x14ac:dyDescent="0.2">
      <c r="A211" s="214"/>
      <c r="B211" s="221"/>
      <c r="C211" s="272" t="s">
        <v>332</v>
      </c>
      <c r="D211" s="225"/>
      <c r="E211" s="232">
        <v>13.2</v>
      </c>
      <c r="F211" s="238"/>
      <c r="G211" s="238"/>
      <c r="H211" s="238"/>
      <c r="I211" s="238"/>
      <c r="J211" s="238"/>
      <c r="K211" s="238"/>
      <c r="L211" s="238"/>
      <c r="M211" s="238"/>
      <c r="N211" s="223"/>
      <c r="O211" s="223"/>
      <c r="P211" s="223"/>
      <c r="Q211" s="223"/>
      <c r="R211" s="223"/>
      <c r="S211" s="223"/>
      <c r="T211" s="224"/>
      <c r="U211" s="22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 t="s">
        <v>121</v>
      </c>
      <c r="AF211" s="213">
        <v>0</v>
      </c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ht="22.5" outlineLevel="1" x14ac:dyDescent="0.2">
      <c r="A212" s="214"/>
      <c r="B212" s="221"/>
      <c r="C212" s="272" t="s">
        <v>333</v>
      </c>
      <c r="D212" s="225"/>
      <c r="E212" s="232">
        <v>13.2</v>
      </c>
      <c r="F212" s="238"/>
      <c r="G212" s="238"/>
      <c r="H212" s="238"/>
      <c r="I212" s="238"/>
      <c r="J212" s="238"/>
      <c r="K212" s="238"/>
      <c r="L212" s="238"/>
      <c r="M212" s="238"/>
      <c r="N212" s="223"/>
      <c r="O212" s="223"/>
      <c r="P212" s="223"/>
      <c r="Q212" s="223"/>
      <c r="R212" s="223"/>
      <c r="S212" s="223"/>
      <c r="T212" s="224"/>
      <c r="U212" s="22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 t="s">
        <v>121</v>
      </c>
      <c r="AF212" s="213">
        <v>0</v>
      </c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outlineLevel="1" x14ac:dyDescent="0.2">
      <c r="A213" s="214">
        <v>45</v>
      </c>
      <c r="B213" s="221" t="s">
        <v>334</v>
      </c>
      <c r="C213" s="271" t="s">
        <v>335</v>
      </c>
      <c r="D213" s="223" t="s">
        <v>178</v>
      </c>
      <c r="E213" s="231">
        <v>3</v>
      </c>
      <c r="F213" s="237">
        <f>H213+J213</f>
        <v>0</v>
      </c>
      <c r="G213" s="238">
        <f>ROUND(E213*F213,2)</f>
        <v>0</v>
      </c>
      <c r="H213" s="238"/>
      <c r="I213" s="238">
        <f>ROUND(E213*H213,2)</f>
        <v>0</v>
      </c>
      <c r="J213" s="238"/>
      <c r="K213" s="238">
        <f>ROUND(E213*J213,2)</f>
        <v>0</v>
      </c>
      <c r="L213" s="238">
        <v>21</v>
      </c>
      <c r="M213" s="238">
        <f>G213*(1+L213/100)</f>
        <v>0</v>
      </c>
      <c r="N213" s="223">
        <v>3.0000000000000001E-5</v>
      </c>
      <c r="O213" s="223">
        <f>ROUND(E213*N213,5)</f>
        <v>9.0000000000000006E-5</v>
      </c>
      <c r="P213" s="223">
        <v>0</v>
      </c>
      <c r="Q213" s="223">
        <f>ROUND(E213*P213,5)</f>
        <v>0</v>
      </c>
      <c r="R213" s="223"/>
      <c r="S213" s="223"/>
      <c r="T213" s="224">
        <v>0.08</v>
      </c>
      <c r="U213" s="223">
        <f>ROUND(E213*T213,2)</f>
        <v>0.24</v>
      </c>
      <c r="V213" s="213"/>
      <c r="W213" s="213"/>
      <c r="X213" s="213"/>
      <c r="Y213" s="213"/>
      <c r="Z213" s="213"/>
      <c r="AA213" s="213"/>
      <c r="AB213" s="213"/>
      <c r="AC213" s="213"/>
      <c r="AD213" s="213"/>
      <c r="AE213" s="213" t="s">
        <v>119</v>
      </c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</row>
    <row r="214" spans="1:60" outlineLevel="1" x14ac:dyDescent="0.2">
      <c r="A214" s="214"/>
      <c r="B214" s="221"/>
      <c r="C214" s="272" t="s">
        <v>336</v>
      </c>
      <c r="D214" s="225"/>
      <c r="E214" s="232">
        <v>1</v>
      </c>
      <c r="F214" s="238"/>
      <c r="G214" s="238"/>
      <c r="H214" s="238"/>
      <c r="I214" s="238"/>
      <c r="J214" s="238"/>
      <c r="K214" s="238"/>
      <c r="L214" s="238"/>
      <c r="M214" s="238"/>
      <c r="N214" s="223"/>
      <c r="O214" s="223"/>
      <c r="P214" s="223"/>
      <c r="Q214" s="223"/>
      <c r="R214" s="223"/>
      <c r="S214" s="223"/>
      <c r="T214" s="224"/>
      <c r="U214" s="22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 t="s">
        <v>121</v>
      </c>
      <c r="AF214" s="213">
        <v>0</v>
      </c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outlineLevel="1" x14ac:dyDescent="0.2">
      <c r="A215" s="214"/>
      <c r="B215" s="221"/>
      <c r="C215" s="272" t="s">
        <v>337</v>
      </c>
      <c r="D215" s="225"/>
      <c r="E215" s="232">
        <v>1</v>
      </c>
      <c r="F215" s="238"/>
      <c r="G215" s="238"/>
      <c r="H215" s="238"/>
      <c r="I215" s="238"/>
      <c r="J215" s="238"/>
      <c r="K215" s="238"/>
      <c r="L215" s="238"/>
      <c r="M215" s="238"/>
      <c r="N215" s="223"/>
      <c r="O215" s="223"/>
      <c r="P215" s="223"/>
      <c r="Q215" s="223"/>
      <c r="R215" s="223"/>
      <c r="S215" s="223"/>
      <c r="T215" s="224"/>
      <c r="U215" s="223"/>
      <c r="V215" s="213"/>
      <c r="W215" s="213"/>
      <c r="X215" s="213"/>
      <c r="Y215" s="213"/>
      <c r="Z215" s="213"/>
      <c r="AA215" s="213"/>
      <c r="AB215" s="213"/>
      <c r="AC215" s="213"/>
      <c r="AD215" s="213"/>
      <c r="AE215" s="213" t="s">
        <v>121</v>
      </c>
      <c r="AF215" s="213">
        <v>0</v>
      </c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outlineLevel="1" x14ac:dyDescent="0.2">
      <c r="A216" s="214"/>
      <c r="B216" s="221"/>
      <c r="C216" s="272" t="s">
        <v>338</v>
      </c>
      <c r="D216" s="225"/>
      <c r="E216" s="232">
        <v>1</v>
      </c>
      <c r="F216" s="238"/>
      <c r="G216" s="238"/>
      <c r="H216" s="238"/>
      <c r="I216" s="238"/>
      <c r="J216" s="238"/>
      <c r="K216" s="238"/>
      <c r="L216" s="238"/>
      <c r="M216" s="238"/>
      <c r="N216" s="223"/>
      <c r="O216" s="223"/>
      <c r="P216" s="223"/>
      <c r="Q216" s="223"/>
      <c r="R216" s="223"/>
      <c r="S216" s="223"/>
      <c r="T216" s="224"/>
      <c r="U216" s="22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 t="s">
        <v>121</v>
      </c>
      <c r="AF216" s="213">
        <v>0</v>
      </c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1" x14ac:dyDescent="0.2">
      <c r="A217" s="214">
        <v>46</v>
      </c>
      <c r="B217" s="221" t="s">
        <v>339</v>
      </c>
      <c r="C217" s="271" t="s">
        <v>340</v>
      </c>
      <c r="D217" s="223" t="s">
        <v>178</v>
      </c>
      <c r="E217" s="231">
        <v>3</v>
      </c>
      <c r="F217" s="237">
        <f>H217+J217</f>
        <v>0</v>
      </c>
      <c r="G217" s="238">
        <f>ROUND(E217*F217,2)</f>
        <v>0</v>
      </c>
      <c r="H217" s="238"/>
      <c r="I217" s="238">
        <f>ROUND(E217*H217,2)</f>
        <v>0</v>
      </c>
      <c r="J217" s="238"/>
      <c r="K217" s="238">
        <f>ROUND(E217*J217,2)</f>
        <v>0</v>
      </c>
      <c r="L217" s="238">
        <v>21</v>
      </c>
      <c r="M217" s="238">
        <f>G217*(1+L217/100)</f>
        <v>0</v>
      </c>
      <c r="N217" s="223">
        <v>3.0000000000000001E-5</v>
      </c>
      <c r="O217" s="223">
        <f>ROUND(E217*N217,5)</f>
        <v>9.0000000000000006E-5</v>
      </c>
      <c r="P217" s="223">
        <v>0</v>
      </c>
      <c r="Q217" s="223">
        <f>ROUND(E217*P217,5)</f>
        <v>0</v>
      </c>
      <c r="R217" s="223"/>
      <c r="S217" s="223"/>
      <c r="T217" s="224">
        <v>0.08</v>
      </c>
      <c r="U217" s="223">
        <f>ROUND(E217*T217,2)</f>
        <v>0.24</v>
      </c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 t="s">
        <v>190</v>
      </c>
      <c r="AF217" s="213"/>
      <c r="AG217" s="213"/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outlineLevel="1" x14ac:dyDescent="0.2">
      <c r="A218" s="214"/>
      <c r="B218" s="221"/>
      <c r="C218" s="272" t="s">
        <v>336</v>
      </c>
      <c r="D218" s="225"/>
      <c r="E218" s="232">
        <v>1</v>
      </c>
      <c r="F218" s="238"/>
      <c r="G218" s="238"/>
      <c r="H218" s="238"/>
      <c r="I218" s="238"/>
      <c r="J218" s="238"/>
      <c r="K218" s="238"/>
      <c r="L218" s="238"/>
      <c r="M218" s="238"/>
      <c r="N218" s="223"/>
      <c r="O218" s="223"/>
      <c r="P218" s="223"/>
      <c r="Q218" s="223"/>
      <c r="R218" s="223"/>
      <c r="S218" s="223"/>
      <c r="T218" s="224"/>
      <c r="U218" s="22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 t="s">
        <v>121</v>
      </c>
      <c r="AF218" s="213">
        <v>0</v>
      </c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</row>
    <row r="219" spans="1:60" outlineLevel="1" x14ac:dyDescent="0.2">
      <c r="A219" s="214"/>
      <c r="B219" s="221"/>
      <c r="C219" s="272" t="s">
        <v>337</v>
      </c>
      <c r="D219" s="225"/>
      <c r="E219" s="232">
        <v>1</v>
      </c>
      <c r="F219" s="238"/>
      <c r="G219" s="238"/>
      <c r="H219" s="238"/>
      <c r="I219" s="238"/>
      <c r="J219" s="238"/>
      <c r="K219" s="238"/>
      <c r="L219" s="238"/>
      <c r="M219" s="238"/>
      <c r="N219" s="223"/>
      <c r="O219" s="223"/>
      <c r="P219" s="223"/>
      <c r="Q219" s="223"/>
      <c r="R219" s="223"/>
      <c r="S219" s="223"/>
      <c r="T219" s="224"/>
      <c r="U219" s="22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 t="s">
        <v>121</v>
      </c>
      <c r="AF219" s="213">
        <v>0</v>
      </c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</row>
    <row r="220" spans="1:60" outlineLevel="1" x14ac:dyDescent="0.2">
      <c r="A220" s="214"/>
      <c r="B220" s="221"/>
      <c r="C220" s="272" t="s">
        <v>338</v>
      </c>
      <c r="D220" s="225"/>
      <c r="E220" s="232">
        <v>1</v>
      </c>
      <c r="F220" s="238"/>
      <c r="G220" s="238"/>
      <c r="H220" s="238"/>
      <c r="I220" s="238"/>
      <c r="J220" s="238"/>
      <c r="K220" s="238"/>
      <c r="L220" s="238"/>
      <c r="M220" s="238"/>
      <c r="N220" s="223"/>
      <c r="O220" s="223"/>
      <c r="P220" s="223"/>
      <c r="Q220" s="223"/>
      <c r="R220" s="223"/>
      <c r="S220" s="223"/>
      <c r="T220" s="224"/>
      <c r="U220" s="22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 t="s">
        <v>121</v>
      </c>
      <c r="AF220" s="213">
        <v>0</v>
      </c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</row>
    <row r="221" spans="1:60" outlineLevel="1" x14ac:dyDescent="0.2">
      <c r="A221" s="214">
        <v>47</v>
      </c>
      <c r="B221" s="221" t="s">
        <v>341</v>
      </c>
      <c r="C221" s="271" t="s">
        <v>342</v>
      </c>
      <c r="D221" s="223" t="s">
        <v>178</v>
      </c>
      <c r="E221" s="231">
        <v>3</v>
      </c>
      <c r="F221" s="237">
        <f>H221+J221</f>
        <v>0</v>
      </c>
      <c r="G221" s="238">
        <f>ROUND(E221*F221,2)</f>
        <v>0</v>
      </c>
      <c r="H221" s="238"/>
      <c r="I221" s="238">
        <f>ROUND(E221*H221,2)</f>
        <v>0</v>
      </c>
      <c r="J221" s="238"/>
      <c r="K221" s="238">
        <f>ROUND(E221*J221,2)</f>
        <v>0</v>
      </c>
      <c r="L221" s="238">
        <v>21</v>
      </c>
      <c r="M221" s="238">
        <f>G221*(1+L221/100)</f>
        <v>0</v>
      </c>
      <c r="N221" s="223">
        <v>0</v>
      </c>
      <c r="O221" s="223">
        <f>ROUND(E221*N221,5)</f>
        <v>0</v>
      </c>
      <c r="P221" s="223">
        <v>2.1000000000000001E-2</v>
      </c>
      <c r="Q221" s="223">
        <f>ROUND(E221*P221,5)</f>
        <v>6.3E-2</v>
      </c>
      <c r="R221" s="223"/>
      <c r="S221" s="223"/>
      <c r="T221" s="224">
        <v>0.71399999999999997</v>
      </c>
      <c r="U221" s="223">
        <f>ROUND(E221*T221,2)</f>
        <v>2.14</v>
      </c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 t="s">
        <v>119</v>
      </c>
      <c r="AF221" s="213"/>
      <c r="AG221" s="213"/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ht="22.5" outlineLevel="1" x14ac:dyDescent="0.2">
      <c r="A222" s="214"/>
      <c r="B222" s="221"/>
      <c r="C222" s="272" t="s">
        <v>343</v>
      </c>
      <c r="D222" s="225"/>
      <c r="E222" s="232">
        <v>1</v>
      </c>
      <c r="F222" s="238"/>
      <c r="G222" s="238"/>
      <c r="H222" s="238"/>
      <c r="I222" s="238"/>
      <c r="J222" s="238"/>
      <c r="K222" s="238"/>
      <c r="L222" s="238"/>
      <c r="M222" s="238"/>
      <c r="N222" s="223"/>
      <c r="O222" s="223"/>
      <c r="P222" s="223"/>
      <c r="Q222" s="223"/>
      <c r="R222" s="223"/>
      <c r="S222" s="223"/>
      <c r="T222" s="224"/>
      <c r="U222" s="22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 t="s">
        <v>121</v>
      </c>
      <c r="AF222" s="213">
        <v>0</v>
      </c>
      <c r="AG222" s="213"/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ht="22.5" outlineLevel="1" x14ac:dyDescent="0.2">
      <c r="A223" s="214"/>
      <c r="B223" s="221"/>
      <c r="C223" s="272" t="s">
        <v>344</v>
      </c>
      <c r="D223" s="225"/>
      <c r="E223" s="232">
        <v>1</v>
      </c>
      <c r="F223" s="238"/>
      <c r="G223" s="238"/>
      <c r="H223" s="238"/>
      <c r="I223" s="238"/>
      <c r="J223" s="238"/>
      <c r="K223" s="238"/>
      <c r="L223" s="238"/>
      <c r="M223" s="238"/>
      <c r="N223" s="223"/>
      <c r="O223" s="223"/>
      <c r="P223" s="223"/>
      <c r="Q223" s="223"/>
      <c r="R223" s="223"/>
      <c r="S223" s="223"/>
      <c r="T223" s="224"/>
      <c r="U223" s="22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 t="s">
        <v>121</v>
      </c>
      <c r="AF223" s="213">
        <v>0</v>
      </c>
      <c r="AG223" s="213"/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ht="22.5" outlineLevel="1" x14ac:dyDescent="0.2">
      <c r="A224" s="214"/>
      <c r="B224" s="221"/>
      <c r="C224" s="272" t="s">
        <v>345</v>
      </c>
      <c r="D224" s="225"/>
      <c r="E224" s="232">
        <v>1</v>
      </c>
      <c r="F224" s="238"/>
      <c r="G224" s="238"/>
      <c r="H224" s="238"/>
      <c r="I224" s="238"/>
      <c r="J224" s="238"/>
      <c r="K224" s="238"/>
      <c r="L224" s="238"/>
      <c r="M224" s="238"/>
      <c r="N224" s="223"/>
      <c r="O224" s="223"/>
      <c r="P224" s="223"/>
      <c r="Q224" s="223"/>
      <c r="R224" s="223"/>
      <c r="S224" s="223"/>
      <c r="T224" s="224"/>
      <c r="U224" s="22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 t="s">
        <v>121</v>
      </c>
      <c r="AF224" s="213">
        <v>0</v>
      </c>
      <c r="AG224" s="213"/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AX224" s="213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</row>
    <row r="225" spans="1:60" ht="22.5" outlineLevel="1" x14ac:dyDescent="0.2">
      <c r="A225" s="214">
        <v>48</v>
      </c>
      <c r="B225" s="221" t="s">
        <v>346</v>
      </c>
      <c r="C225" s="271" t="s">
        <v>347</v>
      </c>
      <c r="D225" s="223" t="s">
        <v>348</v>
      </c>
      <c r="E225" s="231">
        <v>645.04719</v>
      </c>
      <c r="F225" s="237">
        <f>H225+J225</f>
        <v>0</v>
      </c>
      <c r="G225" s="238">
        <f>ROUND(E225*F225,2)</f>
        <v>0</v>
      </c>
      <c r="H225" s="238"/>
      <c r="I225" s="238">
        <f>ROUND(E225*H225,2)</f>
        <v>0</v>
      </c>
      <c r="J225" s="238"/>
      <c r="K225" s="238">
        <f>ROUND(E225*J225,2)</f>
        <v>0</v>
      </c>
      <c r="L225" s="238">
        <v>21</v>
      </c>
      <c r="M225" s="238">
        <f>G225*(1+L225/100)</f>
        <v>0</v>
      </c>
      <c r="N225" s="223">
        <v>0</v>
      </c>
      <c r="O225" s="223">
        <f>ROUND(E225*N225,5)</f>
        <v>0</v>
      </c>
      <c r="P225" s="223">
        <v>0</v>
      </c>
      <c r="Q225" s="223">
        <f>ROUND(E225*P225,5)</f>
        <v>0</v>
      </c>
      <c r="R225" s="223"/>
      <c r="S225" s="223"/>
      <c r="T225" s="224">
        <v>0</v>
      </c>
      <c r="U225" s="223">
        <f>ROUND(E225*T225,2)</f>
        <v>0</v>
      </c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213" t="s">
        <v>119</v>
      </c>
      <c r="AF225" s="213"/>
      <c r="AG225" s="213"/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ht="22.5" outlineLevel="1" x14ac:dyDescent="0.2">
      <c r="A226" s="214"/>
      <c r="B226" s="221"/>
      <c r="C226" s="272" t="s">
        <v>349</v>
      </c>
      <c r="D226" s="225"/>
      <c r="E226" s="232">
        <v>146.88</v>
      </c>
      <c r="F226" s="238"/>
      <c r="G226" s="238"/>
      <c r="H226" s="238"/>
      <c r="I226" s="238"/>
      <c r="J226" s="238"/>
      <c r="K226" s="238"/>
      <c r="L226" s="238"/>
      <c r="M226" s="238"/>
      <c r="N226" s="223"/>
      <c r="O226" s="223"/>
      <c r="P226" s="223"/>
      <c r="Q226" s="223"/>
      <c r="R226" s="223"/>
      <c r="S226" s="223"/>
      <c r="T226" s="224"/>
      <c r="U226" s="223"/>
      <c r="V226" s="213"/>
      <c r="W226" s="213"/>
      <c r="X226" s="213"/>
      <c r="Y226" s="213"/>
      <c r="Z226" s="213"/>
      <c r="AA226" s="213"/>
      <c r="AB226" s="213"/>
      <c r="AC226" s="213"/>
      <c r="AD226" s="213"/>
      <c r="AE226" s="213" t="s">
        <v>121</v>
      </c>
      <c r="AF226" s="213">
        <v>0</v>
      </c>
      <c r="AG226" s="213"/>
      <c r="AH226" s="213"/>
      <c r="AI226" s="213"/>
      <c r="AJ226" s="213"/>
      <c r="AK226" s="213"/>
      <c r="AL226" s="213"/>
      <c r="AM226" s="213"/>
      <c r="AN226" s="213"/>
      <c r="AO226" s="213"/>
      <c r="AP226" s="213"/>
      <c r="AQ226" s="213"/>
      <c r="AR226" s="213"/>
      <c r="AS226" s="213"/>
      <c r="AT226" s="213"/>
      <c r="AU226" s="213"/>
      <c r="AV226" s="213"/>
      <c r="AW226" s="213"/>
      <c r="AX226" s="213"/>
      <c r="AY226" s="213"/>
      <c r="AZ226" s="213"/>
      <c r="BA226" s="213"/>
      <c r="BB226" s="213"/>
      <c r="BC226" s="213"/>
      <c r="BD226" s="213"/>
      <c r="BE226" s="213"/>
      <c r="BF226" s="213"/>
      <c r="BG226" s="213"/>
      <c r="BH226" s="213"/>
    </row>
    <row r="227" spans="1:60" ht="22.5" outlineLevel="1" x14ac:dyDescent="0.2">
      <c r="A227" s="214"/>
      <c r="B227" s="221"/>
      <c r="C227" s="272" t="s">
        <v>350</v>
      </c>
      <c r="D227" s="225"/>
      <c r="E227" s="232">
        <v>146.88</v>
      </c>
      <c r="F227" s="238"/>
      <c r="G227" s="238"/>
      <c r="H227" s="238"/>
      <c r="I227" s="238"/>
      <c r="J227" s="238"/>
      <c r="K227" s="238"/>
      <c r="L227" s="238"/>
      <c r="M227" s="238"/>
      <c r="N227" s="223"/>
      <c r="O227" s="223"/>
      <c r="P227" s="223"/>
      <c r="Q227" s="223"/>
      <c r="R227" s="223"/>
      <c r="S227" s="223"/>
      <c r="T227" s="224"/>
      <c r="U227" s="22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 t="s">
        <v>121</v>
      </c>
      <c r="AF227" s="213">
        <v>0</v>
      </c>
      <c r="AG227" s="213"/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ht="22.5" outlineLevel="1" x14ac:dyDescent="0.2">
      <c r="A228" s="214"/>
      <c r="B228" s="221"/>
      <c r="C228" s="272" t="s">
        <v>351</v>
      </c>
      <c r="D228" s="225"/>
      <c r="E228" s="232">
        <v>146.88</v>
      </c>
      <c r="F228" s="238"/>
      <c r="G228" s="238"/>
      <c r="H228" s="238"/>
      <c r="I228" s="238"/>
      <c r="J228" s="238"/>
      <c r="K228" s="238"/>
      <c r="L228" s="238"/>
      <c r="M228" s="238"/>
      <c r="N228" s="223"/>
      <c r="O228" s="223"/>
      <c r="P228" s="223"/>
      <c r="Q228" s="223"/>
      <c r="R228" s="223"/>
      <c r="S228" s="223"/>
      <c r="T228" s="224"/>
      <c r="U228" s="22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 t="s">
        <v>121</v>
      </c>
      <c r="AF228" s="213">
        <v>0</v>
      </c>
      <c r="AG228" s="213"/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</row>
    <row r="229" spans="1:60" outlineLevel="1" x14ac:dyDescent="0.2">
      <c r="A229" s="214"/>
      <c r="B229" s="221"/>
      <c r="C229" s="275" t="s">
        <v>246</v>
      </c>
      <c r="D229" s="229"/>
      <c r="E229" s="235">
        <v>440.64</v>
      </c>
      <c r="F229" s="238"/>
      <c r="G229" s="238"/>
      <c r="H229" s="238"/>
      <c r="I229" s="238"/>
      <c r="J229" s="238"/>
      <c r="K229" s="238"/>
      <c r="L229" s="238"/>
      <c r="M229" s="238"/>
      <c r="N229" s="223"/>
      <c r="O229" s="223"/>
      <c r="P229" s="223"/>
      <c r="Q229" s="223"/>
      <c r="R229" s="223"/>
      <c r="S229" s="223"/>
      <c r="T229" s="224"/>
      <c r="U229" s="22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 t="s">
        <v>121</v>
      </c>
      <c r="AF229" s="213">
        <v>1</v>
      </c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</row>
    <row r="230" spans="1:60" ht="22.5" outlineLevel="1" x14ac:dyDescent="0.2">
      <c r="A230" s="214"/>
      <c r="B230" s="221"/>
      <c r="C230" s="272" t="s">
        <v>352</v>
      </c>
      <c r="D230" s="225"/>
      <c r="E230" s="232">
        <v>54.147599999999997</v>
      </c>
      <c r="F230" s="238"/>
      <c r="G230" s="238"/>
      <c r="H230" s="238"/>
      <c r="I230" s="238"/>
      <c r="J230" s="238"/>
      <c r="K230" s="238"/>
      <c r="L230" s="238"/>
      <c r="M230" s="238"/>
      <c r="N230" s="223"/>
      <c r="O230" s="223"/>
      <c r="P230" s="223"/>
      <c r="Q230" s="223"/>
      <c r="R230" s="223"/>
      <c r="S230" s="223"/>
      <c r="T230" s="224"/>
      <c r="U230" s="22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 t="s">
        <v>121</v>
      </c>
      <c r="AF230" s="213">
        <v>0</v>
      </c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</row>
    <row r="231" spans="1:60" ht="22.5" outlineLevel="1" x14ac:dyDescent="0.2">
      <c r="A231" s="214"/>
      <c r="B231" s="221"/>
      <c r="C231" s="272" t="s">
        <v>353</v>
      </c>
      <c r="D231" s="225"/>
      <c r="E231" s="232">
        <v>8.1221399999999999</v>
      </c>
      <c r="F231" s="238"/>
      <c r="G231" s="238"/>
      <c r="H231" s="238"/>
      <c r="I231" s="238"/>
      <c r="J231" s="238"/>
      <c r="K231" s="238"/>
      <c r="L231" s="238"/>
      <c r="M231" s="238"/>
      <c r="N231" s="223"/>
      <c r="O231" s="223"/>
      <c r="P231" s="223"/>
      <c r="Q231" s="223"/>
      <c r="R231" s="223"/>
      <c r="S231" s="223"/>
      <c r="T231" s="224"/>
      <c r="U231" s="22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 t="s">
        <v>121</v>
      </c>
      <c r="AF231" s="213">
        <v>0</v>
      </c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</row>
    <row r="232" spans="1:60" ht="22.5" outlineLevel="1" x14ac:dyDescent="0.2">
      <c r="A232" s="214"/>
      <c r="B232" s="221"/>
      <c r="C232" s="272" t="s">
        <v>354</v>
      </c>
      <c r="D232" s="225"/>
      <c r="E232" s="232">
        <v>5.86599</v>
      </c>
      <c r="F232" s="238"/>
      <c r="G232" s="238"/>
      <c r="H232" s="238"/>
      <c r="I232" s="238"/>
      <c r="J232" s="238"/>
      <c r="K232" s="238"/>
      <c r="L232" s="238"/>
      <c r="M232" s="238"/>
      <c r="N232" s="223"/>
      <c r="O232" s="223"/>
      <c r="P232" s="223"/>
      <c r="Q232" s="223"/>
      <c r="R232" s="223"/>
      <c r="S232" s="223"/>
      <c r="T232" s="224"/>
      <c r="U232" s="22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 t="s">
        <v>121</v>
      </c>
      <c r="AF232" s="213">
        <v>0</v>
      </c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</row>
    <row r="233" spans="1:60" outlineLevel="1" x14ac:dyDescent="0.2">
      <c r="A233" s="214"/>
      <c r="B233" s="221"/>
      <c r="C233" s="275" t="s">
        <v>246</v>
      </c>
      <c r="D233" s="229"/>
      <c r="E233" s="235">
        <v>68.135729999999995</v>
      </c>
      <c r="F233" s="238"/>
      <c r="G233" s="238"/>
      <c r="H233" s="238"/>
      <c r="I233" s="238"/>
      <c r="J233" s="238"/>
      <c r="K233" s="238"/>
      <c r="L233" s="238"/>
      <c r="M233" s="238"/>
      <c r="N233" s="223"/>
      <c r="O233" s="223"/>
      <c r="P233" s="223"/>
      <c r="Q233" s="223"/>
      <c r="R233" s="223"/>
      <c r="S233" s="223"/>
      <c r="T233" s="224"/>
      <c r="U233" s="22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 t="s">
        <v>121</v>
      </c>
      <c r="AF233" s="213">
        <v>1</v>
      </c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</row>
    <row r="234" spans="1:60" ht="22.5" outlineLevel="1" x14ac:dyDescent="0.2">
      <c r="A234" s="214"/>
      <c r="B234" s="221"/>
      <c r="C234" s="272" t="s">
        <v>355</v>
      </c>
      <c r="D234" s="225"/>
      <c r="E234" s="232">
        <v>54.147599999999997</v>
      </c>
      <c r="F234" s="238"/>
      <c r="G234" s="238"/>
      <c r="H234" s="238"/>
      <c r="I234" s="238"/>
      <c r="J234" s="238"/>
      <c r="K234" s="238"/>
      <c r="L234" s="238"/>
      <c r="M234" s="238"/>
      <c r="N234" s="223"/>
      <c r="O234" s="223"/>
      <c r="P234" s="223"/>
      <c r="Q234" s="223"/>
      <c r="R234" s="223"/>
      <c r="S234" s="223"/>
      <c r="T234" s="224"/>
      <c r="U234" s="22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 t="s">
        <v>121</v>
      </c>
      <c r="AF234" s="213">
        <v>0</v>
      </c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</row>
    <row r="235" spans="1:60" ht="22.5" outlineLevel="1" x14ac:dyDescent="0.2">
      <c r="A235" s="214"/>
      <c r="B235" s="221"/>
      <c r="C235" s="272" t="s">
        <v>356</v>
      </c>
      <c r="D235" s="225"/>
      <c r="E235" s="232">
        <v>8.1221399999999999</v>
      </c>
      <c r="F235" s="238"/>
      <c r="G235" s="238"/>
      <c r="H235" s="238"/>
      <c r="I235" s="238"/>
      <c r="J235" s="238"/>
      <c r="K235" s="238"/>
      <c r="L235" s="238"/>
      <c r="M235" s="238"/>
      <c r="N235" s="223"/>
      <c r="O235" s="223"/>
      <c r="P235" s="223"/>
      <c r="Q235" s="223"/>
      <c r="R235" s="223"/>
      <c r="S235" s="223"/>
      <c r="T235" s="224"/>
      <c r="U235" s="223"/>
      <c r="V235" s="213"/>
      <c r="W235" s="213"/>
      <c r="X235" s="213"/>
      <c r="Y235" s="213"/>
      <c r="Z235" s="213"/>
      <c r="AA235" s="213"/>
      <c r="AB235" s="213"/>
      <c r="AC235" s="213"/>
      <c r="AD235" s="213"/>
      <c r="AE235" s="213" t="s">
        <v>121</v>
      </c>
      <c r="AF235" s="213">
        <v>0</v>
      </c>
      <c r="AG235" s="213"/>
      <c r="AH235" s="213"/>
      <c r="AI235" s="213"/>
      <c r="AJ235" s="213"/>
      <c r="AK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AX235" s="213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</row>
    <row r="236" spans="1:60" ht="22.5" outlineLevel="1" x14ac:dyDescent="0.2">
      <c r="A236" s="214"/>
      <c r="B236" s="221"/>
      <c r="C236" s="272" t="s">
        <v>357</v>
      </c>
      <c r="D236" s="225"/>
      <c r="E236" s="232">
        <v>5.86599</v>
      </c>
      <c r="F236" s="238"/>
      <c r="G236" s="238"/>
      <c r="H236" s="238"/>
      <c r="I236" s="238"/>
      <c r="J236" s="238"/>
      <c r="K236" s="238"/>
      <c r="L236" s="238"/>
      <c r="M236" s="238"/>
      <c r="N236" s="223"/>
      <c r="O236" s="223"/>
      <c r="P236" s="223"/>
      <c r="Q236" s="223"/>
      <c r="R236" s="223"/>
      <c r="S236" s="223"/>
      <c r="T236" s="224"/>
      <c r="U236" s="22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 t="s">
        <v>121</v>
      </c>
      <c r="AF236" s="213">
        <v>0</v>
      </c>
      <c r="AG236" s="213"/>
      <c r="AH236" s="213"/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</row>
    <row r="237" spans="1:60" outlineLevel="1" x14ac:dyDescent="0.2">
      <c r="A237" s="214"/>
      <c r="B237" s="221"/>
      <c r="C237" s="275" t="s">
        <v>246</v>
      </c>
      <c r="D237" s="229"/>
      <c r="E237" s="235">
        <v>68.135729999999995</v>
      </c>
      <c r="F237" s="238"/>
      <c r="G237" s="238"/>
      <c r="H237" s="238"/>
      <c r="I237" s="238"/>
      <c r="J237" s="238"/>
      <c r="K237" s="238"/>
      <c r="L237" s="238"/>
      <c r="M237" s="238"/>
      <c r="N237" s="223"/>
      <c r="O237" s="223"/>
      <c r="P237" s="223"/>
      <c r="Q237" s="223"/>
      <c r="R237" s="223"/>
      <c r="S237" s="223"/>
      <c r="T237" s="224"/>
      <c r="U237" s="223"/>
      <c r="V237" s="213"/>
      <c r="W237" s="213"/>
      <c r="X237" s="213"/>
      <c r="Y237" s="213"/>
      <c r="Z237" s="213"/>
      <c r="AA237" s="213"/>
      <c r="AB237" s="213"/>
      <c r="AC237" s="213"/>
      <c r="AD237" s="213"/>
      <c r="AE237" s="213" t="s">
        <v>121</v>
      </c>
      <c r="AF237" s="213">
        <v>1</v>
      </c>
      <c r="AG237" s="213"/>
      <c r="AH237" s="213"/>
      <c r="AI237" s="213"/>
      <c r="AJ237" s="213"/>
      <c r="AK237" s="213"/>
      <c r="AL237" s="213"/>
      <c r="AM237" s="213"/>
      <c r="AN237" s="213"/>
      <c r="AO237" s="213"/>
      <c r="AP237" s="213"/>
      <c r="AQ237" s="213"/>
      <c r="AR237" s="213"/>
      <c r="AS237" s="213"/>
      <c r="AT237" s="213"/>
      <c r="AU237" s="213"/>
      <c r="AV237" s="213"/>
      <c r="AW237" s="213"/>
      <c r="AX237" s="213"/>
      <c r="AY237" s="213"/>
      <c r="AZ237" s="213"/>
      <c r="BA237" s="213"/>
      <c r="BB237" s="213"/>
      <c r="BC237" s="213"/>
      <c r="BD237" s="213"/>
      <c r="BE237" s="213"/>
      <c r="BF237" s="213"/>
      <c r="BG237" s="213"/>
      <c r="BH237" s="213"/>
    </row>
    <row r="238" spans="1:60" ht="22.5" outlineLevel="1" x14ac:dyDescent="0.2">
      <c r="A238" s="214"/>
      <c r="B238" s="221"/>
      <c r="C238" s="272" t="s">
        <v>358</v>
      </c>
      <c r="D238" s="225"/>
      <c r="E238" s="232">
        <v>54.147599999999997</v>
      </c>
      <c r="F238" s="238"/>
      <c r="G238" s="238"/>
      <c r="H238" s="238"/>
      <c r="I238" s="238"/>
      <c r="J238" s="238"/>
      <c r="K238" s="238"/>
      <c r="L238" s="238"/>
      <c r="M238" s="238"/>
      <c r="N238" s="223"/>
      <c r="O238" s="223"/>
      <c r="P238" s="223"/>
      <c r="Q238" s="223"/>
      <c r="R238" s="223"/>
      <c r="S238" s="223"/>
      <c r="T238" s="224"/>
      <c r="U238" s="223"/>
      <c r="V238" s="213"/>
      <c r="W238" s="213"/>
      <c r="X238" s="213"/>
      <c r="Y238" s="213"/>
      <c r="Z238" s="213"/>
      <c r="AA238" s="213"/>
      <c r="AB238" s="213"/>
      <c r="AC238" s="213"/>
      <c r="AD238" s="213"/>
      <c r="AE238" s="213" t="s">
        <v>121</v>
      </c>
      <c r="AF238" s="213">
        <v>0</v>
      </c>
      <c r="AG238" s="213"/>
      <c r="AH238" s="213"/>
      <c r="AI238" s="213"/>
      <c r="AJ238" s="213"/>
      <c r="AK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AX238" s="213"/>
      <c r="AY238" s="213"/>
      <c r="AZ238" s="213"/>
      <c r="BA238" s="213"/>
      <c r="BB238" s="213"/>
      <c r="BC238" s="213"/>
      <c r="BD238" s="213"/>
      <c r="BE238" s="213"/>
      <c r="BF238" s="213"/>
      <c r="BG238" s="213"/>
      <c r="BH238" s="213"/>
    </row>
    <row r="239" spans="1:60" ht="22.5" outlineLevel="1" x14ac:dyDescent="0.2">
      <c r="A239" s="214"/>
      <c r="B239" s="221"/>
      <c r="C239" s="272" t="s">
        <v>359</v>
      </c>
      <c r="D239" s="225"/>
      <c r="E239" s="232">
        <v>8.1221399999999999</v>
      </c>
      <c r="F239" s="238"/>
      <c r="G239" s="238"/>
      <c r="H239" s="238"/>
      <c r="I239" s="238"/>
      <c r="J239" s="238"/>
      <c r="K239" s="238"/>
      <c r="L239" s="238"/>
      <c r="M239" s="238"/>
      <c r="N239" s="223"/>
      <c r="O239" s="223"/>
      <c r="P239" s="223"/>
      <c r="Q239" s="223"/>
      <c r="R239" s="223"/>
      <c r="S239" s="223"/>
      <c r="T239" s="224"/>
      <c r="U239" s="22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 t="s">
        <v>121</v>
      </c>
      <c r="AF239" s="213">
        <v>0</v>
      </c>
      <c r="AG239" s="213"/>
      <c r="AH239" s="213"/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</row>
    <row r="240" spans="1:60" ht="22.5" outlineLevel="1" x14ac:dyDescent="0.2">
      <c r="A240" s="214"/>
      <c r="B240" s="221"/>
      <c r="C240" s="272" t="s">
        <v>360</v>
      </c>
      <c r="D240" s="225"/>
      <c r="E240" s="232">
        <v>5.86599</v>
      </c>
      <c r="F240" s="238"/>
      <c r="G240" s="238"/>
      <c r="H240" s="238"/>
      <c r="I240" s="238"/>
      <c r="J240" s="238"/>
      <c r="K240" s="238"/>
      <c r="L240" s="238"/>
      <c r="M240" s="238"/>
      <c r="N240" s="223"/>
      <c r="O240" s="223"/>
      <c r="P240" s="223"/>
      <c r="Q240" s="223"/>
      <c r="R240" s="223"/>
      <c r="S240" s="223"/>
      <c r="T240" s="224"/>
      <c r="U240" s="22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 t="s">
        <v>121</v>
      </c>
      <c r="AF240" s="213">
        <v>0</v>
      </c>
      <c r="AG240" s="213"/>
      <c r="AH240" s="213"/>
      <c r="AI240" s="213"/>
      <c r="AJ240" s="213"/>
      <c r="AK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AX240" s="213"/>
      <c r="AY240" s="213"/>
      <c r="AZ240" s="213"/>
      <c r="BA240" s="213"/>
      <c r="BB240" s="213"/>
      <c r="BC240" s="213"/>
      <c r="BD240" s="213"/>
      <c r="BE240" s="213"/>
      <c r="BF240" s="213"/>
      <c r="BG240" s="213"/>
      <c r="BH240" s="213"/>
    </row>
    <row r="241" spans="1:60" outlineLevel="1" x14ac:dyDescent="0.2">
      <c r="A241" s="214"/>
      <c r="B241" s="221"/>
      <c r="C241" s="275" t="s">
        <v>246</v>
      </c>
      <c r="D241" s="229"/>
      <c r="E241" s="235">
        <v>68.135729999999995</v>
      </c>
      <c r="F241" s="238"/>
      <c r="G241" s="238"/>
      <c r="H241" s="238"/>
      <c r="I241" s="238"/>
      <c r="J241" s="238"/>
      <c r="K241" s="238"/>
      <c r="L241" s="238"/>
      <c r="M241" s="238"/>
      <c r="N241" s="223"/>
      <c r="O241" s="223"/>
      <c r="P241" s="223"/>
      <c r="Q241" s="223"/>
      <c r="R241" s="223"/>
      <c r="S241" s="223"/>
      <c r="T241" s="224"/>
      <c r="U241" s="22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 t="s">
        <v>121</v>
      </c>
      <c r="AF241" s="213">
        <v>1</v>
      </c>
      <c r="AG241" s="213"/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</row>
    <row r="242" spans="1:60" ht="22.5" outlineLevel="1" x14ac:dyDescent="0.2">
      <c r="A242" s="214">
        <v>49</v>
      </c>
      <c r="B242" s="221" t="s">
        <v>361</v>
      </c>
      <c r="C242" s="271" t="s">
        <v>362</v>
      </c>
      <c r="D242" s="223" t="s">
        <v>348</v>
      </c>
      <c r="E242" s="231">
        <v>1950.72</v>
      </c>
      <c r="F242" s="237">
        <f>H242+J242</f>
        <v>0</v>
      </c>
      <c r="G242" s="238">
        <f>ROUND(E242*F242,2)</f>
        <v>0</v>
      </c>
      <c r="H242" s="238"/>
      <c r="I242" s="238">
        <f>ROUND(E242*H242,2)</f>
        <v>0</v>
      </c>
      <c r="J242" s="238"/>
      <c r="K242" s="238">
        <f>ROUND(E242*J242,2)</f>
        <v>0</v>
      </c>
      <c r="L242" s="238">
        <v>21</v>
      </c>
      <c r="M242" s="238">
        <f>G242*(1+L242/100)</f>
        <v>0</v>
      </c>
      <c r="N242" s="223">
        <v>0</v>
      </c>
      <c r="O242" s="223">
        <f>ROUND(E242*N242,5)</f>
        <v>0</v>
      </c>
      <c r="P242" s="223">
        <v>0</v>
      </c>
      <c r="Q242" s="223">
        <f>ROUND(E242*P242,5)</f>
        <v>0</v>
      </c>
      <c r="R242" s="223"/>
      <c r="S242" s="223"/>
      <c r="T242" s="224">
        <v>0</v>
      </c>
      <c r="U242" s="223">
        <f>ROUND(E242*T242,2)</f>
        <v>0</v>
      </c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 t="s">
        <v>119</v>
      </c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</row>
    <row r="243" spans="1:60" ht="22.5" outlineLevel="1" x14ac:dyDescent="0.2">
      <c r="A243" s="214"/>
      <c r="B243" s="221"/>
      <c r="C243" s="272" t="s">
        <v>363</v>
      </c>
      <c r="D243" s="225"/>
      <c r="E243" s="232">
        <v>41.56</v>
      </c>
      <c r="F243" s="238"/>
      <c r="G243" s="238"/>
      <c r="H243" s="238"/>
      <c r="I243" s="238"/>
      <c r="J243" s="238"/>
      <c r="K243" s="238"/>
      <c r="L243" s="238"/>
      <c r="M243" s="238"/>
      <c r="N243" s="223"/>
      <c r="O243" s="223"/>
      <c r="P243" s="223"/>
      <c r="Q243" s="223"/>
      <c r="R243" s="223"/>
      <c r="S243" s="223"/>
      <c r="T243" s="224"/>
      <c r="U243" s="22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 t="s">
        <v>121</v>
      </c>
      <c r="AF243" s="213">
        <v>0</v>
      </c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</row>
    <row r="244" spans="1:60" ht="22.5" outlineLevel="1" x14ac:dyDescent="0.2">
      <c r="A244" s="214"/>
      <c r="B244" s="221"/>
      <c r="C244" s="272" t="s">
        <v>364</v>
      </c>
      <c r="D244" s="225"/>
      <c r="E244" s="232">
        <v>45.44</v>
      </c>
      <c r="F244" s="238"/>
      <c r="G244" s="238"/>
      <c r="H244" s="238"/>
      <c r="I244" s="238"/>
      <c r="J244" s="238"/>
      <c r="K244" s="238"/>
      <c r="L244" s="238"/>
      <c r="M244" s="238"/>
      <c r="N244" s="223"/>
      <c r="O244" s="223"/>
      <c r="P244" s="223"/>
      <c r="Q244" s="223"/>
      <c r="R244" s="223"/>
      <c r="S244" s="223"/>
      <c r="T244" s="224"/>
      <c r="U244" s="22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 t="s">
        <v>121</v>
      </c>
      <c r="AF244" s="213">
        <v>0</v>
      </c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</row>
    <row r="245" spans="1:60" ht="22.5" outlineLevel="1" x14ac:dyDescent="0.2">
      <c r="A245" s="214"/>
      <c r="B245" s="221"/>
      <c r="C245" s="272" t="s">
        <v>365</v>
      </c>
      <c r="D245" s="225"/>
      <c r="E245" s="232">
        <v>42.2</v>
      </c>
      <c r="F245" s="238"/>
      <c r="G245" s="238"/>
      <c r="H245" s="238"/>
      <c r="I245" s="238"/>
      <c r="J245" s="238"/>
      <c r="K245" s="238"/>
      <c r="L245" s="238"/>
      <c r="M245" s="238"/>
      <c r="N245" s="223"/>
      <c r="O245" s="223"/>
      <c r="P245" s="223"/>
      <c r="Q245" s="223"/>
      <c r="R245" s="223"/>
      <c r="S245" s="223"/>
      <c r="T245" s="224"/>
      <c r="U245" s="223"/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 t="s">
        <v>121</v>
      </c>
      <c r="AF245" s="213">
        <v>0</v>
      </c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</row>
    <row r="246" spans="1:60" ht="22.5" outlineLevel="1" x14ac:dyDescent="0.2">
      <c r="A246" s="214"/>
      <c r="B246" s="221"/>
      <c r="C246" s="272" t="s">
        <v>366</v>
      </c>
      <c r="D246" s="225"/>
      <c r="E246" s="232">
        <v>46.08</v>
      </c>
      <c r="F246" s="238"/>
      <c r="G246" s="238"/>
      <c r="H246" s="238"/>
      <c r="I246" s="238"/>
      <c r="J246" s="238"/>
      <c r="K246" s="238"/>
      <c r="L246" s="238"/>
      <c r="M246" s="238"/>
      <c r="N246" s="223"/>
      <c r="O246" s="223"/>
      <c r="P246" s="223"/>
      <c r="Q246" s="223"/>
      <c r="R246" s="223"/>
      <c r="S246" s="223"/>
      <c r="T246" s="224"/>
      <c r="U246" s="223"/>
      <c r="V246" s="213"/>
      <c r="W246" s="213"/>
      <c r="X246" s="213"/>
      <c r="Y246" s="213"/>
      <c r="Z246" s="213"/>
      <c r="AA246" s="213"/>
      <c r="AB246" s="213"/>
      <c r="AC246" s="213"/>
      <c r="AD246" s="213"/>
      <c r="AE246" s="213" t="s">
        <v>121</v>
      </c>
      <c r="AF246" s="213">
        <v>0</v>
      </c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</row>
    <row r="247" spans="1:60" ht="22.5" outlineLevel="1" x14ac:dyDescent="0.2">
      <c r="A247" s="214"/>
      <c r="B247" s="221"/>
      <c r="C247" s="272" t="s">
        <v>367</v>
      </c>
      <c r="D247" s="225"/>
      <c r="E247" s="232">
        <v>27.27</v>
      </c>
      <c r="F247" s="238"/>
      <c r="G247" s="238"/>
      <c r="H247" s="238"/>
      <c r="I247" s="238"/>
      <c r="J247" s="238"/>
      <c r="K247" s="238"/>
      <c r="L247" s="238"/>
      <c r="M247" s="238"/>
      <c r="N247" s="223"/>
      <c r="O247" s="223"/>
      <c r="P247" s="223"/>
      <c r="Q247" s="223"/>
      <c r="R247" s="223"/>
      <c r="S247" s="223"/>
      <c r="T247" s="224"/>
      <c r="U247" s="223"/>
      <c r="V247" s="213"/>
      <c r="W247" s="213"/>
      <c r="X247" s="213"/>
      <c r="Y247" s="213"/>
      <c r="Z247" s="213"/>
      <c r="AA247" s="213"/>
      <c r="AB247" s="213"/>
      <c r="AC247" s="213"/>
      <c r="AD247" s="213"/>
      <c r="AE247" s="213" t="s">
        <v>121</v>
      </c>
      <c r="AF247" s="213">
        <v>0</v>
      </c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</row>
    <row r="248" spans="1:60" ht="22.5" outlineLevel="1" x14ac:dyDescent="0.2">
      <c r="A248" s="214"/>
      <c r="B248" s="221"/>
      <c r="C248" s="272" t="s">
        <v>368</v>
      </c>
      <c r="D248" s="225"/>
      <c r="E248" s="232">
        <v>30.34</v>
      </c>
      <c r="F248" s="238"/>
      <c r="G248" s="238"/>
      <c r="H248" s="238"/>
      <c r="I248" s="238"/>
      <c r="J248" s="238"/>
      <c r="K248" s="238"/>
      <c r="L248" s="238"/>
      <c r="M248" s="238"/>
      <c r="N248" s="223"/>
      <c r="O248" s="223"/>
      <c r="P248" s="223"/>
      <c r="Q248" s="223"/>
      <c r="R248" s="223"/>
      <c r="S248" s="223"/>
      <c r="T248" s="224"/>
      <c r="U248" s="223"/>
      <c r="V248" s="213"/>
      <c r="W248" s="213"/>
      <c r="X248" s="213"/>
      <c r="Y248" s="213"/>
      <c r="Z248" s="213"/>
      <c r="AA248" s="213"/>
      <c r="AB248" s="213"/>
      <c r="AC248" s="213"/>
      <c r="AD248" s="213"/>
      <c r="AE248" s="213" t="s">
        <v>121</v>
      </c>
      <c r="AF248" s="213">
        <v>0</v>
      </c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</row>
    <row r="249" spans="1:60" ht="22.5" outlineLevel="1" x14ac:dyDescent="0.2">
      <c r="A249" s="214"/>
      <c r="B249" s="221"/>
      <c r="C249" s="272" t="s">
        <v>369</v>
      </c>
      <c r="D249" s="225"/>
      <c r="E249" s="232">
        <v>76</v>
      </c>
      <c r="F249" s="238"/>
      <c r="G249" s="238"/>
      <c r="H249" s="238"/>
      <c r="I249" s="238"/>
      <c r="J249" s="238"/>
      <c r="K249" s="238"/>
      <c r="L249" s="238"/>
      <c r="M249" s="238"/>
      <c r="N249" s="223"/>
      <c r="O249" s="223"/>
      <c r="P249" s="223"/>
      <c r="Q249" s="223"/>
      <c r="R249" s="223"/>
      <c r="S249" s="223"/>
      <c r="T249" s="224"/>
      <c r="U249" s="22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 t="s">
        <v>121</v>
      </c>
      <c r="AF249" s="213">
        <v>0</v>
      </c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</row>
    <row r="250" spans="1:60" ht="22.5" outlineLevel="1" x14ac:dyDescent="0.2">
      <c r="A250" s="214"/>
      <c r="B250" s="221"/>
      <c r="C250" s="272" t="s">
        <v>370</v>
      </c>
      <c r="D250" s="225"/>
      <c r="E250" s="232">
        <v>76.28</v>
      </c>
      <c r="F250" s="238"/>
      <c r="G250" s="238"/>
      <c r="H250" s="238"/>
      <c r="I250" s="238"/>
      <c r="J250" s="238"/>
      <c r="K250" s="238"/>
      <c r="L250" s="238"/>
      <c r="M250" s="238"/>
      <c r="N250" s="223"/>
      <c r="O250" s="223"/>
      <c r="P250" s="223"/>
      <c r="Q250" s="223"/>
      <c r="R250" s="223"/>
      <c r="S250" s="223"/>
      <c r="T250" s="224"/>
      <c r="U250" s="223"/>
      <c r="V250" s="213"/>
      <c r="W250" s="213"/>
      <c r="X250" s="213"/>
      <c r="Y250" s="213"/>
      <c r="Z250" s="213"/>
      <c r="AA250" s="213"/>
      <c r="AB250" s="213"/>
      <c r="AC250" s="213"/>
      <c r="AD250" s="213"/>
      <c r="AE250" s="213" t="s">
        <v>121</v>
      </c>
      <c r="AF250" s="213">
        <v>0</v>
      </c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</row>
    <row r="251" spans="1:60" ht="22.5" outlineLevel="1" x14ac:dyDescent="0.2">
      <c r="A251" s="214"/>
      <c r="B251" s="221"/>
      <c r="C251" s="272" t="s">
        <v>371</v>
      </c>
      <c r="D251" s="225"/>
      <c r="E251" s="232">
        <v>188.76</v>
      </c>
      <c r="F251" s="238"/>
      <c r="G251" s="238"/>
      <c r="H251" s="238"/>
      <c r="I251" s="238"/>
      <c r="J251" s="238"/>
      <c r="K251" s="238"/>
      <c r="L251" s="238"/>
      <c r="M251" s="238"/>
      <c r="N251" s="223"/>
      <c r="O251" s="223"/>
      <c r="P251" s="223"/>
      <c r="Q251" s="223"/>
      <c r="R251" s="223"/>
      <c r="S251" s="223"/>
      <c r="T251" s="224"/>
      <c r="U251" s="223"/>
      <c r="V251" s="213"/>
      <c r="W251" s="213"/>
      <c r="X251" s="213"/>
      <c r="Y251" s="213"/>
      <c r="Z251" s="213"/>
      <c r="AA251" s="213"/>
      <c r="AB251" s="213"/>
      <c r="AC251" s="213"/>
      <c r="AD251" s="213"/>
      <c r="AE251" s="213" t="s">
        <v>121</v>
      </c>
      <c r="AF251" s="213">
        <v>0</v>
      </c>
      <c r="AG251" s="213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</row>
    <row r="252" spans="1:60" ht="22.5" outlineLevel="1" x14ac:dyDescent="0.2">
      <c r="A252" s="214"/>
      <c r="B252" s="221"/>
      <c r="C252" s="272" t="s">
        <v>372</v>
      </c>
      <c r="D252" s="225"/>
      <c r="E252" s="232">
        <v>76.25</v>
      </c>
      <c r="F252" s="238"/>
      <c r="G252" s="238"/>
      <c r="H252" s="238"/>
      <c r="I252" s="238"/>
      <c r="J252" s="238"/>
      <c r="K252" s="238"/>
      <c r="L252" s="238"/>
      <c r="M252" s="238"/>
      <c r="N252" s="223"/>
      <c r="O252" s="223"/>
      <c r="P252" s="223"/>
      <c r="Q252" s="223"/>
      <c r="R252" s="223"/>
      <c r="S252" s="223"/>
      <c r="T252" s="224"/>
      <c r="U252" s="223"/>
      <c r="V252" s="213"/>
      <c r="W252" s="213"/>
      <c r="X252" s="213"/>
      <c r="Y252" s="213"/>
      <c r="Z252" s="213"/>
      <c r="AA252" s="213"/>
      <c r="AB252" s="213"/>
      <c r="AC252" s="213"/>
      <c r="AD252" s="213"/>
      <c r="AE252" s="213" t="s">
        <v>121</v>
      </c>
      <c r="AF252" s="213">
        <v>0</v>
      </c>
      <c r="AG252" s="213"/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</row>
    <row r="253" spans="1:60" outlineLevel="1" x14ac:dyDescent="0.2">
      <c r="A253" s="214"/>
      <c r="B253" s="221"/>
      <c r="C253" s="275" t="s">
        <v>246</v>
      </c>
      <c r="D253" s="229"/>
      <c r="E253" s="235">
        <v>650.17999999999995</v>
      </c>
      <c r="F253" s="238"/>
      <c r="G253" s="238"/>
      <c r="H253" s="238"/>
      <c r="I253" s="238"/>
      <c r="J253" s="238"/>
      <c r="K253" s="238"/>
      <c r="L253" s="238"/>
      <c r="M253" s="238"/>
      <c r="N253" s="223"/>
      <c r="O253" s="223"/>
      <c r="P253" s="223"/>
      <c r="Q253" s="223"/>
      <c r="R253" s="223"/>
      <c r="S253" s="223"/>
      <c r="T253" s="224"/>
      <c r="U253" s="223"/>
      <c r="V253" s="213"/>
      <c r="W253" s="213"/>
      <c r="X253" s="213"/>
      <c r="Y253" s="213"/>
      <c r="Z253" s="213"/>
      <c r="AA253" s="213"/>
      <c r="AB253" s="213"/>
      <c r="AC253" s="213"/>
      <c r="AD253" s="213"/>
      <c r="AE253" s="213" t="s">
        <v>121</v>
      </c>
      <c r="AF253" s="213">
        <v>1</v>
      </c>
      <c r="AG253" s="213"/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</row>
    <row r="254" spans="1:60" ht="22.5" outlineLevel="1" x14ac:dyDescent="0.2">
      <c r="A254" s="214"/>
      <c r="B254" s="221"/>
      <c r="C254" s="272" t="s">
        <v>373</v>
      </c>
      <c r="D254" s="225"/>
      <c r="E254" s="232">
        <v>41.56</v>
      </c>
      <c r="F254" s="238"/>
      <c r="G254" s="238"/>
      <c r="H254" s="238"/>
      <c r="I254" s="238"/>
      <c r="J254" s="238"/>
      <c r="K254" s="238"/>
      <c r="L254" s="238"/>
      <c r="M254" s="238"/>
      <c r="N254" s="223"/>
      <c r="O254" s="223"/>
      <c r="P254" s="223"/>
      <c r="Q254" s="223"/>
      <c r="R254" s="223"/>
      <c r="S254" s="223"/>
      <c r="T254" s="224"/>
      <c r="U254" s="223"/>
      <c r="V254" s="213"/>
      <c r="W254" s="213"/>
      <c r="X254" s="213"/>
      <c r="Y254" s="213"/>
      <c r="Z254" s="213"/>
      <c r="AA254" s="213"/>
      <c r="AB254" s="213"/>
      <c r="AC254" s="213"/>
      <c r="AD254" s="213"/>
      <c r="AE254" s="213" t="s">
        <v>121</v>
      </c>
      <c r="AF254" s="213">
        <v>0</v>
      </c>
      <c r="AG254" s="213"/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</row>
    <row r="255" spans="1:60" ht="22.5" outlineLevel="1" x14ac:dyDescent="0.2">
      <c r="A255" s="214"/>
      <c r="B255" s="221"/>
      <c r="C255" s="272" t="s">
        <v>374</v>
      </c>
      <c r="D255" s="225"/>
      <c r="E255" s="232">
        <v>45.44</v>
      </c>
      <c r="F255" s="238"/>
      <c r="G255" s="238"/>
      <c r="H255" s="238"/>
      <c r="I255" s="238"/>
      <c r="J255" s="238"/>
      <c r="K255" s="238"/>
      <c r="L255" s="238"/>
      <c r="M255" s="238"/>
      <c r="N255" s="223"/>
      <c r="O255" s="223"/>
      <c r="P255" s="223"/>
      <c r="Q255" s="223"/>
      <c r="R255" s="223"/>
      <c r="S255" s="223"/>
      <c r="T255" s="224"/>
      <c r="U255" s="223"/>
      <c r="V255" s="213"/>
      <c r="W255" s="213"/>
      <c r="X255" s="213"/>
      <c r="Y255" s="213"/>
      <c r="Z255" s="213"/>
      <c r="AA255" s="213"/>
      <c r="AB255" s="213"/>
      <c r="AC255" s="213"/>
      <c r="AD255" s="213"/>
      <c r="AE255" s="213" t="s">
        <v>121</v>
      </c>
      <c r="AF255" s="213">
        <v>0</v>
      </c>
      <c r="AG255" s="213"/>
      <c r="AH255" s="213"/>
      <c r="AI255" s="213"/>
      <c r="AJ255" s="213"/>
      <c r="AK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3"/>
      <c r="AX255" s="213"/>
      <c r="AY255" s="213"/>
      <c r="AZ255" s="213"/>
      <c r="BA255" s="213"/>
      <c r="BB255" s="213"/>
      <c r="BC255" s="213"/>
      <c r="BD255" s="213"/>
      <c r="BE255" s="213"/>
      <c r="BF255" s="213"/>
      <c r="BG255" s="213"/>
      <c r="BH255" s="213"/>
    </row>
    <row r="256" spans="1:60" ht="22.5" outlineLevel="1" x14ac:dyDescent="0.2">
      <c r="A256" s="214"/>
      <c r="B256" s="221"/>
      <c r="C256" s="272" t="s">
        <v>375</v>
      </c>
      <c r="D256" s="225"/>
      <c r="E256" s="232">
        <v>42.2</v>
      </c>
      <c r="F256" s="238"/>
      <c r="G256" s="238"/>
      <c r="H256" s="238"/>
      <c r="I256" s="238"/>
      <c r="J256" s="238"/>
      <c r="K256" s="238"/>
      <c r="L256" s="238"/>
      <c r="M256" s="238"/>
      <c r="N256" s="223"/>
      <c r="O256" s="223"/>
      <c r="P256" s="223"/>
      <c r="Q256" s="223"/>
      <c r="R256" s="223"/>
      <c r="S256" s="223"/>
      <c r="T256" s="224"/>
      <c r="U256" s="223"/>
      <c r="V256" s="213"/>
      <c r="W256" s="213"/>
      <c r="X256" s="213"/>
      <c r="Y256" s="213"/>
      <c r="Z256" s="213"/>
      <c r="AA256" s="213"/>
      <c r="AB256" s="213"/>
      <c r="AC256" s="213"/>
      <c r="AD256" s="213"/>
      <c r="AE256" s="213" t="s">
        <v>121</v>
      </c>
      <c r="AF256" s="213">
        <v>0</v>
      </c>
      <c r="AG256" s="213"/>
      <c r="AH256" s="213"/>
      <c r="AI256" s="213"/>
      <c r="AJ256" s="213"/>
      <c r="AK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AX256" s="213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</row>
    <row r="257" spans="1:60" ht="22.5" outlineLevel="1" x14ac:dyDescent="0.2">
      <c r="A257" s="214"/>
      <c r="B257" s="221"/>
      <c r="C257" s="272" t="s">
        <v>376</v>
      </c>
      <c r="D257" s="225"/>
      <c r="E257" s="232">
        <v>46.08</v>
      </c>
      <c r="F257" s="238"/>
      <c r="G257" s="238"/>
      <c r="H257" s="238"/>
      <c r="I257" s="238"/>
      <c r="J257" s="238"/>
      <c r="K257" s="238"/>
      <c r="L257" s="238"/>
      <c r="M257" s="238"/>
      <c r="N257" s="223"/>
      <c r="O257" s="223"/>
      <c r="P257" s="223"/>
      <c r="Q257" s="223"/>
      <c r="R257" s="223"/>
      <c r="S257" s="223"/>
      <c r="T257" s="224"/>
      <c r="U257" s="223"/>
      <c r="V257" s="213"/>
      <c r="W257" s="213"/>
      <c r="X257" s="213"/>
      <c r="Y257" s="213"/>
      <c r="Z257" s="213"/>
      <c r="AA257" s="213"/>
      <c r="AB257" s="213"/>
      <c r="AC257" s="213"/>
      <c r="AD257" s="213"/>
      <c r="AE257" s="213" t="s">
        <v>121</v>
      </c>
      <c r="AF257" s="213">
        <v>0</v>
      </c>
      <c r="AG257" s="213"/>
      <c r="AH257" s="213"/>
      <c r="AI257" s="213"/>
      <c r="AJ257" s="213"/>
      <c r="AK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AX257" s="213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</row>
    <row r="258" spans="1:60" ht="22.5" outlineLevel="1" x14ac:dyDescent="0.2">
      <c r="A258" s="214"/>
      <c r="B258" s="221"/>
      <c r="C258" s="272" t="s">
        <v>377</v>
      </c>
      <c r="D258" s="225"/>
      <c r="E258" s="232">
        <v>27.27</v>
      </c>
      <c r="F258" s="238"/>
      <c r="G258" s="238"/>
      <c r="H258" s="238"/>
      <c r="I258" s="238"/>
      <c r="J258" s="238"/>
      <c r="K258" s="238"/>
      <c r="L258" s="238"/>
      <c r="M258" s="238"/>
      <c r="N258" s="223"/>
      <c r="O258" s="223"/>
      <c r="P258" s="223"/>
      <c r="Q258" s="223"/>
      <c r="R258" s="223"/>
      <c r="S258" s="223"/>
      <c r="T258" s="224"/>
      <c r="U258" s="22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 t="s">
        <v>121</v>
      </c>
      <c r="AF258" s="213">
        <v>0</v>
      </c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</row>
    <row r="259" spans="1:60" ht="22.5" outlineLevel="1" x14ac:dyDescent="0.2">
      <c r="A259" s="214"/>
      <c r="B259" s="221"/>
      <c r="C259" s="272" t="s">
        <v>378</v>
      </c>
      <c r="D259" s="225"/>
      <c r="E259" s="232">
        <v>30.43</v>
      </c>
      <c r="F259" s="238"/>
      <c r="G259" s="238"/>
      <c r="H259" s="238"/>
      <c r="I259" s="238"/>
      <c r="J259" s="238"/>
      <c r="K259" s="238"/>
      <c r="L259" s="238"/>
      <c r="M259" s="238"/>
      <c r="N259" s="223"/>
      <c r="O259" s="223"/>
      <c r="P259" s="223"/>
      <c r="Q259" s="223"/>
      <c r="R259" s="223"/>
      <c r="S259" s="223"/>
      <c r="T259" s="224"/>
      <c r="U259" s="22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 t="s">
        <v>121</v>
      </c>
      <c r="AF259" s="213">
        <v>0</v>
      </c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</row>
    <row r="260" spans="1:60" ht="22.5" outlineLevel="1" x14ac:dyDescent="0.2">
      <c r="A260" s="214"/>
      <c r="B260" s="221"/>
      <c r="C260" s="272" t="s">
        <v>379</v>
      </c>
      <c r="D260" s="225"/>
      <c r="E260" s="232">
        <v>76</v>
      </c>
      <c r="F260" s="238"/>
      <c r="G260" s="238"/>
      <c r="H260" s="238"/>
      <c r="I260" s="238"/>
      <c r="J260" s="238"/>
      <c r="K260" s="238"/>
      <c r="L260" s="238"/>
      <c r="M260" s="238"/>
      <c r="N260" s="223"/>
      <c r="O260" s="223"/>
      <c r="P260" s="223"/>
      <c r="Q260" s="223"/>
      <c r="R260" s="223"/>
      <c r="S260" s="223"/>
      <c r="T260" s="224"/>
      <c r="U260" s="22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 t="s">
        <v>121</v>
      </c>
      <c r="AF260" s="213">
        <v>0</v>
      </c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</row>
    <row r="261" spans="1:60" ht="22.5" outlineLevel="1" x14ac:dyDescent="0.2">
      <c r="A261" s="214"/>
      <c r="B261" s="221"/>
      <c r="C261" s="272" t="s">
        <v>380</v>
      </c>
      <c r="D261" s="225"/>
      <c r="E261" s="232">
        <v>76.28</v>
      </c>
      <c r="F261" s="238"/>
      <c r="G261" s="238"/>
      <c r="H261" s="238"/>
      <c r="I261" s="238"/>
      <c r="J261" s="238"/>
      <c r="K261" s="238"/>
      <c r="L261" s="238"/>
      <c r="M261" s="238"/>
      <c r="N261" s="223"/>
      <c r="O261" s="223"/>
      <c r="P261" s="223"/>
      <c r="Q261" s="223"/>
      <c r="R261" s="223"/>
      <c r="S261" s="223"/>
      <c r="T261" s="224"/>
      <c r="U261" s="22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 t="s">
        <v>121</v>
      </c>
      <c r="AF261" s="213">
        <v>0</v>
      </c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</row>
    <row r="262" spans="1:60" ht="22.5" outlineLevel="1" x14ac:dyDescent="0.2">
      <c r="A262" s="214"/>
      <c r="B262" s="221"/>
      <c r="C262" s="272" t="s">
        <v>381</v>
      </c>
      <c r="D262" s="225"/>
      <c r="E262" s="232">
        <v>188.76</v>
      </c>
      <c r="F262" s="238"/>
      <c r="G262" s="238"/>
      <c r="H262" s="238"/>
      <c r="I262" s="238"/>
      <c r="J262" s="238"/>
      <c r="K262" s="238"/>
      <c r="L262" s="238"/>
      <c r="M262" s="238"/>
      <c r="N262" s="223"/>
      <c r="O262" s="223"/>
      <c r="P262" s="223"/>
      <c r="Q262" s="223"/>
      <c r="R262" s="223"/>
      <c r="S262" s="223"/>
      <c r="T262" s="224"/>
      <c r="U262" s="22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 t="s">
        <v>121</v>
      </c>
      <c r="AF262" s="213">
        <v>0</v>
      </c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</row>
    <row r="263" spans="1:60" ht="22.5" outlineLevel="1" x14ac:dyDescent="0.2">
      <c r="A263" s="214"/>
      <c r="B263" s="221"/>
      <c r="C263" s="272" t="s">
        <v>382</v>
      </c>
      <c r="D263" s="225"/>
      <c r="E263" s="232">
        <v>76.25</v>
      </c>
      <c r="F263" s="238"/>
      <c r="G263" s="238"/>
      <c r="H263" s="238"/>
      <c r="I263" s="238"/>
      <c r="J263" s="238"/>
      <c r="K263" s="238"/>
      <c r="L263" s="238"/>
      <c r="M263" s="238"/>
      <c r="N263" s="223"/>
      <c r="O263" s="223"/>
      <c r="P263" s="223"/>
      <c r="Q263" s="223"/>
      <c r="R263" s="223"/>
      <c r="S263" s="223"/>
      <c r="T263" s="224"/>
      <c r="U263" s="22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 t="s">
        <v>121</v>
      </c>
      <c r="AF263" s="213">
        <v>0</v>
      </c>
      <c r="AG263" s="213"/>
      <c r="AH263" s="213"/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</row>
    <row r="264" spans="1:60" outlineLevel="1" x14ac:dyDescent="0.2">
      <c r="A264" s="214"/>
      <c r="B264" s="221"/>
      <c r="C264" s="275" t="s">
        <v>246</v>
      </c>
      <c r="D264" s="229"/>
      <c r="E264" s="235">
        <v>650.27</v>
      </c>
      <c r="F264" s="238"/>
      <c r="G264" s="238"/>
      <c r="H264" s="238"/>
      <c r="I264" s="238"/>
      <c r="J264" s="238"/>
      <c r="K264" s="238"/>
      <c r="L264" s="238"/>
      <c r="M264" s="238"/>
      <c r="N264" s="223"/>
      <c r="O264" s="223"/>
      <c r="P264" s="223"/>
      <c r="Q264" s="223"/>
      <c r="R264" s="223"/>
      <c r="S264" s="223"/>
      <c r="T264" s="224"/>
      <c r="U264" s="223"/>
      <c r="V264" s="213"/>
      <c r="W264" s="213"/>
      <c r="X264" s="213"/>
      <c r="Y264" s="213"/>
      <c r="Z264" s="213"/>
      <c r="AA264" s="213"/>
      <c r="AB264" s="213"/>
      <c r="AC264" s="213"/>
      <c r="AD264" s="213"/>
      <c r="AE264" s="213" t="s">
        <v>121</v>
      </c>
      <c r="AF264" s="213">
        <v>1</v>
      </c>
      <c r="AG264" s="213"/>
      <c r="AH264" s="213"/>
      <c r="AI264" s="213"/>
      <c r="AJ264" s="213"/>
      <c r="AK264" s="213"/>
      <c r="AL264" s="213"/>
      <c r="AM264" s="213"/>
      <c r="AN264" s="213"/>
      <c r="AO264" s="213"/>
      <c r="AP264" s="213"/>
      <c r="AQ264" s="213"/>
      <c r="AR264" s="213"/>
      <c r="AS264" s="213"/>
      <c r="AT264" s="213"/>
      <c r="AU264" s="213"/>
      <c r="AV264" s="213"/>
      <c r="AW264" s="213"/>
      <c r="AX264" s="213"/>
      <c r="AY264" s="213"/>
      <c r="AZ264" s="213"/>
      <c r="BA264" s="213"/>
      <c r="BB264" s="213"/>
      <c r="BC264" s="213"/>
      <c r="BD264" s="213"/>
      <c r="BE264" s="213"/>
      <c r="BF264" s="213"/>
      <c r="BG264" s="213"/>
      <c r="BH264" s="213"/>
    </row>
    <row r="265" spans="1:60" ht="22.5" outlineLevel="1" x14ac:dyDescent="0.2">
      <c r="A265" s="214"/>
      <c r="B265" s="221"/>
      <c r="C265" s="272" t="s">
        <v>383</v>
      </c>
      <c r="D265" s="225"/>
      <c r="E265" s="232">
        <v>41.56</v>
      </c>
      <c r="F265" s="238"/>
      <c r="G265" s="238"/>
      <c r="H265" s="238"/>
      <c r="I265" s="238"/>
      <c r="J265" s="238"/>
      <c r="K265" s="238"/>
      <c r="L265" s="238"/>
      <c r="M265" s="238"/>
      <c r="N265" s="223"/>
      <c r="O265" s="223"/>
      <c r="P265" s="223"/>
      <c r="Q265" s="223"/>
      <c r="R265" s="223"/>
      <c r="S265" s="223"/>
      <c r="T265" s="224"/>
      <c r="U265" s="223"/>
      <c r="V265" s="213"/>
      <c r="W265" s="213"/>
      <c r="X265" s="213"/>
      <c r="Y265" s="213"/>
      <c r="Z265" s="213"/>
      <c r="AA265" s="213"/>
      <c r="AB265" s="213"/>
      <c r="AC265" s="213"/>
      <c r="AD265" s="213"/>
      <c r="AE265" s="213" t="s">
        <v>121</v>
      </c>
      <c r="AF265" s="213">
        <v>0</v>
      </c>
      <c r="AG265" s="213"/>
      <c r="AH265" s="213"/>
      <c r="AI265" s="213"/>
      <c r="AJ265" s="213"/>
      <c r="AK265" s="213"/>
      <c r="AL265" s="213"/>
      <c r="AM265" s="213"/>
      <c r="AN265" s="213"/>
      <c r="AO265" s="213"/>
      <c r="AP265" s="213"/>
      <c r="AQ265" s="213"/>
      <c r="AR265" s="213"/>
      <c r="AS265" s="213"/>
      <c r="AT265" s="213"/>
      <c r="AU265" s="213"/>
      <c r="AV265" s="213"/>
      <c r="AW265" s="213"/>
      <c r="AX265" s="213"/>
      <c r="AY265" s="213"/>
      <c r="AZ265" s="213"/>
      <c r="BA265" s="213"/>
      <c r="BB265" s="213"/>
      <c r="BC265" s="213"/>
      <c r="BD265" s="213"/>
      <c r="BE265" s="213"/>
      <c r="BF265" s="213"/>
      <c r="BG265" s="213"/>
      <c r="BH265" s="213"/>
    </row>
    <row r="266" spans="1:60" ht="22.5" outlineLevel="1" x14ac:dyDescent="0.2">
      <c r="A266" s="214"/>
      <c r="B266" s="221"/>
      <c r="C266" s="272" t="s">
        <v>384</v>
      </c>
      <c r="D266" s="225"/>
      <c r="E266" s="232">
        <v>45.44</v>
      </c>
      <c r="F266" s="238"/>
      <c r="G266" s="238"/>
      <c r="H266" s="238"/>
      <c r="I266" s="238"/>
      <c r="J266" s="238"/>
      <c r="K266" s="238"/>
      <c r="L266" s="238"/>
      <c r="M266" s="238"/>
      <c r="N266" s="223"/>
      <c r="O266" s="223"/>
      <c r="P266" s="223"/>
      <c r="Q266" s="223"/>
      <c r="R266" s="223"/>
      <c r="S266" s="223"/>
      <c r="T266" s="224"/>
      <c r="U266" s="223"/>
      <c r="V266" s="213"/>
      <c r="W266" s="213"/>
      <c r="X266" s="213"/>
      <c r="Y266" s="213"/>
      <c r="Z266" s="213"/>
      <c r="AA266" s="213"/>
      <c r="AB266" s="213"/>
      <c r="AC266" s="213"/>
      <c r="AD266" s="213"/>
      <c r="AE266" s="213" t="s">
        <v>121</v>
      </c>
      <c r="AF266" s="213">
        <v>0</v>
      </c>
      <c r="AG266" s="213"/>
      <c r="AH266" s="213"/>
      <c r="AI266" s="213"/>
      <c r="AJ266" s="213"/>
      <c r="AK266" s="213"/>
      <c r="AL266" s="213"/>
      <c r="AM266" s="213"/>
      <c r="AN266" s="213"/>
      <c r="AO266" s="213"/>
      <c r="AP266" s="213"/>
      <c r="AQ266" s="213"/>
      <c r="AR266" s="213"/>
      <c r="AS266" s="213"/>
      <c r="AT266" s="213"/>
      <c r="AU266" s="213"/>
      <c r="AV266" s="213"/>
      <c r="AW266" s="213"/>
      <c r="AX266" s="213"/>
      <c r="AY266" s="213"/>
      <c r="AZ266" s="213"/>
      <c r="BA266" s="213"/>
      <c r="BB266" s="213"/>
      <c r="BC266" s="213"/>
      <c r="BD266" s="213"/>
      <c r="BE266" s="213"/>
      <c r="BF266" s="213"/>
      <c r="BG266" s="213"/>
      <c r="BH266" s="213"/>
    </row>
    <row r="267" spans="1:60" ht="22.5" outlineLevel="1" x14ac:dyDescent="0.2">
      <c r="A267" s="214"/>
      <c r="B267" s="221"/>
      <c r="C267" s="272" t="s">
        <v>385</v>
      </c>
      <c r="D267" s="225"/>
      <c r="E267" s="232">
        <v>42.2</v>
      </c>
      <c r="F267" s="238"/>
      <c r="G267" s="238"/>
      <c r="H267" s="238"/>
      <c r="I267" s="238"/>
      <c r="J267" s="238"/>
      <c r="K267" s="238"/>
      <c r="L267" s="238"/>
      <c r="M267" s="238"/>
      <c r="N267" s="223"/>
      <c r="O267" s="223"/>
      <c r="P267" s="223"/>
      <c r="Q267" s="223"/>
      <c r="R267" s="223"/>
      <c r="S267" s="223"/>
      <c r="T267" s="224"/>
      <c r="U267" s="223"/>
      <c r="V267" s="213"/>
      <c r="W267" s="213"/>
      <c r="X267" s="213"/>
      <c r="Y267" s="213"/>
      <c r="Z267" s="213"/>
      <c r="AA267" s="213"/>
      <c r="AB267" s="213"/>
      <c r="AC267" s="213"/>
      <c r="AD267" s="213"/>
      <c r="AE267" s="213" t="s">
        <v>121</v>
      </c>
      <c r="AF267" s="213">
        <v>0</v>
      </c>
      <c r="AG267" s="213"/>
      <c r="AH267" s="213"/>
      <c r="AI267" s="213"/>
      <c r="AJ267" s="213"/>
      <c r="AK267" s="213"/>
      <c r="AL267" s="213"/>
      <c r="AM267" s="213"/>
      <c r="AN267" s="213"/>
      <c r="AO267" s="213"/>
      <c r="AP267" s="213"/>
      <c r="AQ267" s="213"/>
      <c r="AR267" s="213"/>
      <c r="AS267" s="213"/>
      <c r="AT267" s="213"/>
      <c r="AU267" s="213"/>
      <c r="AV267" s="213"/>
      <c r="AW267" s="213"/>
      <c r="AX267" s="213"/>
      <c r="AY267" s="213"/>
      <c r="AZ267" s="213"/>
      <c r="BA267" s="213"/>
      <c r="BB267" s="213"/>
      <c r="BC267" s="213"/>
      <c r="BD267" s="213"/>
      <c r="BE267" s="213"/>
      <c r="BF267" s="213"/>
      <c r="BG267" s="213"/>
      <c r="BH267" s="213"/>
    </row>
    <row r="268" spans="1:60" ht="22.5" outlineLevel="1" x14ac:dyDescent="0.2">
      <c r="A268" s="214"/>
      <c r="B268" s="221"/>
      <c r="C268" s="272" t="s">
        <v>386</v>
      </c>
      <c r="D268" s="225"/>
      <c r="E268" s="232">
        <v>46.08</v>
      </c>
      <c r="F268" s="238"/>
      <c r="G268" s="238"/>
      <c r="H268" s="238"/>
      <c r="I268" s="238"/>
      <c r="J268" s="238"/>
      <c r="K268" s="238"/>
      <c r="L268" s="238"/>
      <c r="M268" s="238"/>
      <c r="N268" s="223"/>
      <c r="O268" s="223"/>
      <c r="P268" s="223"/>
      <c r="Q268" s="223"/>
      <c r="R268" s="223"/>
      <c r="S268" s="223"/>
      <c r="T268" s="224"/>
      <c r="U268" s="223"/>
      <c r="V268" s="213"/>
      <c r="W268" s="213"/>
      <c r="X268" s="213"/>
      <c r="Y268" s="213"/>
      <c r="Z268" s="213"/>
      <c r="AA268" s="213"/>
      <c r="AB268" s="213"/>
      <c r="AC268" s="213"/>
      <c r="AD268" s="213"/>
      <c r="AE268" s="213" t="s">
        <v>121</v>
      </c>
      <c r="AF268" s="213">
        <v>0</v>
      </c>
      <c r="AG268" s="213"/>
      <c r="AH268" s="213"/>
      <c r="AI268" s="213"/>
      <c r="AJ268" s="213"/>
      <c r="AK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AX268" s="213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</row>
    <row r="269" spans="1:60" ht="22.5" outlineLevel="1" x14ac:dyDescent="0.2">
      <c r="A269" s="214"/>
      <c r="B269" s="221"/>
      <c r="C269" s="272" t="s">
        <v>387</v>
      </c>
      <c r="D269" s="225"/>
      <c r="E269" s="232">
        <v>27.27</v>
      </c>
      <c r="F269" s="238"/>
      <c r="G269" s="238"/>
      <c r="H269" s="238"/>
      <c r="I269" s="238"/>
      <c r="J269" s="238"/>
      <c r="K269" s="238"/>
      <c r="L269" s="238"/>
      <c r="M269" s="238"/>
      <c r="N269" s="223"/>
      <c r="O269" s="223"/>
      <c r="P269" s="223"/>
      <c r="Q269" s="223"/>
      <c r="R269" s="223"/>
      <c r="S269" s="223"/>
      <c r="T269" s="224"/>
      <c r="U269" s="22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 t="s">
        <v>121</v>
      </c>
      <c r="AF269" s="213">
        <v>0</v>
      </c>
      <c r="AG269" s="213"/>
      <c r="AH269" s="213"/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AX269" s="213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</row>
    <row r="270" spans="1:60" ht="22.5" outlineLevel="1" x14ac:dyDescent="0.2">
      <c r="A270" s="214"/>
      <c r="B270" s="221"/>
      <c r="C270" s="272" t="s">
        <v>388</v>
      </c>
      <c r="D270" s="225"/>
      <c r="E270" s="232">
        <v>30.43</v>
      </c>
      <c r="F270" s="238"/>
      <c r="G270" s="238"/>
      <c r="H270" s="238"/>
      <c r="I270" s="238"/>
      <c r="J270" s="238"/>
      <c r="K270" s="238"/>
      <c r="L270" s="238"/>
      <c r="M270" s="238"/>
      <c r="N270" s="223"/>
      <c r="O270" s="223"/>
      <c r="P270" s="223"/>
      <c r="Q270" s="223"/>
      <c r="R270" s="223"/>
      <c r="S270" s="223"/>
      <c r="T270" s="224"/>
      <c r="U270" s="223"/>
      <c r="V270" s="213"/>
      <c r="W270" s="213"/>
      <c r="X270" s="213"/>
      <c r="Y270" s="213"/>
      <c r="Z270" s="213"/>
      <c r="AA270" s="213"/>
      <c r="AB270" s="213"/>
      <c r="AC270" s="213"/>
      <c r="AD270" s="213"/>
      <c r="AE270" s="213" t="s">
        <v>121</v>
      </c>
      <c r="AF270" s="213">
        <v>0</v>
      </c>
      <c r="AG270" s="213"/>
      <c r="AH270" s="213"/>
      <c r="AI270" s="213"/>
      <c r="AJ270" s="213"/>
      <c r="AK270" s="213"/>
      <c r="AL270" s="213"/>
      <c r="AM270" s="213"/>
      <c r="AN270" s="213"/>
      <c r="AO270" s="213"/>
      <c r="AP270" s="213"/>
      <c r="AQ270" s="213"/>
      <c r="AR270" s="213"/>
      <c r="AS270" s="213"/>
      <c r="AT270" s="213"/>
      <c r="AU270" s="213"/>
      <c r="AV270" s="213"/>
      <c r="AW270" s="213"/>
      <c r="AX270" s="213"/>
      <c r="AY270" s="213"/>
      <c r="AZ270" s="213"/>
      <c r="BA270" s="213"/>
      <c r="BB270" s="213"/>
      <c r="BC270" s="213"/>
      <c r="BD270" s="213"/>
      <c r="BE270" s="213"/>
      <c r="BF270" s="213"/>
      <c r="BG270" s="213"/>
      <c r="BH270" s="213"/>
    </row>
    <row r="271" spans="1:60" ht="22.5" outlineLevel="1" x14ac:dyDescent="0.2">
      <c r="A271" s="214"/>
      <c r="B271" s="221"/>
      <c r="C271" s="272" t="s">
        <v>389</v>
      </c>
      <c r="D271" s="225"/>
      <c r="E271" s="232">
        <v>76</v>
      </c>
      <c r="F271" s="238"/>
      <c r="G271" s="238"/>
      <c r="H271" s="238"/>
      <c r="I271" s="238"/>
      <c r="J271" s="238"/>
      <c r="K271" s="238"/>
      <c r="L271" s="238"/>
      <c r="M271" s="238"/>
      <c r="N271" s="223"/>
      <c r="O271" s="223"/>
      <c r="P271" s="223"/>
      <c r="Q271" s="223"/>
      <c r="R271" s="223"/>
      <c r="S271" s="223"/>
      <c r="T271" s="224"/>
      <c r="U271" s="22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 t="s">
        <v>121</v>
      </c>
      <c r="AF271" s="213">
        <v>0</v>
      </c>
      <c r="AG271" s="213"/>
      <c r="AH271" s="213"/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AX271" s="213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</row>
    <row r="272" spans="1:60" ht="22.5" outlineLevel="1" x14ac:dyDescent="0.2">
      <c r="A272" s="214"/>
      <c r="B272" s="221"/>
      <c r="C272" s="272" t="s">
        <v>390</v>
      </c>
      <c r="D272" s="225"/>
      <c r="E272" s="232">
        <v>76.28</v>
      </c>
      <c r="F272" s="238"/>
      <c r="G272" s="238"/>
      <c r="H272" s="238"/>
      <c r="I272" s="238"/>
      <c r="J272" s="238"/>
      <c r="K272" s="238"/>
      <c r="L272" s="238"/>
      <c r="M272" s="238"/>
      <c r="N272" s="223"/>
      <c r="O272" s="223"/>
      <c r="P272" s="223"/>
      <c r="Q272" s="223"/>
      <c r="R272" s="223"/>
      <c r="S272" s="223"/>
      <c r="T272" s="224"/>
      <c r="U272" s="22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 t="s">
        <v>121</v>
      </c>
      <c r="AF272" s="213">
        <v>0</v>
      </c>
      <c r="AG272" s="213"/>
      <c r="AH272" s="213"/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</row>
    <row r="273" spans="1:60" ht="22.5" outlineLevel="1" x14ac:dyDescent="0.2">
      <c r="A273" s="214"/>
      <c r="B273" s="221"/>
      <c r="C273" s="272" t="s">
        <v>391</v>
      </c>
      <c r="D273" s="225"/>
      <c r="E273" s="232">
        <v>188.76</v>
      </c>
      <c r="F273" s="238"/>
      <c r="G273" s="238"/>
      <c r="H273" s="238"/>
      <c r="I273" s="238"/>
      <c r="J273" s="238"/>
      <c r="K273" s="238"/>
      <c r="L273" s="238"/>
      <c r="M273" s="238"/>
      <c r="N273" s="223"/>
      <c r="O273" s="223"/>
      <c r="P273" s="223"/>
      <c r="Q273" s="223"/>
      <c r="R273" s="223"/>
      <c r="S273" s="223"/>
      <c r="T273" s="224"/>
      <c r="U273" s="22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 t="s">
        <v>121</v>
      </c>
      <c r="AF273" s="213">
        <v>0</v>
      </c>
      <c r="AG273" s="213"/>
      <c r="AH273" s="213"/>
      <c r="AI273" s="213"/>
      <c r="AJ273" s="213"/>
      <c r="AK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AX273" s="213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</row>
    <row r="274" spans="1:60" ht="22.5" outlineLevel="1" x14ac:dyDescent="0.2">
      <c r="A274" s="214"/>
      <c r="B274" s="221"/>
      <c r="C274" s="272" t="s">
        <v>392</v>
      </c>
      <c r="D274" s="225"/>
      <c r="E274" s="232">
        <v>76.25</v>
      </c>
      <c r="F274" s="238"/>
      <c r="G274" s="238"/>
      <c r="H274" s="238"/>
      <c r="I274" s="238"/>
      <c r="J274" s="238"/>
      <c r="K274" s="238"/>
      <c r="L274" s="238"/>
      <c r="M274" s="238"/>
      <c r="N274" s="223"/>
      <c r="O274" s="223"/>
      <c r="P274" s="223"/>
      <c r="Q274" s="223"/>
      <c r="R274" s="223"/>
      <c r="S274" s="223"/>
      <c r="T274" s="224"/>
      <c r="U274" s="22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 t="s">
        <v>121</v>
      </c>
      <c r="AF274" s="213">
        <v>0</v>
      </c>
      <c r="AG274" s="213"/>
      <c r="AH274" s="213"/>
      <c r="AI274" s="213"/>
      <c r="AJ274" s="213"/>
      <c r="AK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AX274" s="213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</row>
    <row r="275" spans="1:60" outlineLevel="1" x14ac:dyDescent="0.2">
      <c r="A275" s="214"/>
      <c r="B275" s="221"/>
      <c r="C275" s="275" t="s">
        <v>246</v>
      </c>
      <c r="D275" s="229"/>
      <c r="E275" s="235">
        <v>650.27</v>
      </c>
      <c r="F275" s="238"/>
      <c r="G275" s="238"/>
      <c r="H275" s="238"/>
      <c r="I275" s="238"/>
      <c r="J275" s="238"/>
      <c r="K275" s="238"/>
      <c r="L275" s="238"/>
      <c r="M275" s="238"/>
      <c r="N275" s="223"/>
      <c r="O275" s="223"/>
      <c r="P275" s="223"/>
      <c r="Q275" s="223"/>
      <c r="R275" s="223"/>
      <c r="S275" s="223"/>
      <c r="T275" s="224"/>
      <c r="U275" s="22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 t="s">
        <v>121</v>
      </c>
      <c r="AF275" s="213">
        <v>1</v>
      </c>
      <c r="AG275" s="213"/>
      <c r="AH275" s="213"/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</row>
    <row r="276" spans="1:60" ht="22.5" outlineLevel="1" x14ac:dyDescent="0.2">
      <c r="A276" s="214">
        <v>50</v>
      </c>
      <c r="B276" s="221" t="s">
        <v>393</v>
      </c>
      <c r="C276" s="271" t="s">
        <v>394</v>
      </c>
      <c r="D276" s="223" t="s">
        <v>348</v>
      </c>
      <c r="E276" s="231">
        <v>440.64</v>
      </c>
      <c r="F276" s="237">
        <f>H276+J276</f>
        <v>0</v>
      </c>
      <c r="G276" s="238">
        <f>ROUND(E276*F276,2)</f>
        <v>0</v>
      </c>
      <c r="H276" s="238"/>
      <c r="I276" s="238">
        <f>ROUND(E276*H276,2)</f>
        <v>0</v>
      </c>
      <c r="J276" s="238"/>
      <c r="K276" s="238">
        <f>ROUND(E276*J276,2)</f>
        <v>0</v>
      </c>
      <c r="L276" s="238">
        <v>21</v>
      </c>
      <c r="M276" s="238">
        <f>G276*(1+L276/100)</f>
        <v>0</v>
      </c>
      <c r="N276" s="223">
        <v>6.0000000000000002E-5</v>
      </c>
      <c r="O276" s="223">
        <f>ROUND(E276*N276,5)</f>
        <v>2.6440000000000002E-2</v>
      </c>
      <c r="P276" s="223">
        <v>0</v>
      </c>
      <c r="Q276" s="223">
        <f>ROUND(E276*P276,5)</f>
        <v>0</v>
      </c>
      <c r="R276" s="223"/>
      <c r="S276" s="223"/>
      <c r="T276" s="224">
        <v>0.42599999999999999</v>
      </c>
      <c r="U276" s="223">
        <f>ROUND(E276*T276,2)</f>
        <v>187.71</v>
      </c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 t="s">
        <v>119</v>
      </c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</row>
    <row r="277" spans="1:60" ht="22.5" outlineLevel="1" x14ac:dyDescent="0.2">
      <c r="A277" s="214"/>
      <c r="B277" s="221"/>
      <c r="C277" s="272" t="s">
        <v>349</v>
      </c>
      <c r="D277" s="225"/>
      <c r="E277" s="232">
        <v>146.88</v>
      </c>
      <c r="F277" s="238"/>
      <c r="G277" s="238"/>
      <c r="H277" s="238"/>
      <c r="I277" s="238"/>
      <c r="J277" s="238"/>
      <c r="K277" s="238"/>
      <c r="L277" s="238"/>
      <c r="M277" s="238"/>
      <c r="N277" s="223"/>
      <c r="O277" s="223"/>
      <c r="P277" s="223"/>
      <c r="Q277" s="223"/>
      <c r="R277" s="223"/>
      <c r="S277" s="223"/>
      <c r="T277" s="224"/>
      <c r="U277" s="223"/>
      <c r="V277" s="213"/>
      <c r="W277" s="213"/>
      <c r="X277" s="213"/>
      <c r="Y277" s="213"/>
      <c r="Z277" s="213"/>
      <c r="AA277" s="213"/>
      <c r="AB277" s="213"/>
      <c r="AC277" s="213"/>
      <c r="AD277" s="213"/>
      <c r="AE277" s="213" t="s">
        <v>121</v>
      </c>
      <c r="AF277" s="213">
        <v>0</v>
      </c>
      <c r="AG277" s="213"/>
      <c r="AH277" s="213"/>
      <c r="AI277" s="213"/>
      <c r="AJ277" s="213"/>
      <c r="AK277" s="213"/>
      <c r="AL277" s="213"/>
      <c r="AM277" s="213"/>
      <c r="AN277" s="213"/>
      <c r="AO277" s="213"/>
      <c r="AP277" s="213"/>
      <c r="AQ277" s="213"/>
      <c r="AR277" s="213"/>
      <c r="AS277" s="213"/>
      <c r="AT277" s="213"/>
      <c r="AU277" s="213"/>
      <c r="AV277" s="213"/>
      <c r="AW277" s="213"/>
      <c r="AX277" s="213"/>
      <c r="AY277" s="213"/>
      <c r="AZ277" s="213"/>
      <c r="BA277" s="213"/>
      <c r="BB277" s="213"/>
      <c r="BC277" s="213"/>
      <c r="BD277" s="213"/>
      <c r="BE277" s="213"/>
      <c r="BF277" s="213"/>
      <c r="BG277" s="213"/>
      <c r="BH277" s="213"/>
    </row>
    <row r="278" spans="1:60" ht="22.5" outlineLevel="1" x14ac:dyDescent="0.2">
      <c r="A278" s="214"/>
      <c r="B278" s="221"/>
      <c r="C278" s="272" t="s">
        <v>350</v>
      </c>
      <c r="D278" s="225"/>
      <c r="E278" s="232">
        <v>146.88</v>
      </c>
      <c r="F278" s="238"/>
      <c r="G278" s="238"/>
      <c r="H278" s="238"/>
      <c r="I278" s="238"/>
      <c r="J278" s="238"/>
      <c r="K278" s="238"/>
      <c r="L278" s="238"/>
      <c r="M278" s="238"/>
      <c r="N278" s="223"/>
      <c r="O278" s="223"/>
      <c r="P278" s="223"/>
      <c r="Q278" s="223"/>
      <c r="R278" s="223"/>
      <c r="S278" s="223"/>
      <c r="T278" s="224"/>
      <c r="U278" s="223"/>
      <c r="V278" s="213"/>
      <c r="W278" s="213"/>
      <c r="X278" s="213"/>
      <c r="Y278" s="213"/>
      <c r="Z278" s="213"/>
      <c r="AA278" s="213"/>
      <c r="AB278" s="213"/>
      <c r="AC278" s="213"/>
      <c r="AD278" s="213"/>
      <c r="AE278" s="213" t="s">
        <v>121</v>
      </c>
      <c r="AF278" s="213">
        <v>0</v>
      </c>
      <c r="AG278" s="213"/>
      <c r="AH278" s="213"/>
      <c r="AI278" s="213"/>
      <c r="AJ278" s="213"/>
      <c r="AK278" s="213"/>
      <c r="AL278" s="213"/>
      <c r="AM278" s="213"/>
      <c r="AN278" s="213"/>
      <c r="AO278" s="213"/>
      <c r="AP278" s="213"/>
      <c r="AQ278" s="213"/>
      <c r="AR278" s="213"/>
      <c r="AS278" s="213"/>
      <c r="AT278" s="213"/>
      <c r="AU278" s="213"/>
      <c r="AV278" s="213"/>
      <c r="AW278" s="213"/>
      <c r="AX278" s="213"/>
      <c r="AY278" s="213"/>
      <c r="AZ278" s="213"/>
      <c r="BA278" s="213"/>
      <c r="BB278" s="213"/>
      <c r="BC278" s="213"/>
      <c r="BD278" s="213"/>
      <c r="BE278" s="213"/>
      <c r="BF278" s="213"/>
      <c r="BG278" s="213"/>
      <c r="BH278" s="213"/>
    </row>
    <row r="279" spans="1:60" ht="22.5" outlineLevel="1" x14ac:dyDescent="0.2">
      <c r="A279" s="214"/>
      <c r="B279" s="221"/>
      <c r="C279" s="272" t="s">
        <v>351</v>
      </c>
      <c r="D279" s="225"/>
      <c r="E279" s="232">
        <v>146.88</v>
      </c>
      <c r="F279" s="238"/>
      <c r="G279" s="238"/>
      <c r="H279" s="238"/>
      <c r="I279" s="238"/>
      <c r="J279" s="238"/>
      <c r="K279" s="238"/>
      <c r="L279" s="238"/>
      <c r="M279" s="238"/>
      <c r="N279" s="223"/>
      <c r="O279" s="223"/>
      <c r="P279" s="223"/>
      <c r="Q279" s="223"/>
      <c r="R279" s="223"/>
      <c r="S279" s="223"/>
      <c r="T279" s="224"/>
      <c r="U279" s="22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 t="s">
        <v>121</v>
      </c>
      <c r="AF279" s="213">
        <v>0</v>
      </c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AX279" s="213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</row>
    <row r="280" spans="1:60" ht="22.5" outlineLevel="1" x14ac:dyDescent="0.2">
      <c r="A280" s="214">
        <v>51</v>
      </c>
      <c r="B280" s="221" t="s">
        <v>395</v>
      </c>
      <c r="C280" s="271" t="s">
        <v>396</v>
      </c>
      <c r="D280" s="223" t="s">
        <v>166</v>
      </c>
      <c r="E280" s="231">
        <v>0.47589120000000001</v>
      </c>
      <c r="F280" s="237">
        <f>H280+J280</f>
        <v>0</v>
      </c>
      <c r="G280" s="238">
        <f>ROUND(E280*F280,2)</f>
        <v>0</v>
      </c>
      <c r="H280" s="238"/>
      <c r="I280" s="238">
        <f>ROUND(E280*H280,2)</f>
        <v>0</v>
      </c>
      <c r="J280" s="238"/>
      <c r="K280" s="238">
        <f>ROUND(E280*J280,2)</f>
        <v>0</v>
      </c>
      <c r="L280" s="238">
        <v>21</v>
      </c>
      <c r="M280" s="238">
        <f>G280*(1+L280/100)</f>
        <v>0</v>
      </c>
      <c r="N280" s="223">
        <v>1</v>
      </c>
      <c r="O280" s="223">
        <f>ROUND(E280*N280,5)</f>
        <v>0.47588999999999998</v>
      </c>
      <c r="P280" s="223">
        <v>0</v>
      </c>
      <c r="Q280" s="223">
        <f>ROUND(E280*P280,5)</f>
        <v>0</v>
      </c>
      <c r="R280" s="223"/>
      <c r="S280" s="223"/>
      <c r="T280" s="224">
        <v>0</v>
      </c>
      <c r="U280" s="223">
        <f>ROUND(E280*T280,2)</f>
        <v>0</v>
      </c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 t="s">
        <v>190</v>
      </c>
      <c r="AF280" s="213"/>
      <c r="AG280" s="213"/>
      <c r="AH280" s="213"/>
      <c r="AI280" s="213"/>
      <c r="AJ280" s="213"/>
      <c r="AK280" s="213"/>
      <c r="AL280" s="213"/>
      <c r="AM280" s="213"/>
      <c r="AN280" s="213"/>
      <c r="AO280" s="213"/>
      <c r="AP280" s="213"/>
      <c r="AQ280" s="213"/>
      <c r="AR280" s="213"/>
      <c r="AS280" s="213"/>
      <c r="AT280" s="213"/>
      <c r="AU280" s="213"/>
      <c r="AV280" s="213"/>
      <c r="AW280" s="213"/>
      <c r="AX280" s="213"/>
      <c r="AY280" s="213"/>
      <c r="AZ280" s="213"/>
      <c r="BA280" s="213"/>
      <c r="BB280" s="213"/>
      <c r="BC280" s="213"/>
      <c r="BD280" s="213"/>
      <c r="BE280" s="213"/>
      <c r="BF280" s="213"/>
      <c r="BG280" s="213"/>
      <c r="BH280" s="213"/>
    </row>
    <row r="281" spans="1:60" ht="33.75" outlineLevel="1" x14ac:dyDescent="0.2">
      <c r="A281" s="214"/>
      <c r="B281" s="221"/>
      <c r="C281" s="272" t="s">
        <v>397</v>
      </c>
      <c r="D281" s="225"/>
      <c r="E281" s="232">
        <v>0.1586304</v>
      </c>
      <c r="F281" s="238"/>
      <c r="G281" s="238"/>
      <c r="H281" s="238"/>
      <c r="I281" s="238"/>
      <c r="J281" s="238"/>
      <c r="K281" s="238"/>
      <c r="L281" s="238"/>
      <c r="M281" s="238"/>
      <c r="N281" s="223"/>
      <c r="O281" s="223"/>
      <c r="P281" s="223"/>
      <c r="Q281" s="223"/>
      <c r="R281" s="223"/>
      <c r="S281" s="223"/>
      <c r="T281" s="224"/>
      <c r="U281" s="22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 t="s">
        <v>121</v>
      </c>
      <c r="AF281" s="213">
        <v>0</v>
      </c>
      <c r="AG281" s="213"/>
      <c r="AH281" s="213"/>
      <c r="AI281" s="213"/>
      <c r="AJ281" s="213"/>
      <c r="AK281" s="213"/>
      <c r="AL281" s="213"/>
      <c r="AM281" s="213"/>
      <c r="AN281" s="213"/>
      <c r="AO281" s="213"/>
      <c r="AP281" s="213"/>
      <c r="AQ281" s="213"/>
      <c r="AR281" s="213"/>
      <c r="AS281" s="213"/>
      <c r="AT281" s="213"/>
      <c r="AU281" s="213"/>
      <c r="AV281" s="213"/>
      <c r="AW281" s="213"/>
      <c r="AX281" s="213"/>
      <c r="AY281" s="213"/>
      <c r="AZ281" s="213"/>
      <c r="BA281" s="213"/>
      <c r="BB281" s="213"/>
      <c r="BC281" s="213"/>
      <c r="BD281" s="213"/>
      <c r="BE281" s="213"/>
      <c r="BF281" s="213"/>
      <c r="BG281" s="213"/>
      <c r="BH281" s="213"/>
    </row>
    <row r="282" spans="1:60" ht="33.75" outlineLevel="1" x14ac:dyDescent="0.2">
      <c r="A282" s="214"/>
      <c r="B282" s="221"/>
      <c r="C282" s="272" t="s">
        <v>398</v>
      </c>
      <c r="D282" s="225"/>
      <c r="E282" s="232">
        <v>0.1586304</v>
      </c>
      <c r="F282" s="238"/>
      <c r="G282" s="238"/>
      <c r="H282" s="238"/>
      <c r="I282" s="238"/>
      <c r="J282" s="238"/>
      <c r="K282" s="238"/>
      <c r="L282" s="238"/>
      <c r="M282" s="238"/>
      <c r="N282" s="223"/>
      <c r="O282" s="223"/>
      <c r="P282" s="223"/>
      <c r="Q282" s="223"/>
      <c r="R282" s="223"/>
      <c r="S282" s="223"/>
      <c r="T282" s="224"/>
      <c r="U282" s="22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 t="s">
        <v>121</v>
      </c>
      <c r="AF282" s="213">
        <v>0</v>
      </c>
      <c r="AG282" s="213"/>
      <c r="AH282" s="213"/>
      <c r="AI282" s="213"/>
      <c r="AJ282" s="213"/>
      <c r="AK282" s="213"/>
      <c r="AL282" s="213"/>
      <c r="AM282" s="213"/>
      <c r="AN282" s="213"/>
      <c r="AO282" s="213"/>
      <c r="AP282" s="213"/>
      <c r="AQ282" s="213"/>
      <c r="AR282" s="213"/>
      <c r="AS282" s="213"/>
      <c r="AT282" s="213"/>
      <c r="AU282" s="213"/>
      <c r="AV282" s="213"/>
      <c r="AW282" s="213"/>
      <c r="AX282" s="213"/>
      <c r="AY282" s="213"/>
      <c r="AZ282" s="213"/>
      <c r="BA282" s="213"/>
      <c r="BB282" s="213"/>
      <c r="BC282" s="213"/>
      <c r="BD282" s="213"/>
      <c r="BE282" s="213"/>
      <c r="BF282" s="213"/>
      <c r="BG282" s="213"/>
      <c r="BH282" s="213"/>
    </row>
    <row r="283" spans="1:60" ht="33.75" outlineLevel="1" x14ac:dyDescent="0.2">
      <c r="A283" s="214"/>
      <c r="B283" s="221"/>
      <c r="C283" s="272" t="s">
        <v>399</v>
      </c>
      <c r="D283" s="225"/>
      <c r="E283" s="232">
        <v>0.1586304</v>
      </c>
      <c r="F283" s="238"/>
      <c r="G283" s="238"/>
      <c r="H283" s="238"/>
      <c r="I283" s="238"/>
      <c r="J283" s="238"/>
      <c r="K283" s="238"/>
      <c r="L283" s="238"/>
      <c r="M283" s="238"/>
      <c r="N283" s="223"/>
      <c r="O283" s="223"/>
      <c r="P283" s="223"/>
      <c r="Q283" s="223"/>
      <c r="R283" s="223"/>
      <c r="S283" s="223"/>
      <c r="T283" s="224"/>
      <c r="U283" s="22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 t="s">
        <v>121</v>
      </c>
      <c r="AF283" s="213">
        <v>0</v>
      </c>
      <c r="AG283" s="213"/>
      <c r="AH283" s="213"/>
      <c r="AI283" s="213"/>
      <c r="AJ283" s="213"/>
      <c r="AK283" s="213"/>
      <c r="AL283" s="213"/>
      <c r="AM283" s="213"/>
      <c r="AN283" s="213"/>
      <c r="AO283" s="213"/>
      <c r="AP283" s="213"/>
      <c r="AQ283" s="213"/>
      <c r="AR283" s="213"/>
      <c r="AS283" s="213"/>
      <c r="AT283" s="213"/>
      <c r="AU283" s="213"/>
      <c r="AV283" s="213"/>
      <c r="AW283" s="213"/>
      <c r="AX283" s="213"/>
      <c r="AY283" s="213"/>
      <c r="AZ283" s="213"/>
      <c r="BA283" s="213"/>
      <c r="BB283" s="213"/>
      <c r="BC283" s="213"/>
      <c r="BD283" s="213"/>
      <c r="BE283" s="213"/>
      <c r="BF283" s="213"/>
      <c r="BG283" s="213"/>
      <c r="BH283" s="213"/>
    </row>
    <row r="284" spans="1:60" ht="22.5" outlineLevel="1" x14ac:dyDescent="0.2">
      <c r="A284" s="214">
        <v>52</v>
      </c>
      <c r="B284" s="221" t="s">
        <v>400</v>
      </c>
      <c r="C284" s="271" t="s">
        <v>401</v>
      </c>
      <c r="D284" s="223" t="s">
        <v>348</v>
      </c>
      <c r="E284" s="231">
        <v>204.40719000000001</v>
      </c>
      <c r="F284" s="237">
        <f>H284+J284</f>
        <v>0</v>
      </c>
      <c r="G284" s="238">
        <f>ROUND(E284*F284,2)</f>
        <v>0</v>
      </c>
      <c r="H284" s="238"/>
      <c r="I284" s="238">
        <f>ROUND(E284*H284,2)</f>
        <v>0</v>
      </c>
      <c r="J284" s="238"/>
      <c r="K284" s="238">
        <f>ROUND(E284*J284,2)</f>
        <v>0</v>
      </c>
      <c r="L284" s="238">
        <v>21</v>
      </c>
      <c r="M284" s="238">
        <f>G284*(1+L284/100)</f>
        <v>0</v>
      </c>
      <c r="N284" s="223">
        <v>6.0000000000000002E-5</v>
      </c>
      <c r="O284" s="223">
        <f>ROUND(E284*N284,5)</f>
        <v>1.226E-2</v>
      </c>
      <c r="P284" s="223">
        <v>0</v>
      </c>
      <c r="Q284" s="223">
        <f>ROUND(E284*P284,5)</f>
        <v>0</v>
      </c>
      <c r="R284" s="223"/>
      <c r="S284" s="223"/>
      <c r="T284" s="224">
        <v>0.30399999999999999</v>
      </c>
      <c r="U284" s="223">
        <f>ROUND(E284*T284,2)</f>
        <v>62.14</v>
      </c>
      <c r="V284" s="213"/>
      <c r="W284" s="213"/>
      <c r="X284" s="213"/>
      <c r="Y284" s="213"/>
      <c r="Z284" s="213"/>
      <c r="AA284" s="213"/>
      <c r="AB284" s="213"/>
      <c r="AC284" s="213"/>
      <c r="AD284" s="213"/>
      <c r="AE284" s="213" t="s">
        <v>119</v>
      </c>
      <c r="AF284" s="213"/>
      <c r="AG284" s="213"/>
      <c r="AH284" s="213"/>
      <c r="AI284" s="213"/>
      <c r="AJ284" s="213"/>
      <c r="AK284" s="213"/>
      <c r="AL284" s="213"/>
      <c r="AM284" s="213"/>
      <c r="AN284" s="213"/>
      <c r="AO284" s="213"/>
      <c r="AP284" s="213"/>
      <c r="AQ284" s="213"/>
      <c r="AR284" s="213"/>
      <c r="AS284" s="213"/>
      <c r="AT284" s="213"/>
      <c r="AU284" s="213"/>
      <c r="AV284" s="213"/>
      <c r="AW284" s="213"/>
      <c r="AX284" s="213"/>
      <c r="AY284" s="213"/>
      <c r="AZ284" s="213"/>
      <c r="BA284" s="213"/>
      <c r="BB284" s="213"/>
      <c r="BC284" s="213"/>
      <c r="BD284" s="213"/>
      <c r="BE284" s="213"/>
      <c r="BF284" s="213"/>
      <c r="BG284" s="213"/>
      <c r="BH284" s="213"/>
    </row>
    <row r="285" spans="1:60" ht="22.5" outlineLevel="1" x14ac:dyDescent="0.2">
      <c r="A285" s="214"/>
      <c r="B285" s="221"/>
      <c r="C285" s="272" t="s">
        <v>402</v>
      </c>
      <c r="D285" s="225"/>
      <c r="E285" s="232">
        <v>54.147599999999997</v>
      </c>
      <c r="F285" s="238"/>
      <c r="G285" s="238"/>
      <c r="H285" s="238"/>
      <c r="I285" s="238"/>
      <c r="J285" s="238"/>
      <c r="K285" s="238"/>
      <c r="L285" s="238"/>
      <c r="M285" s="238"/>
      <c r="N285" s="223"/>
      <c r="O285" s="223"/>
      <c r="P285" s="223"/>
      <c r="Q285" s="223"/>
      <c r="R285" s="223"/>
      <c r="S285" s="223"/>
      <c r="T285" s="224"/>
      <c r="U285" s="223"/>
      <c r="V285" s="213"/>
      <c r="W285" s="213"/>
      <c r="X285" s="213"/>
      <c r="Y285" s="213"/>
      <c r="Z285" s="213"/>
      <c r="AA285" s="213"/>
      <c r="AB285" s="213"/>
      <c r="AC285" s="213"/>
      <c r="AD285" s="213"/>
      <c r="AE285" s="213" t="s">
        <v>121</v>
      </c>
      <c r="AF285" s="213">
        <v>0</v>
      </c>
      <c r="AG285" s="213"/>
      <c r="AH285" s="213"/>
      <c r="AI285" s="213"/>
      <c r="AJ285" s="213"/>
      <c r="AK285" s="213"/>
      <c r="AL285" s="213"/>
      <c r="AM285" s="213"/>
      <c r="AN285" s="213"/>
      <c r="AO285" s="213"/>
      <c r="AP285" s="213"/>
      <c r="AQ285" s="213"/>
      <c r="AR285" s="213"/>
      <c r="AS285" s="213"/>
      <c r="AT285" s="213"/>
      <c r="AU285" s="213"/>
      <c r="AV285" s="213"/>
      <c r="AW285" s="213"/>
      <c r="AX285" s="213"/>
      <c r="AY285" s="213"/>
      <c r="AZ285" s="213"/>
      <c r="BA285" s="213"/>
      <c r="BB285" s="213"/>
      <c r="BC285" s="213"/>
      <c r="BD285" s="213"/>
      <c r="BE285" s="213"/>
      <c r="BF285" s="213"/>
      <c r="BG285" s="213"/>
      <c r="BH285" s="213"/>
    </row>
    <row r="286" spans="1:60" ht="22.5" outlineLevel="1" x14ac:dyDescent="0.2">
      <c r="A286" s="214"/>
      <c r="B286" s="221"/>
      <c r="C286" s="272" t="s">
        <v>403</v>
      </c>
      <c r="D286" s="225"/>
      <c r="E286" s="232">
        <v>8.1221399999999999</v>
      </c>
      <c r="F286" s="238"/>
      <c r="G286" s="238"/>
      <c r="H286" s="238"/>
      <c r="I286" s="238"/>
      <c r="J286" s="238"/>
      <c r="K286" s="238"/>
      <c r="L286" s="238"/>
      <c r="M286" s="238"/>
      <c r="N286" s="223"/>
      <c r="O286" s="223"/>
      <c r="P286" s="223"/>
      <c r="Q286" s="223"/>
      <c r="R286" s="223"/>
      <c r="S286" s="223"/>
      <c r="T286" s="224"/>
      <c r="U286" s="22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 t="s">
        <v>121</v>
      </c>
      <c r="AF286" s="213">
        <v>0</v>
      </c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</row>
    <row r="287" spans="1:60" ht="22.5" outlineLevel="1" x14ac:dyDescent="0.2">
      <c r="A287" s="214"/>
      <c r="B287" s="221"/>
      <c r="C287" s="272" t="s">
        <v>404</v>
      </c>
      <c r="D287" s="225"/>
      <c r="E287" s="232">
        <v>5.86599</v>
      </c>
      <c r="F287" s="238"/>
      <c r="G287" s="238"/>
      <c r="H287" s="238"/>
      <c r="I287" s="238"/>
      <c r="J287" s="238"/>
      <c r="K287" s="238"/>
      <c r="L287" s="238"/>
      <c r="M287" s="238"/>
      <c r="N287" s="223"/>
      <c r="O287" s="223"/>
      <c r="P287" s="223"/>
      <c r="Q287" s="223"/>
      <c r="R287" s="223"/>
      <c r="S287" s="223"/>
      <c r="T287" s="224"/>
      <c r="U287" s="22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 t="s">
        <v>121</v>
      </c>
      <c r="AF287" s="213">
        <v>0</v>
      </c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</row>
    <row r="288" spans="1:60" outlineLevel="1" x14ac:dyDescent="0.2">
      <c r="A288" s="214"/>
      <c r="B288" s="221"/>
      <c r="C288" s="275" t="s">
        <v>246</v>
      </c>
      <c r="D288" s="229"/>
      <c r="E288" s="235">
        <v>68.135729999999995</v>
      </c>
      <c r="F288" s="238"/>
      <c r="G288" s="238"/>
      <c r="H288" s="238"/>
      <c r="I288" s="238"/>
      <c r="J288" s="238"/>
      <c r="K288" s="238"/>
      <c r="L288" s="238"/>
      <c r="M288" s="238"/>
      <c r="N288" s="223"/>
      <c r="O288" s="223"/>
      <c r="P288" s="223"/>
      <c r="Q288" s="223"/>
      <c r="R288" s="223"/>
      <c r="S288" s="223"/>
      <c r="T288" s="224"/>
      <c r="U288" s="22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 t="s">
        <v>121</v>
      </c>
      <c r="AF288" s="213">
        <v>1</v>
      </c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</row>
    <row r="289" spans="1:60" ht="22.5" outlineLevel="1" x14ac:dyDescent="0.2">
      <c r="A289" s="214"/>
      <c r="B289" s="221"/>
      <c r="C289" s="272" t="s">
        <v>405</v>
      </c>
      <c r="D289" s="225"/>
      <c r="E289" s="232">
        <v>54.147599999999997</v>
      </c>
      <c r="F289" s="238"/>
      <c r="G289" s="238"/>
      <c r="H289" s="238"/>
      <c r="I289" s="238"/>
      <c r="J289" s="238"/>
      <c r="K289" s="238"/>
      <c r="L289" s="238"/>
      <c r="M289" s="238"/>
      <c r="N289" s="223"/>
      <c r="O289" s="223"/>
      <c r="P289" s="223"/>
      <c r="Q289" s="223"/>
      <c r="R289" s="223"/>
      <c r="S289" s="223"/>
      <c r="T289" s="224"/>
      <c r="U289" s="22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 t="s">
        <v>121</v>
      </c>
      <c r="AF289" s="213">
        <v>0</v>
      </c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</row>
    <row r="290" spans="1:60" ht="22.5" outlineLevel="1" x14ac:dyDescent="0.2">
      <c r="A290" s="214"/>
      <c r="B290" s="221"/>
      <c r="C290" s="272" t="s">
        <v>406</v>
      </c>
      <c r="D290" s="225"/>
      <c r="E290" s="232">
        <v>8.1221399999999999</v>
      </c>
      <c r="F290" s="238"/>
      <c r="G290" s="238"/>
      <c r="H290" s="238"/>
      <c r="I290" s="238"/>
      <c r="J290" s="238"/>
      <c r="K290" s="238"/>
      <c r="L290" s="238"/>
      <c r="M290" s="238"/>
      <c r="N290" s="223"/>
      <c r="O290" s="223"/>
      <c r="P290" s="223"/>
      <c r="Q290" s="223"/>
      <c r="R290" s="223"/>
      <c r="S290" s="223"/>
      <c r="T290" s="224"/>
      <c r="U290" s="22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 t="s">
        <v>121</v>
      </c>
      <c r="AF290" s="213">
        <v>0</v>
      </c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</row>
    <row r="291" spans="1:60" ht="22.5" outlineLevel="1" x14ac:dyDescent="0.2">
      <c r="A291" s="214"/>
      <c r="B291" s="221"/>
      <c r="C291" s="272" t="s">
        <v>407</v>
      </c>
      <c r="D291" s="225"/>
      <c r="E291" s="232">
        <v>5.86599</v>
      </c>
      <c r="F291" s="238"/>
      <c r="G291" s="238"/>
      <c r="H291" s="238"/>
      <c r="I291" s="238"/>
      <c r="J291" s="238"/>
      <c r="K291" s="238"/>
      <c r="L291" s="238"/>
      <c r="M291" s="238"/>
      <c r="N291" s="223"/>
      <c r="O291" s="223"/>
      <c r="P291" s="223"/>
      <c r="Q291" s="223"/>
      <c r="R291" s="223"/>
      <c r="S291" s="223"/>
      <c r="T291" s="224"/>
      <c r="U291" s="22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 t="s">
        <v>121</v>
      </c>
      <c r="AF291" s="213">
        <v>0</v>
      </c>
      <c r="AG291" s="213"/>
      <c r="AH291" s="213"/>
      <c r="AI291" s="213"/>
      <c r="AJ291" s="213"/>
      <c r="AK291" s="213"/>
      <c r="AL291" s="213"/>
      <c r="AM291" s="213"/>
      <c r="AN291" s="213"/>
      <c r="AO291" s="213"/>
      <c r="AP291" s="213"/>
      <c r="AQ291" s="213"/>
      <c r="AR291" s="213"/>
      <c r="AS291" s="213"/>
      <c r="AT291" s="213"/>
      <c r="AU291" s="213"/>
      <c r="AV291" s="213"/>
      <c r="AW291" s="213"/>
      <c r="AX291" s="213"/>
      <c r="AY291" s="213"/>
      <c r="AZ291" s="213"/>
      <c r="BA291" s="213"/>
      <c r="BB291" s="213"/>
      <c r="BC291" s="213"/>
      <c r="BD291" s="213"/>
      <c r="BE291" s="213"/>
      <c r="BF291" s="213"/>
      <c r="BG291" s="213"/>
      <c r="BH291" s="213"/>
    </row>
    <row r="292" spans="1:60" outlineLevel="1" x14ac:dyDescent="0.2">
      <c r="A292" s="214"/>
      <c r="B292" s="221"/>
      <c r="C292" s="275" t="s">
        <v>246</v>
      </c>
      <c r="D292" s="229"/>
      <c r="E292" s="235">
        <v>68.135729999999995</v>
      </c>
      <c r="F292" s="238"/>
      <c r="G292" s="238"/>
      <c r="H292" s="238"/>
      <c r="I292" s="238"/>
      <c r="J292" s="238"/>
      <c r="K292" s="238"/>
      <c r="L292" s="238"/>
      <c r="M292" s="238"/>
      <c r="N292" s="223"/>
      <c r="O292" s="223"/>
      <c r="P292" s="223"/>
      <c r="Q292" s="223"/>
      <c r="R292" s="223"/>
      <c r="S292" s="223"/>
      <c r="T292" s="224"/>
      <c r="U292" s="223"/>
      <c r="V292" s="213"/>
      <c r="W292" s="213"/>
      <c r="X292" s="213"/>
      <c r="Y292" s="213"/>
      <c r="Z292" s="213"/>
      <c r="AA292" s="213"/>
      <c r="AB292" s="213"/>
      <c r="AC292" s="213"/>
      <c r="AD292" s="213"/>
      <c r="AE292" s="213" t="s">
        <v>121</v>
      </c>
      <c r="AF292" s="213">
        <v>1</v>
      </c>
      <c r="AG292" s="213"/>
      <c r="AH292" s="213"/>
      <c r="AI292" s="213"/>
      <c r="AJ292" s="213"/>
      <c r="AK292" s="213"/>
      <c r="AL292" s="213"/>
      <c r="AM292" s="213"/>
      <c r="AN292" s="213"/>
      <c r="AO292" s="213"/>
      <c r="AP292" s="213"/>
      <c r="AQ292" s="213"/>
      <c r="AR292" s="213"/>
      <c r="AS292" s="213"/>
      <c r="AT292" s="213"/>
      <c r="AU292" s="213"/>
      <c r="AV292" s="213"/>
      <c r="AW292" s="213"/>
      <c r="AX292" s="213"/>
      <c r="AY292" s="213"/>
      <c r="AZ292" s="213"/>
      <c r="BA292" s="213"/>
      <c r="BB292" s="213"/>
      <c r="BC292" s="213"/>
      <c r="BD292" s="213"/>
      <c r="BE292" s="213"/>
      <c r="BF292" s="213"/>
      <c r="BG292" s="213"/>
      <c r="BH292" s="213"/>
    </row>
    <row r="293" spans="1:60" ht="22.5" outlineLevel="1" x14ac:dyDescent="0.2">
      <c r="A293" s="214"/>
      <c r="B293" s="221"/>
      <c r="C293" s="272" t="s">
        <v>408</v>
      </c>
      <c r="D293" s="225"/>
      <c r="E293" s="232">
        <v>54.147599999999997</v>
      </c>
      <c r="F293" s="238"/>
      <c r="G293" s="238"/>
      <c r="H293" s="238"/>
      <c r="I293" s="238"/>
      <c r="J293" s="238"/>
      <c r="K293" s="238"/>
      <c r="L293" s="238"/>
      <c r="M293" s="238"/>
      <c r="N293" s="223"/>
      <c r="O293" s="223"/>
      <c r="P293" s="223"/>
      <c r="Q293" s="223"/>
      <c r="R293" s="223"/>
      <c r="S293" s="223"/>
      <c r="T293" s="224"/>
      <c r="U293" s="223"/>
      <c r="V293" s="213"/>
      <c r="W293" s="213"/>
      <c r="X293" s="213"/>
      <c r="Y293" s="213"/>
      <c r="Z293" s="213"/>
      <c r="AA293" s="213"/>
      <c r="AB293" s="213"/>
      <c r="AC293" s="213"/>
      <c r="AD293" s="213"/>
      <c r="AE293" s="213" t="s">
        <v>121</v>
      </c>
      <c r="AF293" s="213">
        <v>0</v>
      </c>
      <c r="AG293" s="213"/>
      <c r="AH293" s="213"/>
      <c r="AI293" s="213"/>
      <c r="AJ293" s="213"/>
      <c r="AK293" s="213"/>
      <c r="AL293" s="213"/>
      <c r="AM293" s="213"/>
      <c r="AN293" s="213"/>
      <c r="AO293" s="213"/>
      <c r="AP293" s="213"/>
      <c r="AQ293" s="213"/>
      <c r="AR293" s="213"/>
      <c r="AS293" s="213"/>
      <c r="AT293" s="213"/>
      <c r="AU293" s="213"/>
      <c r="AV293" s="213"/>
      <c r="AW293" s="213"/>
      <c r="AX293" s="213"/>
      <c r="AY293" s="213"/>
      <c r="AZ293" s="213"/>
      <c r="BA293" s="213"/>
      <c r="BB293" s="213"/>
      <c r="BC293" s="213"/>
      <c r="BD293" s="213"/>
      <c r="BE293" s="213"/>
      <c r="BF293" s="213"/>
      <c r="BG293" s="213"/>
      <c r="BH293" s="213"/>
    </row>
    <row r="294" spans="1:60" ht="22.5" outlineLevel="1" x14ac:dyDescent="0.2">
      <c r="A294" s="214"/>
      <c r="B294" s="221"/>
      <c r="C294" s="272" t="s">
        <v>409</v>
      </c>
      <c r="D294" s="225"/>
      <c r="E294" s="232">
        <v>8.1221399999999999</v>
      </c>
      <c r="F294" s="238"/>
      <c r="G294" s="238"/>
      <c r="H294" s="238"/>
      <c r="I294" s="238"/>
      <c r="J294" s="238"/>
      <c r="K294" s="238"/>
      <c r="L294" s="238"/>
      <c r="M294" s="238"/>
      <c r="N294" s="223"/>
      <c r="O294" s="223"/>
      <c r="P294" s="223"/>
      <c r="Q294" s="223"/>
      <c r="R294" s="223"/>
      <c r="S294" s="223"/>
      <c r="T294" s="224"/>
      <c r="U294" s="22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 t="s">
        <v>121</v>
      </c>
      <c r="AF294" s="213">
        <v>0</v>
      </c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  <c r="AQ294" s="213"/>
      <c r="AR294" s="213"/>
      <c r="AS294" s="213"/>
      <c r="AT294" s="213"/>
      <c r="AU294" s="213"/>
      <c r="AV294" s="213"/>
      <c r="AW294" s="213"/>
      <c r="AX294" s="213"/>
      <c r="AY294" s="213"/>
      <c r="AZ294" s="213"/>
      <c r="BA294" s="213"/>
      <c r="BB294" s="213"/>
      <c r="BC294" s="213"/>
      <c r="BD294" s="213"/>
      <c r="BE294" s="213"/>
      <c r="BF294" s="213"/>
      <c r="BG294" s="213"/>
      <c r="BH294" s="213"/>
    </row>
    <row r="295" spans="1:60" ht="22.5" outlineLevel="1" x14ac:dyDescent="0.2">
      <c r="A295" s="214"/>
      <c r="B295" s="221"/>
      <c r="C295" s="272" t="s">
        <v>410</v>
      </c>
      <c r="D295" s="225"/>
      <c r="E295" s="232">
        <v>5.86599</v>
      </c>
      <c r="F295" s="238"/>
      <c r="G295" s="238"/>
      <c r="H295" s="238"/>
      <c r="I295" s="238"/>
      <c r="J295" s="238"/>
      <c r="K295" s="238"/>
      <c r="L295" s="238"/>
      <c r="M295" s="238"/>
      <c r="N295" s="223"/>
      <c r="O295" s="223"/>
      <c r="P295" s="223"/>
      <c r="Q295" s="223"/>
      <c r="R295" s="223"/>
      <c r="S295" s="223"/>
      <c r="T295" s="224"/>
      <c r="U295" s="22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 t="s">
        <v>121</v>
      </c>
      <c r="AF295" s="213">
        <v>0</v>
      </c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3"/>
      <c r="AT295" s="213"/>
      <c r="AU295" s="213"/>
      <c r="AV295" s="213"/>
      <c r="AW295" s="213"/>
      <c r="AX295" s="213"/>
      <c r="AY295" s="213"/>
      <c r="AZ295" s="213"/>
      <c r="BA295" s="213"/>
      <c r="BB295" s="213"/>
      <c r="BC295" s="213"/>
      <c r="BD295" s="213"/>
      <c r="BE295" s="213"/>
      <c r="BF295" s="213"/>
      <c r="BG295" s="213"/>
      <c r="BH295" s="213"/>
    </row>
    <row r="296" spans="1:60" outlineLevel="1" x14ac:dyDescent="0.2">
      <c r="A296" s="214"/>
      <c r="B296" s="221"/>
      <c r="C296" s="275" t="s">
        <v>246</v>
      </c>
      <c r="D296" s="229"/>
      <c r="E296" s="235">
        <v>68.135729999999995</v>
      </c>
      <c r="F296" s="238"/>
      <c r="G296" s="238"/>
      <c r="H296" s="238"/>
      <c r="I296" s="238"/>
      <c r="J296" s="238"/>
      <c r="K296" s="238"/>
      <c r="L296" s="238"/>
      <c r="M296" s="238"/>
      <c r="N296" s="223"/>
      <c r="O296" s="223"/>
      <c r="P296" s="223"/>
      <c r="Q296" s="223"/>
      <c r="R296" s="223"/>
      <c r="S296" s="223"/>
      <c r="T296" s="224"/>
      <c r="U296" s="22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 t="s">
        <v>121</v>
      </c>
      <c r="AF296" s="213">
        <v>1</v>
      </c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3"/>
      <c r="AT296" s="213"/>
      <c r="AU296" s="213"/>
      <c r="AV296" s="213"/>
      <c r="AW296" s="213"/>
      <c r="AX296" s="213"/>
      <c r="AY296" s="213"/>
      <c r="AZ296" s="213"/>
      <c r="BA296" s="213"/>
      <c r="BB296" s="213"/>
      <c r="BC296" s="213"/>
      <c r="BD296" s="213"/>
      <c r="BE296" s="213"/>
      <c r="BF296" s="213"/>
      <c r="BG296" s="213"/>
      <c r="BH296" s="213"/>
    </row>
    <row r="297" spans="1:60" ht="22.5" outlineLevel="1" x14ac:dyDescent="0.2">
      <c r="A297" s="214">
        <v>53</v>
      </c>
      <c r="B297" s="221" t="s">
        <v>411</v>
      </c>
      <c r="C297" s="271" t="s">
        <v>412</v>
      </c>
      <c r="D297" s="223" t="s">
        <v>413</v>
      </c>
      <c r="E297" s="231">
        <v>57</v>
      </c>
      <c r="F297" s="237">
        <f>H297+J297</f>
        <v>0</v>
      </c>
      <c r="G297" s="238">
        <f>ROUND(E297*F297,2)</f>
        <v>0</v>
      </c>
      <c r="H297" s="238"/>
      <c r="I297" s="238">
        <f>ROUND(E297*H297,2)</f>
        <v>0</v>
      </c>
      <c r="J297" s="238"/>
      <c r="K297" s="238">
        <f>ROUND(E297*J297,2)</f>
        <v>0</v>
      </c>
      <c r="L297" s="238">
        <v>21</v>
      </c>
      <c r="M297" s="238">
        <f>G297*(1+L297/100)</f>
        <v>0</v>
      </c>
      <c r="N297" s="223">
        <v>5.4000000000000003E-3</v>
      </c>
      <c r="O297" s="223">
        <f>ROUND(E297*N297,5)</f>
        <v>0.30780000000000002</v>
      </c>
      <c r="P297" s="223">
        <v>0</v>
      </c>
      <c r="Q297" s="223">
        <f>ROUND(E297*P297,5)</f>
        <v>0</v>
      </c>
      <c r="R297" s="223"/>
      <c r="S297" s="223"/>
      <c r="T297" s="224">
        <v>0</v>
      </c>
      <c r="U297" s="223">
        <f>ROUND(E297*T297,2)</f>
        <v>0</v>
      </c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 t="s">
        <v>190</v>
      </c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3"/>
      <c r="AT297" s="213"/>
      <c r="AU297" s="213"/>
      <c r="AV297" s="213"/>
      <c r="AW297" s="213"/>
      <c r="AX297" s="213"/>
      <c r="AY297" s="213"/>
      <c r="AZ297" s="213"/>
      <c r="BA297" s="213"/>
      <c r="BB297" s="213"/>
      <c r="BC297" s="213"/>
      <c r="BD297" s="213"/>
      <c r="BE297" s="213"/>
      <c r="BF297" s="213"/>
      <c r="BG297" s="213"/>
      <c r="BH297" s="213"/>
    </row>
    <row r="298" spans="1:60" ht="22.5" outlineLevel="1" x14ac:dyDescent="0.2">
      <c r="A298" s="214"/>
      <c r="B298" s="221"/>
      <c r="C298" s="272" t="s">
        <v>414</v>
      </c>
      <c r="D298" s="225"/>
      <c r="E298" s="232">
        <v>19</v>
      </c>
      <c r="F298" s="238"/>
      <c r="G298" s="238"/>
      <c r="H298" s="238"/>
      <c r="I298" s="238"/>
      <c r="J298" s="238"/>
      <c r="K298" s="238"/>
      <c r="L298" s="238"/>
      <c r="M298" s="238"/>
      <c r="N298" s="223"/>
      <c r="O298" s="223"/>
      <c r="P298" s="223"/>
      <c r="Q298" s="223"/>
      <c r="R298" s="223"/>
      <c r="S298" s="223"/>
      <c r="T298" s="224"/>
      <c r="U298" s="22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 t="s">
        <v>121</v>
      </c>
      <c r="AF298" s="213">
        <v>0</v>
      </c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3"/>
      <c r="AT298" s="213"/>
      <c r="AU298" s="213"/>
      <c r="AV298" s="213"/>
      <c r="AW298" s="213"/>
      <c r="AX298" s="213"/>
      <c r="AY298" s="213"/>
      <c r="AZ298" s="213"/>
      <c r="BA298" s="213"/>
      <c r="BB298" s="213"/>
      <c r="BC298" s="213"/>
      <c r="BD298" s="213"/>
      <c r="BE298" s="213"/>
      <c r="BF298" s="213"/>
      <c r="BG298" s="213"/>
      <c r="BH298" s="213"/>
    </row>
    <row r="299" spans="1:60" ht="22.5" outlineLevel="1" x14ac:dyDescent="0.2">
      <c r="A299" s="214"/>
      <c r="B299" s="221"/>
      <c r="C299" s="272" t="s">
        <v>415</v>
      </c>
      <c r="D299" s="225"/>
      <c r="E299" s="232">
        <v>19</v>
      </c>
      <c r="F299" s="238"/>
      <c r="G299" s="238"/>
      <c r="H299" s="238"/>
      <c r="I299" s="238"/>
      <c r="J299" s="238"/>
      <c r="K299" s="238"/>
      <c r="L299" s="238"/>
      <c r="M299" s="238"/>
      <c r="N299" s="223"/>
      <c r="O299" s="223"/>
      <c r="P299" s="223"/>
      <c r="Q299" s="223"/>
      <c r="R299" s="223"/>
      <c r="S299" s="223"/>
      <c r="T299" s="224"/>
      <c r="U299" s="22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 t="s">
        <v>121</v>
      </c>
      <c r="AF299" s="213">
        <v>0</v>
      </c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3"/>
      <c r="AT299" s="213"/>
      <c r="AU299" s="213"/>
      <c r="AV299" s="213"/>
      <c r="AW299" s="213"/>
      <c r="AX299" s="213"/>
      <c r="AY299" s="213"/>
      <c r="AZ299" s="213"/>
      <c r="BA299" s="213"/>
      <c r="BB299" s="213"/>
      <c r="BC299" s="213"/>
      <c r="BD299" s="213"/>
      <c r="BE299" s="213"/>
      <c r="BF299" s="213"/>
      <c r="BG299" s="213"/>
      <c r="BH299" s="213"/>
    </row>
    <row r="300" spans="1:60" ht="22.5" outlineLevel="1" x14ac:dyDescent="0.2">
      <c r="A300" s="214"/>
      <c r="B300" s="221"/>
      <c r="C300" s="272" t="s">
        <v>416</v>
      </c>
      <c r="D300" s="225"/>
      <c r="E300" s="232">
        <v>19</v>
      </c>
      <c r="F300" s="238"/>
      <c r="G300" s="238"/>
      <c r="H300" s="238"/>
      <c r="I300" s="238"/>
      <c r="J300" s="238"/>
      <c r="K300" s="238"/>
      <c r="L300" s="238"/>
      <c r="M300" s="238"/>
      <c r="N300" s="223"/>
      <c r="O300" s="223"/>
      <c r="P300" s="223"/>
      <c r="Q300" s="223"/>
      <c r="R300" s="223"/>
      <c r="S300" s="223"/>
      <c r="T300" s="224"/>
      <c r="U300" s="22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 t="s">
        <v>121</v>
      </c>
      <c r="AF300" s="213">
        <v>0</v>
      </c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</row>
    <row r="301" spans="1:60" ht="22.5" outlineLevel="1" x14ac:dyDescent="0.2">
      <c r="A301" s="214">
        <v>54</v>
      </c>
      <c r="B301" s="221" t="s">
        <v>417</v>
      </c>
      <c r="C301" s="271" t="s">
        <v>418</v>
      </c>
      <c r="D301" s="223" t="s">
        <v>348</v>
      </c>
      <c r="E301" s="231">
        <v>795.12</v>
      </c>
      <c r="F301" s="237">
        <f>H301+J301</f>
        <v>0</v>
      </c>
      <c r="G301" s="238">
        <f>ROUND(E301*F301,2)</f>
        <v>0</v>
      </c>
      <c r="H301" s="238"/>
      <c r="I301" s="238">
        <f>ROUND(E301*H301,2)</f>
        <v>0</v>
      </c>
      <c r="J301" s="238"/>
      <c r="K301" s="238">
        <f>ROUND(E301*J301,2)</f>
        <v>0</v>
      </c>
      <c r="L301" s="238">
        <v>21</v>
      </c>
      <c r="M301" s="238">
        <f>G301*(1+L301/100)</f>
        <v>0</v>
      </c>
      <c r="N301" s="223">
        <v>6.0000000000000002E-5</v>
      </c>
      <c r="O301" s="223">
        <f>ROUND(E301*N301,5)</f>
        <v>4.7710000000000002E-2</v>
      </c>
      <c r="P301" s="223">
        <v>0</v>
      </c>
      <c r="Q301" s="223">
        <f>ROUND(E301*P301,5)</f>
        <v>0</v>
      </c>
      <c r="R301" s="223"/>
      <c r="S301" s="223"/>
      <c r="T301" s="224">
        <v>0.221</v>
      </c>
      <c r="U301" s="223">
        <f>ROUND(E301*T301,2)</f>
        <v>175.72</v>
      </c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 t="s">
        <v>119</v>
      </c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</row>
    <row r="302" spans="1:60" ht="22.5" outlineLevel="1" x14ac:dyDescent="0.2">
      <c r="A302" s="214"/>
      <c r="B302" s="221"/>
      <c r="C302" s="272" t="s">
        <v>370</v>
      </c>
      <c r="D302" s="225"/>
      <c r="E302" s="232">
        <v>76.28</v>
      </c>
      <c r="F302" s="238"/>
      <c r="G302" s="238"/>
      <c r="H302" s="238"/>
      <c r="I302" s="238"/>
      <c r="J302" s="238"/>
      <c r="K302" s="238"/>
      <c r="L302" s="238"/>
      <c r="M302" s="238"/>
      <c r="N302" s="223"/>
      <c r="O302" s="223"/>
      <c r="P302" s="223"/>
      <c r="Q302" s="223"/>
      <c r="R302" s="223"/>
      <c r="S302" s="223"/>
      <c r="T302" s="224"/>
      <c r="U302" s="22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 t="s">
        <v>121</v>
      </c>
      <c r="AF302" s="213">
        <v>0</v>
      </c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</row>
    <row r="303" spans="1:60" ht="22.5" outlineLevel="1" x14ac:dyDescent="0.2">
      <c r="A303" s="214"/>
      <c r="B303" s="221"/>
      <c r="C303" s="272" t="s">
        <v>371</v>
      </c>
      <c r="D303" s="225"/>
      <c r="E303" s="232">
        <v>188.76</v>
      </c>
      <c r="F303" s="238"/>
      <c r="G303" s="238"/>
      <c r="H303" s="238"/>
      <c r="I303" s="238"/>
      <c r="J303" s="238"/>
      <c r="K303" s="238"/>
      <c r="L303" s="238"/>
      <c r="M303" s="238"/>
      <c r="N303" s="223"/>
      <c r="O303" s="223"/>
      <c r="P303" s="223"/>
      <c r="Q303" s="223"/>
      <c r="R303" s="223"/>
      <c r="S303" s="223"/>
      <c r="T303" s="224"/>
      <c r="U303" s="223"/>
      <c r="V303" s="213"/>
      <c r="W303" s="213"/>
      <c r="X303" s="213"/>
      <c r="Y303" s="213"/>
      <c r="Z303" s="213"/>
      <c r="AA303" s="213"/>
      <c r="AB303" s="213"/>
      <c r="AC303" s="213"/>
      <c r="AD303" s="213"/>
      <c r="AE303" s="213" t="s">
        <v>121</v>
      </c>
      <c r="AF303" s="213">
        <v>0</v>
      </c>
      <c r="AG303" s="213"/>
      <c r="AH303" s="213"/>
      <c r="AI303" s="213"/>
      <c r="AJ303" s="213"/>
      <c r="AK303" s="213"/>
      <c r="AL303" s="213"/>
      <c r="AM303" s="213"/>
      <c r="AN303" s="213"/>
      <c r="AO303" s="213"/>
      <c r="AP303" s="213"/>
      <c r="AQ303" s="213"/>
      <c r="AR303" s="213"/>
      <c r="AS303" s="213"/>
      <c r="AT303" s="213"/>
      <c r="AU303" s="213"/>
      <c r="AV303" s="213"/>
      <c r="AW303" s="213"/>
      <c r="AX303" s="213"/>
      <c r="AY303" s="213"/>
      <c r="AZ303" s="213"/>
      <c r="BA303" s="213"/>
      <c r="BB303" s="213"/>
      <c r="BC303" s="213"/>
      <c r="BD303" s="213"/>
      <c r="BE303" s="213"/>
      <c r="BF303" s="213"/>
      <c r="BG303" s="213"/>
      <c r="BH303" s="213"/>
    </row>
    <row r="304" spans="1:60" outlineLevel="1" x14ac:dyDescent="0.2">
      <c r="A304" s="214"/>
      <c r="B304" s="221"/>
      <c r="C304" s="275" t="s">
        <v>246</v>
      </c>
      <c r="D304" s="229"/>
      <c r="E304" s="235">
        <v>265.04000000000002</v>
      </c>
      <c r="F304" s="238"/>
      <c r="G304" s="238"/>
      <c r="H304" s="238"/>
      <c r="I304" s="238"/>
      <c r="J304" s="238"/>
      <c r="K304" s="238"/>
      <c r="L304" s="238"/>
      <c r="M304" s="238"/>
      <c r="N304" s="223"/>
      <c r="O304" s="223"/>
      <c r="P304" s="223"/>
      <c r="Q304" s="223"/>
      <c r="R304" s="223"/>
      <c r="S304" s="223"/>
      <c r="T304" s="224"/>
      <c r="U304" s="223"/>
      <c r="V304" s="213"/>
      <c r="W304" s="213"/>
      <c r="X304" s="213"/>
      <c r="Y304" s="213"/>
      <c r="Z304" s="213"/>
      <c r="AA304" s="213"/>
      <c r="AB304" s="213"/>
      <c r="AC304" s="213"/>
      <c r="AD304" s="213"/>
      <c r="AE304" s="213" t="s">
        <v>121</v>
      </c>
      <c r="AF304" s="213">
        <v>1</v>
      </c>
      <c r="AG304" s="213"/>
      <c r="AH304" s="213"/>
      <c r="AI304" s="213"/>
      <c r="AJ304" s="213"/>
      <c r="AK304" s="213"/>
      <c r="AL304" s="213"/>
      <c r="AM304" s="213"/>
      <c r="AN304" s="213"/>
      <c r="AO304" s="213"/>
      <c r="AP304" s="213"/>
      <c r="AQ304" s="213"/>
      <c r="AR304" s="213"/>
      <c r="AS304" s="213"/>
      <c r="AT304" s="213"/>
      <c r="AU304" s="213"/>
      <c r="AV304" s="213"/>
      <c r="AW304" s="213"/>
      <c r="AX304" s="213"/>
      <c r="AY304" s="213"/>
      <c r="AZ304" s="213"/>
      <c r="BA304" s="213"/>
      <c r="BB304" s="213"/>
      <c r="BC304" s="213"/>
      <c r="BD304" s="213"/>
      <c r="BE304" s="213"/>
      <c r="BF304" s="213"/>
      <c r="BG304" s="213"/>
      <c r="BH304" s="213"/>
    </row>
    <row r="305" spans="1:60" ht="22.5" outlineLevel="1" x14ac:dyDescent="0.2">
      <c r="A305" s="214"/>
      <c r="B305" s="221"/>
      <c r="C305" s="272" t="s">
        <v>380</v>
      </c>
      <c r="D305" s="225"/>
      <c r="E305" s="232">
        <v>76.28</v>
      </c>
      <c r="F305" s="238"/>
      <c r="G305" s="238"/>
      <c r="H305" s="238"/>
      <c r="I305" s="238"/>
      <c r="J305" s="238"/>
      <c r="K305" s="238"/>
      <c r="L305" s="238"/>
      <c r="M305" s="238"/>
      <c r="N305" s="223"/>
      <c r="O305" s="223"/>
      <c r="P305" s="223"/>
      <c r="Q305" s="223"/>
      <c r="R305" s="223"/>
      <c r="S305" s="223"/>
      <c r="T305" s="224"/>
      <c r="U305" s="223"/>
      <c r="V305" s="213"/>
      <c r="W305" s="213"/>
      <c r="X305" s="213"/>
      <c r="Y305" s="213"/>
      <c r="Z305" s="213"/>
      <c r="AA305" s="213"/>
      <c r="AB305" s="213"/>
      <c r="AC305" s="213"/>
      <c r="AD305" s="213"/>
      <c r="AE305" s="213" t="s">
        <v>121</v>
      </c>
      <c r="AF305" s="213">
        <v>0</v>
      </c>
      <c r="AG305" s="213"/>
      <c r="AH305" s="213"/>
      <c r="AI305" s="213"/>
      <c r="AJ305" s="213"/>
      <c r="AK305" s="213"/>
      <c r="AL305" s="213"/>
      <c r="AM305" s="213"/>
      <c r="AN305" s="213"/>
      <c r="AO305" s="213"/>
      <c r="AP305" s="213"/>
      <c r="AQ305" s="213"/>
      <c r="AR305" s="213"/>
      <c r="AS305" s="213"/>
      <c r="AT305" s="213"/>
      <c r="AU305" s="213"/>
      <c r="AV305" s="213"/>
      <c r="AW305" s="213"/>
      <c r="AX305" s="213"/>
      <c r="AY305" s="213"/>
      <c r="AZ305" s="213"/>
      <c r="BA305" s="213"/>
      <c r="BB305" s="213"/>
      <c r="BC305" s="213"/>
      <c r="BD305" s="213"/>
      <c r="BE305" s="213"/>
      <c r="BF305" s="213"/>
      <c r="BG305" s="213"/>
      <c r="BH305" s="213"/>
    </row>
    <row r="306" spans="1:60" ht="22.5" outlineLevel="1" x14ac:dyDescent="0.2">
      <c r="A306" s="214"/>
      <c r="B306" s="221"/>
      <c r="C306" s="272" t="s">
        <v>381</v>
      </c>
      <c r="D306" s="225"/>
      <c r="E306" s="232">
        <v>188.76</v>
      </c>
      <c r="F306" s="238"/>
      <c r="G306" s="238"/>
      <c r="H306" s="238"/>
      <c r="I306" s="238"/>
      <c r="J306" s="238"/>
      <c r="K306" s="238"/>
      <c r="L306" s="238"/>
      <c r="M306" s="238"/>
      <c r="N306" s="223"/>
      <c r="O306" s="223"/>
      <c r="P306" s="223"/>
      <c r="Q306" s="223"/>
      <c r="R306" s="223"/>
      <c r="S306" s="223"/>
      <c r="T306" s="224"/>
      <c r="U306" s="22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 t="s">
        <v>121</v>
      </c>
      <c r="AF306" s="213">
        <v>0</v>
      </c>
      <c r="AG306" s="213"/>
      <c r="AH306" s="213"/>
      <c r="AI306" s="213"/>
      <c r="AJ306" s="213"/>
      <c r="AK306" s="213"/>
      <c r="AL306" s="213"/>
      <c r="AM306" s="213"/>
      <c r="AN306" s="213"/>
      <c r="AO306" s="213"/>
      <c r="AP306" s="213"/>
      <c r="AQ306" s="213"/>
      <c r="AR306" s="213"/>
      <c r="AS306" s="213"/>
      <c r="AT306" s="213"/>
      <c r="AU306" s="213"/>
      <c r="AV306" s="213"/>
      <c r="AW306" s="213"/>
      <c r="AX306" s="213"/>
      <c r="AY306" s="213"/>
      <c r="AZ306" s="213"/>
      <c r="BA306" s="213"/>
      <c r="BB306" s="213"/>
      <c r="BC306" s="213"/>
      <c r="BD306" s="213"/>
      <c r="BE306" s="213"/>
      <c r="BF306" s="213"/>
      <c r="BG306" s="213"/>
      <c r="BH306" s="213"/>
    </row>
    <row r="307" spans="1:60" outlineLevel="1" x14ac:dyDescent="0.2">
      <c r="A307" s="214"/>
      <c r="B307" s="221"/>
      <c r="C307" s="275" t="s">
        <v>246</v>
      </c>
      <c r="D307" s="229"/>
      <c r="E307" s="235">
        <v>265.04000000000002</v>
      </c>
      <c r="F307" s="238"/>
      <c r="G307" s="238"/>
      <c r="H307" s="238"/>
      <c r="I307" s="238"/>
      <c r="J307" s="238"/>
      <c r="K307" s="238"/>
      <c r="L307" s="238"/>
      <c r="M307" s="238"/>
      <c r="N307" s="223"/>
      <c r="O307" s="223"/>
      <c r="P307" s="223"/>
      <c r="Q307" s="223"/>
      <c r="R307" s="223"/>
      <c r="S307" s="223"/>
      <c r="T307" s="224"/>
      <c r="U307" s="223"/>
      <c r="V307" s="213"/>
      <c r="W307" s="213"/>
      <c r="X307" s="213"/>
      <c r="Y307" s="213"/>
      <c r="Z307" s="213"/>
      <c r="AA307" s="213"/>
      <c r="AB307" s="213"/>
      <c r="AC307" s="213"/>
      <c r="AD307" s="213"/>
      <c r="AE307" s="213" t="s">
        <v>121</v>
      </c>
      <c r="AF307" s="213">
        <v>1</v>
      </c>
      <c r="AG307" s="213"/>
      <c r="AH307" s="213"/>
      <c r="AI307" s="213"/>
      <c r="AJ307" s="213"/>
      <c r="AK307" s="213"/>
      <c r="AL307" s="213"/>
      <c r="AM307" s="213"/>
      <c r="AN307" s="213"/>
      <c r="AO307" s="213"/>
      <c r="AP307" s="213"/>
      <c r="AQ307" s="213"/>
      <c r="AR307" s="213"/>
      <c r="AS307" s="213"/>
      <c r="AT307" s="213"/>
      <c r="AU307" s="213"/>
      <c r="AV307" s="213"/>
      <c r="AW307" s="213"/>
      <c r="AX307" s="213"/>
      <c r="AY307" s="213"/>
      <c r="AZ307" s="213"/>
      <c r="BA307" s="213"/>
      <c r="BB307" s="213"/>
      <c r="BC307" s="213"/>
      <c r="BD307" s="213"/>
      <c r="BE307" s="213"/>
      <c r="BF307" s="213"/>
      <c r="BG307" s="213"/>
      <c r="BH307" s="213"/>
    </row>
    <row r="308" spans="1:60" ht="22.5" outlineLevel="1" x14ac:dyDescent="0.2">
      <c r="A308" s="214"/>
      <c r="B308" s="221"/>
      <c r="C308" s="272" t="s">
        <v>390</v>
      </c>
      <c r="D308" s="225"/>
      <c r="E308" s="232">
        <v>76.28</v>
      </c>
      <c r="F308" s="238"/>
      <c r="G308" s="238"/>
      <c r="H308" s="238"/>
      <c r="I308" s="238"/>
      <c r="J308" s="238"/>
      <c r="K308" s="238"/>
      <c r="L308" s="238"/>
      <c r="M308" s="238"/>
      <c r="N308" s="223"/>
      <c r="O308" s="223"/>
      <c r="P308" s="223"/>
      <c r="Q308" s="223"/>
      <c r="R308" s="223"/>
      <c r="S308" s="223"/>
      <c r="T308" s="224"/>
      <c r="U308" s="223"/>
      <c r="V308" s="213"/>
      <c r="W308" s="213"/>
      <c r="X308" s="213"/>
      <c r="Y308" s="213"/>
      <c r="Z308" s="213"/>
      <c r="AA308" s="213"/>
      <c r="AB308" s="213"/>
      <c r="AC308" s="213"/>
      <c r="AD308" s="213"/>
      <c r="AE308" s="213" t="s">
        <v>121</v>
      </c>
      <c r="AF308" s="213">
        <v>0</v>
      </c>
      <c r="AG308" s="213"/>
      <c r="AH308" s="213"/>
      <c r="AI308" s="213"/>
      <c r="AJ308" s="213"/>
      <c r="AK308" s="213"/>
      <c r="AL308" s="213"/>
      <c r="AM308" s="213"/>
      <c r="AN308" s="213"/>
      <c r="AO308" s="213"/>
      <c r="AP308" s="213"/>
      <c r="AQ308" s="213"/>
      <c r="AR308" s="213"/>
      <c r="AS308" s="213"/>
      <c r="AT308" s="213"/>
      <c r="AU308" s="213"/>
      <c r="AV308" s="213"/>
      <c r="AW308" s="213"/>
      <c r="AX308" s="213"/>
      <c r="AY308" s="213"/>
      <c r="AZ308" s="213"/>
      <c r="BA308" s="213"/>
      <c r="BB308" s="213"/>
      <c r="BC308" s="213"/>
      <c r="BD308" s="213"/>
      <c r="BE308" s="213"/>
      <c r="BF308" s="213"/>
      <c r="BG308" s="213"/>
      <c r="BH308" s="213"/>
    </row>
    <row r="309" spans="1:60" ht="22.5" outlineLevel="1" x14ac:dyDescent="0.2">
      <c r="A309" s="214"/>
      <c r="B309" s="221"/>
      <c r="C309" s="272" t="s">
        <v>391</v>
      </c>
      <c r="D309" s="225"/>
      <c r="E309" s="232">
        <v>188.76</v>
      </c>
      <c r="F309" s="238"/>
      <c r="G309" s="238"/>
      <c r="H309" s="238"/>
      <c r="I309" s="238"/>
      <c r="J309" s="238"/>
      <c r="K309" s="238"/>
      <c r="L309" s="238"/>
      <c r="M309" s="238"/>
      <c r="N309" s="223"/>
      <c r="O309" s="223"/>
      <c r="P309" s="223"/>
      <c r="Q309" s="223"/>
      <c r="R309" s="223"/>
      <c r="S309" s="223"/>
      <c r="T309" s="224"/>
      <c r="U309" s="223"/>
      <c r="V309" s="213"/>
      <c r="W309" s="213"/>
      <c r="X309" s="213"/>
      <c r="Y309" s="213"/>
      <c r="Z309" s="213"/>
      <c r="AA309" s="213"/>
      <c r="AB309" s="213"/>
      <c r="AC309" s="213"/>
      <c r="AD309" s="213"/>
      <c r="AE309" s="213" t="s">
        <v>121</v>
      </c>
      <c r="AF309" s="213">
        <v>0</v>
      </c>
      <c r="AG309" s="213"/>
      <c r="AH309" s="213"/>
      <c r="AI309" s="213"/>
      <c r="AJ309" s="213"/>
      <c r="AK309" s="213"/>
      <c r="AL309" s="213"/>
      <c r="AM309" s="213"/>
      <c r="AN309" s="213"/>
      <c r="AO309" s="213"/>
      <c r="AP309" s="213"/>
      <c r="AQ309" s="213"/>
      <c r="AR309" s="213"/>
      <c r="AS309" s="213"/>
      <c r="AT309" s="213"/>
      <c r="AU309" s="213"/>
      <c r="AV309" s="213"/>
      <c r="AW309" s="213"/>
      <c r="AX309" s="213"/>
      <c r="AY309" s="213"/>
      <c r="AZ309" s="213"/>
      <c r="BA309" s="213"/>
      <c r="BB309" s="213"/>
      <c r="BC309" s="213"/>
      <c r="BD309" s="213"/>
      <c r="BE309" s="213"/>
      <c r="BF309" s="213"/>
      <c r="BG309" s="213"/>
      <c r="BH309" s="213"/>
    </row>
    <row r="310" spans="1:60" outlineLevel="1" x14ac:dyDescent="0.2">
      <c r="A310" s="214"/>
      <c r="B310" s="221"/>
      <c r="C310" s="275" t="s">
        <v>246</v>
      </c>
      <c r="D310" s="229"/>
      <c r="E310" s="235">
        <v>265.04000000000002</v>
      </c>
      <c r="F310" s="238"/>
      <c r="G310" s="238"/>
      <c r="H310" s="238"/>
      <c r="I310" s="238"/>
      <c r="J310" s="238"/>
      <c r="K310" s="238"/>
      <c r="L310" s="238"/>
      <c r="M310" s="238"/>
      <c r="N310" s="223"/>
      <c r="O310" s="223"/>
      <c r="P310" s="223"/>
      <c r="Q310" s="223"/>
      <c r="R310" s="223"/>
      <c r="S310" s="223"/>
      <c r="T310" s="224"/>
      <c r="U310" s="223"/>
      <c r="V310" s="213"/>
      <c r="W310" s="213"/>
      <c r="X310" s="213"/>
      <c r="Y310" s="213"/>
      <c r="Z310" s="213"/>
      <c r="AA310" s="213"/>
      <c r="AB310" s="213"/>
      <c r="AC310" s="213"/>
      <c r="AD310" s="213"/>
      <c r="AE310" s="213" t="s">
        <v>121</v>
      </c>
      <c r="AF310" s="213">
        <v>1</v>
      </c>
      <c r="AG310" s="213"/>
      <c r="AH310" s="213"/>
      <c r="AI310" s="213"/>
      <c r="AJ310" s="213"/>
      <c r="AK310" s="213"/>
      <c r="AL310" s="213"/>
      <c r="AM310" s="213"/>
      <c r="AN310" s="213"/>
      <c r="AO310" s="213"/>
      <c r="AP310" s="213"/>
      <c r="AQ310" s="213"/>
      <c r="AR310" s="213"/>
      <c r="AS310" s="213"/>
      <c r="AT310" s="213"/>
      <c r="AU310" s="213"/>
      <c r="AV310" s="213"/>
      <c r="AW310" s="213"/>
      <c r="AX310" s="213"/>
      <c r="AY310" s="213"/>
      <c r="AZ310" s="213"/>
      <c r="BA310" s="213"/>
      <c r="BB310" s="213"/>
      <c r="BC310" s="213"/>
      <c r="BD310" s="213"/>
      <c r="BE310" s="213"/>
      <c r="BF310" s="213"/>
      <c r="BG310" s="213"/>
      <c r="BH310" s="213"/>
    </row>
    <row r="311" spans="1:60" ht="22.5" outlineLevel="1" x14ac:dyDescent="0.2">
      <c r="A311" s="214">
        <v>55</v>
      </c>
      <c r="B311" s="221" t="s">
        <v>419</v>
      </c>
      <c r="C311" s="271" t="s">
        <v>420</v>
      </c>
      <c r="D311" s="223" t="s">
        <v>166</v>
      </c>
      <c r="E311" s="231">
        <v>0.61158239999999997</v>
      </c>
      <c r="F311" s="237">
        <f>H311+J311</f>
        <v>0</v>
      </c>
      <c r="G311" s="238">
        <f>ROUND(E311*F311,2)</f>
        <v>0</v>
      </c>
      <c r="H311" s="238"/>
      <c r="I311" s="238">
        <f>ROUND(E311*H311,2)</f>
        <v>0</v>
      </c>
      <c r="J311" s="238"/>
      <c r="K311" s="238">
        <f>ROUND(E311*J311,2)</f>
        <v>0</v>
      </c>
      <c r="L311" s="238">
        <v>21</v>
      </c>
      <c r="M311" s="238">
        <f>G311*(1+L311/100)</f>
        <v>0</v>
      </c>
      <c r="N311" s="223">
        <v>1</v>
      </c>
      <c r="O311" s="223">
        <f>ROUND(E311*N311,5)</f>
        <v>0.61158000000000001</v>
      </c>
      <c r="P311" s="223">
        <v>0</v>
      </c>
      <c r="Q311" s="223">
        <f>ROUND(E311*P311,5)</f>
        <v>0</v>
      </c>
      <c r="R311" s="223"/>
      <c r="S311" s="223"/>
      <c r="T311" s="224">
        <v>0</v>
      </c>
      <c r="U311" s="223">
        <f>ROUND(E311*T311,2)</f>
        <v>0</v>
      </c>
      <c r="V311" s="213"/>
      <c r="W311" s="213"/>
      <c r="X311" s="213"/>
      <c r="Y311" s="213"/>
      <c r="Z311" s="213"/>
      <c r="AA311" s="213"/>
      <c r="AB311" s="213"/>
      <c r="AC311" s="213"/>
      <c r="AD311" s="213"/>
      <c r="AE311" s="213" t="s">
        <v>190</v>
      </c>
      <c r="AF311" s="213"/>
      <c r="AG311" s="213"/>
      <c r="AH311" s="213"/>
      <c r="AI311" s="213"/>
      <c r="AJ311" s="213"/>
      <c r="AK311" s="213"/>
      <c r="AL311" s="213"/>
      <c r="AM311" s="213"/>
      <c r="AN311" s="213"/>
      <c r="AO311" s="213"/>
      <c r="AP311" s="213"/>
      <c r="AQ311" s="213"/>
      <c r="AR311" s="213"/>
      <c r="AS311" s="213"/>
      <c r="AT311" s="213"/>
      <c r="AU311" s="213"/>
      <c r="AV311" s="213"/>
      <c r="AW311" s="213"/>
      <c r="AX311" s="213"/>
      <c r="AY311" s="213"/>
      <c r="AZ311" s="213"/>
      <c r="BA311" s="213"/>
      <c r="BB311" s="213"/>
      <c r="BC311" s="213"/>
      <c r="BD311" s="213"/>
      <c r="BE311" s="213"/>
      <c r="BF311" s="213"/>
      <c r="BG311" s="213"/>
      <c r="BH311" s="213"/>
    </row>
    <row r="312" spans="1:60" ht="22.5" outlineLevel="1" x14ac:dyDescent="0.2">
      <c r="A312" s="214"/>
      <c r="B312" s="221"/>
      <c r="C312" s="272" t="s">
        <v>421</v>
      </c>
      <c r="D312" s="225"/>
      <c r="E312" s="232">
        <v>0.20386080000000001</v>
      </c>
      <c r="F312" s="238"/>
      <c r="G312" s="238"/>
      <c r="H312" s="238"/>
      <c r="I312" s="238"/>
      <c r="J312" s="238"/>
      <c r="K312" s="238"/>
      <c r="L312" s="238"/>
      <c r="M312" s="238"/>
      <c r="N312" s="223"/>
      <c r="O312" s="223"/>
      <c r="P312" s="223"/>
      <c r="Q312" s="223"/>
      <c r="R312" s="223"/>
      <c r="S312" s="223"/>
      <c r="T312" s="224"/>
      <c r="U312" s="223"/>
      <c r="V312" s="213"/>
      <c r="W312" s="213"/>
      <c r="X312" s="213"/>
      <c r="Y312" s="213"/>
      <c r="Z312" s="213"/>
      <c r="AA312" s="213"/>
      <c r="AB312" s="213"/>
      <c r="AC312" s="213"/>
      <c r="AD312" s="213"/>
      <c r="AE312" s="213" t="s">
        <v>121</v>
      </c>
      <c r="AF312" s="213">
        <v>0</v>
      </c>
      <c r="AG312" s="213"/>
      <c r="AH312" s="213"/>
      <c r="AI312" s="213"/>
      <c r="AJ312" s="213"/>
      <c r="AK312" s="213"/>
      <c r="AL312" s="213"/>
      <c r="AM312" s="213"/>
      <c r="AN312" s="213"/>
      <c r="AO312" s="213"/>
      <c r="AP312" s="213"/>
      <c r="AQ312" s="213"/>
      <c r="AR312" s="213"/>
      <c r="AS312" s="213"/>
      <c r="AT312" s="213"/>
      <c r="AU312" s="213"/>
      <c r="AV312" s="213"/>
      <c r="AW312" s="213"/>
      <c r="AX312" s="213"/>
      <c r="AY312" s="213"/>
      <c r="AZ312" s="213"/>
      <c r="BA312" s="213"/>
      <c r="BB312" s="213"/>
      <c r="BC312" s="213"/>
      <c r="BD312" s="213"/>
      <c r="BE312" s="213"/>
      <c r="BF312" s="213"/>
      <c r="BG312" s="213"/>
      <c r="BH312" s="213"/>
    </row>
    <row r="313" spans="1:60" ht="22.5" outlineLevel="1" x14ac:dyDescent="0.2">
      <c r="A313" s="214"/>
      <c r="B313" s="221"/>
      <c r="C313" s="272" t="s">
        <v>422</v>
      </c>
      <c r="D313" s="225"/>
      <c r="E313" s="232">
        <v>0.20386080000000001</v>
      </c>
      <c r="F313" s="238"/>
      <c r="G313" s="238"/>
      <c r="H313" s="238"/>
      <c r="I313" s="238"/>
      <c r="J313" s="238"/>
      <c r="K313" s="238"/>
      <c r="L313" s="238"/>
      <c r="M313" s="238"/>
      <c r="N313" s="223"/>
      <c r="O313" s="223"/>
      <c r="P313" s="223"/>
      <c r="Q313" s="223"/>
      <c r="R313" s="223"/>
      <c r="S313" s="223"/>
      <c r="T313" s="224"/>
      <c r="U313" s="223"/>
      <c r="V313" s="213"/>
      <c r="W313" s="213"/>
      <c r="X313" s="213"/>
      <c r="Y313" s="213"/>
      <c r="Z313" s="213"/>
      <c r="AA313" s="213"/>
      <c r="AB313" s="213"/>
      <c r="AC313" s="213"/>
      <c r="AD313" s="213"/>
      <c r="AE313" s="213" t="s">
        <v>121</v>
      </c>
      <c r="AF313" s="213">
        <v>0</v>
      </c>
      <c r="AG313" s="213"/>
      <c r="AH313" s="213"/>
      <c r="AI313" s="213"/>
      <c r="AJ313" s="213"/>
      <c r="AK313" s="213"/>
      <c r="AL313" s="213"/>
      <c r="AM313" s="213"/>
      <c r="AN313" s="213"/>
      <c r="AO313" s="213"/>
      <c r="AP313" s="213"/>
      <c r="AQ313" s="213"/>
      <c r="AR313" s="213"/>
      <c r="AS313" s="213"/>
      <c r="AT313" s="213"/>
      <c r="AU313" s="213"/>
      <c r="AV313" s="213"/>
      <c r="AW313" s="213"/>
      <c r="AX313" s="213"/>
      <c r="AY313" s="213"/>
      <c r="AZ313" s="213"/>
      <c r="BA313" s="213"/>
      <c r="BB313" s="213"/>
      <c r="BC313" s="213"/>
      <c r="BD313" s="213"/>
      <c r="BE313" s="213"/>
      <c r="BF313" s="213"/>
      <c r="BG313" s="213"/>
      <c r="BH313" s="213"/>
    </row>
    <row r="314" spans="1:60" ht="22.5" outlineLevel="1" x14ac:dyDescent="0.2">
      <c r="A314" s="214"/>
      <c r="B314" s="221"/>
      <c r="C314" s="272" t="s">
        <v>423</v>
      </c>
      <c r="D314" s="225"/>
      <c r="E314" s="232">
        <v>0.20386080000000001</v>
      </c>
      <c r="F314" s="238"/>
      <c r="G314" s="238"/>
      <c r="H314" s="238"/>
      <c r="I314" s="238"/>
      <c r="J314" s="238"/>
      <c r="K314" s="238"/>
      <c r="L314" s="238"/>
      <c r="M314" s="238"/>
      <c r="N314" s="223"/>
      <c r="O314" s="223"/>
      <c r="P314" s="223"/>
      <c r="Q314" s="223"/>
      <c r="R314" s="223"/>
      <c r="S314" s="223"/>
      <c r="T314" s="224"/>
      <c r="U314" s="22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 t="s">
        <v>121</v>
      </c>
      <c r="AF314" s="213">
        <v>0</v>
      </c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</row>
    <row r="315" spans="1:60" ht="22.5" outlineLevel="1" x14ac:dyDescent="0.2">
      <c r="A315" s="214">
        <v>56</v>
      </c>
      <c r="B315" s="221" t="s">
        <v>424</v>
      </c>
      <c r="C315" s="271" t="s">
        <v>425</v>
      </c>
      <c r="D315" s="223" t="s">
        <v>348</v>
      </c>
      <c r="E315" s="231">
        <v>1241.1152</v>
      </c>
      <c r="F315" s="237">
        <f>H315+J315</f>
        <v>0</v>
      </c>
      <c r="G315" s="238">
        <f>ROUND(E315*F315,2)</f>
        <v>0</v>
      </c>
      <c r="H315" s="238"/>
      <c r="I315" s="238">
        <f>ROUND(E315*H315,2)</f>
        <v>0</v>
      </c>
      <c r="J315" s="238"/>
      <c r="K315" s="238">
        <f>ROUND(E315*J315,2)</f>
        <v>0</v>
      </c>
      <c r="L315" s="238">
        <v>21</v>
      </c>
      <c r="M315" s="238">
        <f>G315*(1+L315/100)</f>
        <v>0</v>
      </c>
      <c r="N315" s="223">
        <v>5.0000000000000002E-5</v>
      </c>
      <c r="O315" s="223">
        <f>ROUND(E315*N315,5)</f>
        <v>6.2059999999999997E-2</v>
      </c>
      <c r="P315" s="223">
        <v>0</v>
      </c>
      <c r="Q315" s="223">
        <f>ROUND(E315*P315,5)</f>
        <v>0</v>
      </c>
      <c r="R315" s="223"/>
      <c r="S315" s="223"/>
      <c r="T315" s="224">
        <v>0.1</v>
      </c>
      <c r="U315" s="223">
        <f>ROUND(E315*T315,2)</f>
        <v>124.11</v>
      </c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 t="s">
        <v>119</v>
      </c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</row>
    <row r="316" spans="1:60" ht="22.5" outlineLevel="1" x14ac:dyDescent="0.2">
      <c r="A316" s="214"/>
      <c r="B316" s="221"/>
      <c r="C316" s="272" t="s">
        <v>363</v>
      </c>
      <c r="D316" s="225"/>
      <c r="E316" s="232">
        <v>41.56</v>
      </c>
      <c r="F316" s="238"/>
      <c r="G316" s="238"/>
      <c r="H316" s="238"/>
      <c r="I316" s="238"/>
      <c r="J316" s="238"/>
      <c r="K316" s="238"/>
      <c r="L316" s="238"/>
      <c r="M316" s="238"/>
      <c r="N316" s="223"/>
      <c r="O316" s="223"/>
      <c r="P316" s="223"/>
      <c r="Q316" s="223"/>
      <c r="R316" s="223"/>
      <c r="S316" s="223"/>
      <c r="T316" s="224"/>
      <c r="U316" s="22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 t="s">
        <v>121</v>
      </c>
      <c r="AF316" s="213">
        <v>0</v>
      </c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</row>
    <row r="317" spans="1:60" ht="22.5" outlineLevel="1" x14ac:dyDescent="0.2">
      <c r="A317" s="214"/>
      <c r="B317" s="221"/>
      <c r="C317" s="272" t="s">
        <v>364</v>
      </c>
      <c r="D317" s="225"/>
      <c r="E317" s="232">
        <v>45.44</v>
      </c>
      <c r="F317" s="238"/>
      <c r="G317" s="238"/>
      <c r="H317" s="238"/>
      <c r="I317" s="238"/>
      <c r="J317" s="238"/>
      <c r="K317" s="238"/>
      <c r="L317" s="238"/>
      <c r="M317" s="238"/>
      <c r="N317" s="223"/>
      <c r="O317" s="223"/>
      <c r="P317" s="223"/>
      <c r="Q317" s="223"/>
      <c r="R317" s="223"/>
      <c r="S317" s="223"/>
      <c r="T317" s="224"/>
      <c r="U317" s="22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 t="s">
        <v>121</v>
      </c>
      <c r="AF317" s="213">
        <v>0</v>
      </c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</row>
    <row r="318" spans="1:60" ht="22.5" outlineLevel="1" x14ac:dyDescent="0.2">
      <c r="A318" s="214"/>
      <c r="B318" s="221"/>
      <c r="C318" s="272" t="s">
        <v>365</v>
      </c>
      <c r="D318" s="225"/>
      <c r="E318" s="232">
        <v>42.2</v>
      </c>
      <c r="F318" s="238"/>
      <c r="G318" s="238"/>
      <c r="H318" s="238"/>
      <c r="I318" s="238"/>
      <c r="J318" s="238"/>
      <c r="K318" s="238"/>
      <c r="L318" s="238"/>
      <c r="M318" s="238"/>
      <c r="N318" s="223"/>
      <c r="O318" s="223"/>
      <c r="P318" s="223"/>
      <c r="Q318" s="223"/>
      <c r="R318" s="223"/>
      <c r="S318" s="223"/>
      <c r="T318" s="224"/>
      <c r="U318" s="22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 t="s">
        <v>121</v>
      </c>
      <c r="AF318" s="213">
        <v>0</v>
      </c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</row>
    <row r="319" spans="1:60" ht="22.5" outlineLevel="1" x14ac:dyDescent="0.2">
      <c r="A319" s="214"/>
      <c r="B319" s="221"/>
      <c r="C319" s="272" t="s">
        <v>366</v>
      </c>
      <c r="D319" s="225"/>
      <c r="E319" s="232">
        <v>46.08</v>
      </c>
      <c r="F319" s="238"/>
      <c r="G319" s="238"/>
      <c r="H319" s="238"/>
      <c r="I319" s="238"/>
      <c r="J319" s="238"/>
      <c r="K319" s="238"/>
      <c r="L319" s="238"/>
      <c r="M319" s="238"/>
      <c r="N319" s="223"/>
      <c r="O319" s="223"/>
      <c r="P319" s="223"/>
      <c r="Q319" s="223"/>
      <c r="R319" s="223"/>
      <c r="S319" s="223"/>
      <c r="T319" s="224"/>
      <c r="U319" s="223"/>
      <c r="V319" s="213"/>
      <c r="W319" s="213"/>
      <c r="X319" s="213"/>
      <c r="Y319" s="213"/>
      <c r="Z319" s="213"/>
      <c r="AA319" s="213"/>
      <c r="AB319" s="213"/>
      <c r="AC319" s="213"/>
      <c r="AD319" s="213"/>
      <c r="AE319" s="213" t="s">
        <v>121</v>
      </c>
      <c r="AF319" s="213">
        <v>0</v>
      </c>
      <c r="AG319" s="213"/>
      <c r="AH319" s="213"/>
      <c r="AI319" s="213"/>
      <c r="AJ319" s="213"/>
      <c r="AK319" s="213"/>
      <c r="AL319" s="213"/>
      <c r="AM319" s="213"/>
      <c r="AN319" s="213"/>
      <c r="AO319" s="213"/>
      <c r="AP319" s="213"/>
      <c r="AQ319" s="213"/>
      <c r="AR319" s="213"/>
      <c r="AS319" s="213"/>
      <c r="AT319" s="213"/>
      <c r="AU319" s="213"/>
      <c r="AV319" s="213"/>
      <c r="AW319" s="213"/>
      <c r="AX319" s="213"/>
      <c r="AY319" s="213"/>
      <c r="AZ319" s="213"/>
      <c r="BA319" s="213"/>
      <c r="BB319" s="213"/>
      <c r="BC319" s="213"/>
      <c r="BD319" s="213"/>
      <c r="BE319" s="213"/>
      <c r="BF319" s="213"/>
      <c r="BG319" s="213"/>
      <c r="BH319" s="213"/>
    </row>
    <row r="320" spans="1:60" ht="22.5" outlineLevel="1" x14ac:dyDescent="0.2">
      <c r="A320" s="214"/>
      <c r="B320" s="221"/>
      <c r="C320" s="272" t="s">
        <v>367</v>
      </c>
      <c r="D320" s="225"/>
      <c r="E320" s="232">
        <v>27.27</v>
      </c>
      <c r="F320" s="238"/>
      <c r="G320" s="238"/>
      <c r="H320" s="238"/>
      <c r="I320" s="238"/>
      <c r="J320" s="238"/>
      <c r="K320" s="238"/>
      <c r="L320" s="238"/>
      <c r="M320" s="238"/>
      <c r="N320" s="223"/>
      <c r="O320" s="223"/>
      <c r="P320" s="223"/>
      <c r="Q320" s="223"/>
      <c r="R320" s="223"/>
      <c r="S320" s="223"/>
      <c r="T320" s="224"/>
      <c r="U320" s="223"/>
      <c r="V320" s="213"/>
      <c r="W320" s="213"/>
      <c r="X320" s="213"/>
      <c r="Y320" s="213"/>
      <c r="Z320" s="213"/>
      <c r="AA320" s="213"/>
      <c r="AB320" s="213"/>
      <c r="AC320" s="213"/>
      <c r="AD320" s="213"/>
      <c r="AE320" s="213" t="s">
        <v>121</v>
      </c>
      <c r="AF320" s="213">
        <v>0</v>
      </c>
      <c r="AG320" s="213"/>
      <c r="AH320" s="213"/>
      <c r="AI320" s="213"/>
      <c r="AJ320" s="213"/>
      <c r="AK320" s="213"/>
      <c r="AL320" s="213"/>
      <c r="AM320" s="213"/>
      <c r="AN320" s="213"/>
      <c r="AO320" s="213"/>
      <c r="AP320" s="213"/>
      <c r="AQ320" s="213"/>
      <c r="AR320" s="213"/>
      <c r="AS320" s="213"/>
      <c r="AT320" s="213"/>
      <c r="AU320" s="213"/>
      <c r="AV320" s="213"/>
      <c r="AW320" s="213"/>
      <c r="AX320" s="213"/>
      <c r="AY320" s="213"/>
      <c r="AZ320" s="213"/>
      <c r="BA320" s="213"/>
      <c r="BB320" s="213"/>
      <c r="BC320" s="213"/>
      <c r="BD320" s="213"/>
      <c r="BE320" s="213"/>
      <c r="BF320" s="213"/>
      <c r="BG320" s="213"/>
      <c r="BH320" s="213"/>
    </row>
    <row r="321" spans="1:60" ht="22.5" outlineLevel="1" x14ac:dyDescent="0.2">
      <c r="A321" s="214"/>
      <c r="B321" s="221"/>
      <c r="C321" s="272" t="s">
        <v>426</v>
      </c>
      <c r="D321" s="225"/>
      <c r="E321" s="232">
        <v>30.43</v>
      </c>
      <c r="F321" s="238"/>
      <c r="G321" s="238"/>
      <c r="H321" s="238"/>
      <c r="I321" s="238"/>
      <c r="J321" s="238"/>
      <c r="K321" s="238"/>
      <c r="L321" s="238"/>
      <c r="M321" s="238"/>
      <c r="N321" s="223"/>
      <c r="O321" s="223"/>
      <c r="P321" s="223"/>
      <c r="Q321" s="223"/>
      <c r="R321" s="223"/>
      <c r="S321" s="223"/>
      <c r="T321" s="224"/>
      <c r="U321" s="223"/>
      <c r="V321" s="213"/>
      <c r="W321" s="213"/>
      <c r="X321" s="213"/>
      <c r="Y321" s="213"/>
      <c r="Z321" s="213"/>
      <c r="AA321" s="213"/>
      <c r="AB321" s="213"/>
      <c r="AC321" s="213"/>
      <c r="AD321" s="213"/>
      <c r="AE321" s="213" t="s">
        <v>121</v>
      </c>
      <c r="AF321" s="213">
        <v>0</v>
      </c>
      <c r="AG321" s="213"/>
      <c r="AH321" s="213"/>
      <c r="AI321" s="213"/>
      <c r="AJ321" s="213"/>
      <c r="AK321" s="213"/>
      <c r="AL321" s="213"/>
      <c r="AM321" s="213"/>
      <c r="AN321" s="213"/>
      <c r="AO321" s="213"/>
      <c r="AP321" s="213"/>
      <c r="AQ321" s="213"/>
      <c r="AR321" s="213"/>
      <c r="AS321" s="213"/>
      <c r="AT321" s="213"/>
      <c r="AU321" s="213"/>
      <c r="AV321" s="213"/>
      <c r="AW321" s="213"/>
      <c r="AX321" s="213"/>
      <c r="AY321" s="213"/>
      <c r="AZ321" s="213"/>
      <c r="BA321" s="213"/>
      <c r="BB321" s="213"/>
      <c r="BC321" s="213"/>
      <c r="BD321" s="213"/>
      <c r="BE321" s="213"/>
      <c r="BF321" s="213"/>
      <c r="BG321" s="213"/>
      <c r="BH321" s="213"/>
    </row>
    <row r="322" spans="1:60" ht="22.5" outlineLevel="1" x14ac:dyDescent="0.2">
      <c r="A322" s="214"/>
      <c r="B322" s="221"/>
      <c r="C322" s="272" t="s">
        <v>369</v>
      </c>
      <c r="D322" s="225"/>
      <c r="E322" s="232">
        <v>76</v>
      </c>
      <c r="F322" s="238"/>
      <c r="G322" s="238"/>
      <c r="H322" s="238"/>
      <c r="I322" s="238"/>
      <c r="J322" s="238"/>
      <c r="K322" s="238"/>
      <c r="L322" s="238"/>
      <c r="M322" s="238"/>
      <c r="N322" s="223"/>
      <c r="O322" s="223"/>
      <c r="P322" s="223"/>
      <c r="Q322" s="223"/>
      <c r="R322" s="223"/>
      <c r="S322" s="223"/>
      <c r="T322" s="224"/>
      <c r="U322" s="223"/>
      <c r="V322" s="213"/>
      <c r="W322" s="213"/>
      <c r="X322" s="213"/>
      <c r="Y322" s="213"/>
      <c r="Z322" s="213"/>
      <c r="AA322" s="213"/>
      <c r="AB322" s="213"/>
      <c r="AC322" s="213"/>
      <c r="AD322" s="213"/>
      <c r="AE322" s="213" t="s">
        <v>121</v>
      </c>
      <c r="AF322" s="213">
        <v>0</v>
      </c>
      <c r="AG322" s="213"/>
      <c r="AH322" s="213"/>
      <c r="AI322" s="213"/>
      <c r="AJ322" s="213"/>
      <c r="AK322" s="213"/>
      <c r="AL322" s="213"/>
      <c r="AM322" s="213"/>
      <c r="AN322" s="213"/>
      <c r="AO322" s="213"/>
      <c r="AP322" s="213"/>
      <c r="AQ322" s="213"/>
      <c r="AR322" s="213"/>
      <c r="AS322" s="213"/>
      <c r="AT322" s="213"/>
      <c r="AU322" s="213"/>
      <c r="AV322" s="213"/>
      <c r="AW322" s="213"/>
      <c r="AX322" s="213"/>
      <c r="AY322" s="213"/>
      <c r="AZ322" s="213"/>
      <c r="BA322" s="213"/>
      <c r="BB322" s="213"/>
      <c r="BC322" s="213"/>
      <c r="BD322" s="213"/>
      <c r="BE322" s="213"/>
      <c r="BF322" s="213"/>
      <c r="BG322" s="213"/>
      <c r="BH322" s="213"/>
    </row>
    <row r="323" spans="1:60" ht="22.5" outlineLevel="1" x14ac:dyDescent="0.2">
      <c r="A323" s="214"/>
      <c r="B323" s="221"/>
      <c r="C323" s="272" t="s">
        <v>372</v>
      </c>
      <c r="D323" s="225"/>
      <c r="E323" s="232">
        <v>76.25</v>
      </c>
      <c r="F323" s="238"/>
      <c r="G323" s="238"/>
      <c r="H323" s="238"/>
      <c r="I323" s="238"/>
      <c r="J323" s="238"/>
      <c r="K323" s="238"/>
      <c r="L323" s="238"/>
      <c r="M323" s="238"/>
      <c r="N323" s="223"/>
      <c r="O323" s="223"/>
      <c r="P323" s="223"/>
      <c r="Q323" s="223"/>
      <c r="R323" s="223"/>
      <c r="S323" s="223"/>
      <c r="T323" s="224"/>
      <c r="U323" s="223"/>
      <c r="V323" s="213"/>
      <c r="W323" s="213"/>
      <c r="X323" s="213"/>
      <c r="Y323" s="213"/>
      <c r="Z323" s="213"/>
      <c r="AA323" s="213"/>
      <c r="AB323" s="213"/>
      <c r="AC323" s="213"/>
      <c r="AD323" s="213"/>
      <c r="AE323" s="213" t="s">
        <v>121</v>
      </c>
      <c r="AF323" s="213">
        <v>0</v>
      </c>
      <c r="AG323" s="213"/>
      <c r="AH323" s="213"/>
      <c r="AI323" s="213"/>
      <c r="AJ323" s="213"/>
      <c r="AK323" s="213"/>
      <c r="AL323" s="213"/>
      <c r="AM323" s="213"/>
      <c r="AN323" s="213"/>
      <c r="AO323" s="213"/>
      <c r="AP323" s="213"/>
      <c r="AQ323" s="213"/>
      <c r="AR323" s="213"/>
      <c r="AS323" s="213"/>
      <c r="AT323" s="213"/>
      <c r="AU323" s="213"/>
      <c r="AV323" s="213"/>
      <c r="AW323" s="213"/>
      <c r="AX323" s="213"/>
      <c r="AY323" s="213"/>
      <c r="AZ323" s="213"/>
      <c r="BA323" s="213"/>
      <c r="BB323" s="213"/>
      <c r="BC323" s="213"/>
      <c r="BD323" s="213"/>
      <c r="BE323" s="213"/>
      <c r="BF323" s="213"/>
      <c r="BG323" s="213"/>
      <c r="BH323" s="213"/>
    </row>
    <row r="324" spans="1:60" outlineLevel="1" x14ac:dyDescent="0.2">
      <c r="A324" s="214"/>
      <c r="B324" s="221"/>
      <c r="C324" s="275" t="s">
        <v>246</v>
      </c>
      <c r="D324" s="229"/>
      <c r="E324" s="235">
        <v>385.23</v>
      </c>
      <c r="F324" s="238"/>
      <c r="G324" s="238"/>
      <c r="H324" s="238"/>
      <c r="I324" s="238"/>
      <c r="J324" s="238"/>
      <c r="K324" s="238"/>
      <c r="L324" s="238"/>
      <c r="M324" s="238"/>
      <c r="N324" s="223"/>
      <c r="O324" s="223"/>
      <c r="P324" s="223"/>
      <c r="Q324" s="223"/>
      <c r="R324" s="223"/>
      <c r="S324" s="223"/>
      <c r="T324" s="224"/>
      <c r="U324" s="223"/>
      <c r="V324" s="213"/>
      <c r="W324" s="213"/>
      <c r="X324" s="213"/>
      <c r="Y324" s="213"/>
      <c r="Z324" s="213"/>
      <c r="AA324" s="213"/>
      <c r="AB324" s="213"/>
      <c r="AC324" s="213"/>
      <c r="AD324" s="213"/>
      <c r="AE324" s="213" t="s">
        <v>121</v>
      </c>
      <c r="AF324" s="213">
        <v>1</v>
      </c>
      <c r="AG324" s="213"/>
      <c r="AH324" s="213"/>
      <c r="AI324" s="213"/>
      <c r="AJ324" s="213"/>
      <c r="AK324" s="213"/>
      <c r="AL324" s="213"/>
      <c r="AM324" s="213"/>
      <c r="AN324" s="213"/>
      <c r="AO324" s="213"/>
      <c r="AP324" s="213"/>
      <c r="AQ324" s="213"/>
      <c r="AR324" s="213"/>
      <c r="AS324" s="213"/>
      <c r="AT324" s="213"/>
      <c r="AU324" s="213"/>
      <c r="AV324" s="213"/>
      <c r="AW324" s="213"/>
      <c r="AX324" s="213"/>
      <c r="AY324" s="213"/>
      <c r="AZ324" s="213"/>
      <c r="BA324" s="213"/>
      <c r="BB324" s="213"/>
      <c r="BC324" s="213"/>
      <c r="BD324" s="213"/>
      <c r="BE324" s="213"/>
      <c r="BF324" s="213"/>
      <c r="BG324" s="213"/>
      <c r="BH324" s="213"/>
    </row>
    <row r="325" spans="1:60" ht="22.5" outlineLevel="1" x14ac:dyDescent="0.2">
      <c r="A325" s="214"/>
      <c r="B325" s="221"/>
      <c r="C325" s="272" t="s">
        <v>373</v>
      </c>
      <c r="D325" s="225"/>
      <c r="E325" s="232">
        <v>41.56</v>
      </c>
      <c r="F325" s="238"/>
      <c r="G325" s="238"/>
      <c r="H325" s="238"/>
      <c r="I325" s="238"/>
      <c r="J325" s="238"/>
      <c r="K325" s="238"/>
      <c r="L325" s="238"/>
      <c r="M325" s="238"/>
      <c r="N325" s="223"/>
      <c r="O325" s="223"/>
      <c r="P325" s="223"/>
      <c r="Q325" s="223"/>
      <c r="R325" s="223"/>
      <c r="S325" s="223"/>
      <c r="T325" s="224"/>
      <c r="U325" s="223"/>
      <c r="V325" s="213"/>
      <c r="W325" s="213"/>
      <c r="X325" s="213"/>
      <c r="Y325" s="213"/>
      <c r="Z325" s="213"/>
      <c r="AA325" s="213"/>
      <c r="AB325" s="213"/>
      <c r="AC325" s="213"/>
      <c r="AD325" s="213"/>
      <c r="AE325" s="213" t="s">
        <v>121</v>
      </c>
      <c r="AF325" s="213">
        <v>0</v>
      </c>
      <c r="AG325" s="213"/>
      <c r="AH325" s="213"/>
      <c r="AI325" s="213"/>
      <c r="AJ325" s="213"/>
      <c r="AK325" s="213"/>
      <c r="AL325" s="213"/>
      <c r="AM325" s="213"/>
      <c r="AN325" s="213"/>
      <c r="AO325" s="213"/>
      <c r="AP325" s="213"/>
      <c r="AQ325" s="213"/>
      <c r="AR325" s="213"/>
      <c r="AS325" s="213"/>
      <c r="AT325" s="213"/>
      <c r="AU325" s="213"/>
      <c r="AV325" s="213"/>
      <c r="AW325" s="213"/>
      <c r="AX325" s="213"/>
      <c r="AY325" s="213"/>
      <c r="AZ325" s="213"/>
      <c r="BA325" s="213"/>
      <c r="BB325" s="213"/>
      <c r="BC325" s="213"/>
      <c r="BD325" s="213"/>
      <c r="BE325" s="213"/>
      <c r="BF325" s="213"/>
      <c r="BG325" s="213"/>
      <c r="BH325" s="213"/>
    </row>
    <row r="326" spans="1:60" ht="22.5" outlineLevel="1" x14ac:dyDescent="0.2">
      <c r="A326" s="214"/>
      <c r="B326" s="221"/>
      <c r="C326" s="272" t="s">
        <v>427</v>
      </c>
      <c r="D326" s="225"/>
      <c r="E326" s="232">
        <v>45.44</v>
      </c>
      <c r="F326" s="238"/>
      <c r="G326" s="238"/>
      <c r="H326" s="238"/>
      <c r="I326" s="238"/>
      <c r="J326" s="238"/>
      <c r="K326" s="238"/>
      <c r="L326" s="238"/>
      <c r="M326" s="238"/>
      <c r="N326" s="223"/>
      <c r="O326" s="223"/>
      <c r="P326" s="223"/>
      <c r="Q326" s="223"/>
      <c r="R326" s="223"/>
      <c r="S326" s="223"/>
      <c r="T326" s="224"/>
      <c r="U326" s="223"/>
      <c r="V326" s="213"/>
      <c r="W326" s="213"/>
      <c r="X326" s="213"/>
      <c r="Y326" s="213"/>
      <c r="Z326" s="213"/>
      <c r="AA326" s="213"/>
      <c r="AB326" s="213"/>
      <c r="AC326" s="213"/>
      <c r="AD326" s="213"/>
      <c r="AE326" s="213" t="s">
        <v>121</v>
      </c>
      <c r="AF326" s="213">
        <v>0</v>
      </c>
      <c r="AG326" s="213"/>
      <c r="AH326" s="213"/>
      <c r="AI326" s="213"/>
      <c r="AJ326" s="213"/>
      <c r="AK326" s="213"/>
      <c r="AL326" s="213"/>
      <c r="AM326" s="213"/>
      <c r="AN326" s="213"/>
      <c r="AO326" s="213"/>
      <c r="AP326" s="213"/>
      <c r="AQ326" s="213"/>
      <c r="AR326" s="213"/>
      <c r="AS326" s="213"/>
      <c r="AT326" s="213"/>
      <c r="AU326" s="213"/>
      <c r="AV326" s="213"/>
      <c r="AW326" s="213"/>
      <c r="AX326" s="213"/>
      <c r="AY326" s="213"/>
      <c r="AZ326" s="213"/>
      <c r="BA326" s="213"/>
      <c r="BB326" s="213"/>
      <c r="BC326" s="213"/>
      <c r="BD326" s="213"/>
      <c r="BE326" s="213"/>
      <c r="BF326" s="213"/>
      <c r="BG326" s="213"/>
      <c r="BH326" s="213"/>
    </row>
    <row r="327" spans="1:60" ht="22.5" outlineLevel="1" x14ac:dyDescent="0.2">
      <c r="A327" s="214"/>
      <c r="B327" s="221"/>
      <c r="C327" s="272" t="s">
        <v>428</v>
      </c>
      <c r="D327" s="225"/>
      <c r="E327" s="232">
        <v>42.2</v>
      </c>
      <c r="F327" s="238"/>
      <c r="G327" s="238"/>
      <c r="H327" s="238"/>
      <c r="I327" s="238"/>
      <c r="J327" s="238"/>
      <c r="K327" s="238"/>
      <c r="L327" s="238"/>
      <c r="M327" s="238"/>
      <c r="N327" s="223"/>
      <c r="O327" s="223"/>
      <c r="P327" s="223"/>
      <c r="Q327" s="223"/>
      <c r="R327" s="223"/>
      <c r="S327" s="223"/>
      <c r="T327" s="224"/>
      <c r="U327" s="223"/>
      <c r="V327" s="213"/>
      <c r="W327" s="213"/>
      <c r="X327" s="213"/>
      <c r="Y327" s="213"/>
      <c r="Z327" s="213"/>
      <c r="AA327" s="213"/>
      <c r="AB327" s="213"/>
      <c r="AC327" s="213"/>
      <c r="AD327" s="213"/>
      <c r="AE327" s="213" t="s">
        <v>121</v>
      </c>
      <c r="AF327" s="213">
        <v>0</v>
      </c>
      <c r="AG327" s="213"/>
      <c r="AH327" s="213"/>
      <c r="AI327" s="213"/>
      <c r="AJ327" s="213"/>
      <c r="AK327" s="213"/>
      <c r="AL327" s="213"/>
      <c r="AM327" s="213"/>
      <c r="AN327" s="213"/>
      <c r="AO327" s="213"/>
      <c r="AP327" s="213"/>
      <c r="AQ327" s="213"/>
      <c r="AR327" s="213"/>
      <c r="AS327" s="213"/>
      <c r="AT327" s="213"/>
      <c r="AU327" s="213"/>
      <c r="AV327" s="213"/>
      <c r="AW327" s="213"/>
      <c r="AX327" s="213"/>
      <c r="AY327" s="213"/>
      <c r="AZ327" s="213"/>
      <c r="BA327" s="213"/>
      <c r="BB327" s="213"/>
      <c r="BC327" s="213"/>
      <c r="BD327" s="213"/>
      <c r="BE327" s="213"/>
      <c r="BF327" s="213"/>
      <c r="BG327" s="213"/>
      <c r="BH327" s="213"/>
    </row>
    <row r="328" spans="1:60" ht="22.5" outlineLevel="1" x14ac:dyDescent="0.2">
      <c r="A328" s="214"/>
      <c r="B328" s="221"/>
      <c r="C328" s="272" t="s">
        <v>376</v>
      </c>
      <c r="D328" s="225"/>
      <c r="E328" s="232">
        <v>46.08</v>
      </c>
      <c r="F328" s="238"/>
      <c r="G328" s="238"/>
      <c r="H328" s="238"/>
      <c r="I328" s="238"/>
      <c r="J328" s="238"/>
      <c r="K328" s="238"/>
      <c r="L328" s="238"/>
      <c r="M328" s="238"/>
      <c r="N328" s="223"/>
      <c r="O328" s="223"/>
      <c r="P328" s="223"/>
      <c r="Q328" s="223"/>
      <c r="R328" s="223"/>
      <c r="S328" s="223"/>
      <c r="T328" s="224"/>
      <c r="U328" s="22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 t="s">
        <v>121</v>
      </c>
      <c r="AF328" s="213">
        <v>0</v>
      </c>
      <c r="AG328" s="213"/>
      <c r="AH328" s="213"/>
      <c r="AI328" s="213"/>
      <c r="AJ328" s="213"/>
      <c r="AK328" s="213"/>
      <c r="AL328" s="213"/>
      <c r="AM328" s="213"/>
      <c r="AN328" s="213"/>
      <c r="AO328" s="213"/>
      <c r="AP328" s="213"/>
      <c r="AQ328" s="213"/>
      <c r="AR328" s="213"/>
      <c r="AS328" s="213"/>
      <c r="AT328" s="213"/>
      <c r="AU328" s="213"/>
      <c r="AV328" s="213"/>
      <c r="AW328" s="213"/>
      <c r="AX328" s="213"/>
      <c r="AY328" s="213"/>
      <c r="AZ328" s="213"/>
      <c r="BA328" s="213"/>
      <c r="BB328" s="213"/>
      <c r="BC328" s="213"/>
      <c r="BD328" s="213"/>
      <c r="BE328" s="213"/>
      <c r="BF328" s="213"/>
      <c r="BG328" s="213"/>
      <c r="BH328" s="213"/>
    </row>
    <row r="329" spans="1:60" ht="22.5" outlineLevel="1" x14ac:dyDescent="0.2">
      <c r="A329" s="214"/>
      <c r="B329" s="221"/>
      <c r="C329" s="272" t="s">
        <v>377</v>
      </c>
      <c r="D329" s="225"/>
      <c r="E329" s="232">
        <v>27.27</v>
      </c>
      <c r="F329" s="238"/>
      <c r="G329" s="238"/>
      <c r="H329" s="238"/>
      <c r="I329" s="238"/>
      <c r="J329" s="238"/>
      <c r="K329" s="238"/>
      <c r="L329" s="238"/>
      <c r="M329" s="238"/>
      <c r="N329" s="223"/>
      <c r="O329" s="223"/>
      <c r="P329" s="223"/>
      <c r="Q329" s="223"/>
      <c r="R329" s="223"/>
      <c r="S329" s="223"/>
      <c r="T329" s="224"/>
      <c r="U329" s="22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 t="s">
        <v>121</v>
      </c>
      <c r="AF329" s="213">
        <v>0</v>
      </c>
      <c r="AG329" s="213"/>
      <c r="AH329" s="213"/>
      <c r="AI329" s="213"/>
      <c r="AJ329" s="213"/>
      <c r="AK329" s="213"/>
      <c r="AL329" s="213"/>
      <c r="AM329" s="213"/>
      <c r="AN329" s="213"/>
      <c r="AO329" s="213"/>
      <c r="AP329" s="213"/>
      <c r="AQ329" s="213"/>
      <c r="AR329" s="213"/>
      <c r="AS329" s="213"/>
      <c r="AT329" s="213"/>
      <c r="AU329" s="213"/>
      <c r="AV329" s="213"/>
      <c r="AW329" s="213"/>
      <c r="AX329" s="213"/>
      <c r="AY329" s="213"/>
      <c r="AZ329" s="213"/>
      <c r="BA329" s="213"/>
      <c r="BB329" s="213"/>
      <c r="BC329" s="213"/>
      <c r="BD329" s="213"/>
      <c r="BE329" s="213"/>
      <c r="BF329" s="213"/>
      <c r="BG329" s="213"/>
      <c r="BH329" s="213"/>
    </row>
    <row r="330" spans="1:60" ht="22.5" outlineLevel="1" x14ac:dyDescent="0.2">
      <c r="A330" s="214"/>
      <c r="B330" s="221"/>
      <c r="C330" s="272" t="s">
        <v>378</v>
      </c>
      <c r="D330" s="225"/>
      <c r="E330" s="232">
        <v>30.43</v>
      </c>
      <c r="F330" s="238"/>
      <c r="G330" s="238"/>
      <c r="H330" s="238"/>
      <c r="I330" s="238"/>
      <c r="J330" s="238"/>
      <c r="K330" s="238"/>
      <c r="L330" s="238"/>
      <c r="M330" s="238"/>
      <c r="N330" s="223"/>
      <c r="O330" s="223"/>
      <c r="P330" s="223"/>
      <c r="Q330" s="223"/>
      <c r="R330" s="223"/>
      <c r="S330" s="223"/>
      <c r="T330" s="224"/>
      <c r="U330" s="22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 t="s">
        <v>121</v>
      </c>
      <c r="AF330" s="213">
        <v>0</v>
      </c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</row>
    <row r="331" spans="1:60" ht="22.5" outlineLevel="1" x14ac:dyDescent="0.2">
      <c r="A331" s="214"/>
      <c r="B331" s="221"/>
      <c r="C331" s="272" t="s">
        <v>379</v>
      </c>
      <c r="D331" s="225"/>
      <c r="E331" s="232">
        <v>76</v>
      </c>
      <c r="F331" s="238"/>
      <c r="G331" s="238"/>
      <c r="H331" s="238"/>
      <c r="I331" s="238"/>
      <c r="J331" s="238"/>
      <c r="K331" s="238"/>
      <c r="L331" s="238"/>
      <c r="M331" s="238"/>
      <c r="N331" s="223"/>
      <c r="O331" s="223"/>
      <c r="P331" s="223"/>
      <c r="Q331" s="223"/>
      <c r="R331" s="223"/>
      <c r="S331" s="223"/>
      <c r="T331" s="224"/>
      <c r="U331" s="22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 t="s">
        <v>121</v>
      </c>
      <c r="AF331" s="213">
        <v>0</v>
      </c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3"/>
      <c r="AT331" s="213"/>
      <c r="AU331" s="213"/>
      <c r="AV331" s="213"/>
      <c r="AW331" s="213"/>
      <c r="AX331" s="213"/>
      <c r="AY331" s="213"/>
      <c r="AZ331" s="213"/>
      <c r="BA331" s="213"/>
      <c r="BB331" s="213"/>
      <c r="BC331" s="213"/>
      <c r="BD331" s="213"/>
      <c r="BE331" s="213"/>
      <c r="BF331" s="213"/>
      <c r="BG331" s="213"/>
      <c r="BH331" s="213"/>
    </row>
    <row r="332" spans="1:60" ht="22.5" outlineLevel="1" x14ac:dyDescent="0.2">
      <c r="A332" s="214"/>
      <c r="B332" s="221"/>
      <c r="C332" s="272" t="s">
        <v>382</v>
      </c>
      <c r="D332" s="225"/>
      <c r="E332" s="232">
        <v>76.25</v>
      </c>
      <c r="F332" s="238"/>
      <c r="G332" s="238"/>
      <c r="H332" s="238"/>
      <c r="I332" s="238"/>
      <c r="J332" s="238"/>
      <c r="K332" s="238"/>
      <c r="L332" s="238"/>
      <c r="M332" s="238"/>
      <c r="N332" s="223"/>
      <c r="O332" s="223"/>
      <c r="P332" s="223"/>
      <c r="Q332" s="223"/>
      <c r="R332" s="223"/>
      <c r="S332" s="223"/>
      <c r="T332" s="224"/>
      <c r="U332" s="22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 t="s">
        <v>121</v>
      </c>
      <c r="AF332" s="213">
        <v>0</v>
      </c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3"/>
      <c r="AT332" s="213"/>
      <c r="AU332" s="213"/>
      <c r="AV332" s="213"/>
      <c r="AW332" s="213"/>
      <c r="AX332" s="213"/>
      <c r="AY332" s="213"/>
      <c r="AZ332" s="213"/>
      <c r="BA332" s="213"/>
      <c r="BB332" s="213"/>
      <c r="BC332" s="213"/>
      <c r="BD332" s="213"/>
      <c r="BE332" s="213"/>
      <c r="BF332" s="213"/>
      <c r="BG332" s="213"/>
      <c r="BH332" s="213"/>
    </row>
    <row r="333" spans="1:60" outlineLevel="1" x14ac:dyDescent="0.2">
      <c r="A333" s="214"/>
      <c r="B333" s="221"/>
      <c r="C333" s="275" t="s">
        <v>246</v>
      </c>
      <c r="D333" s="229"/>
      <c r="E333" s="235">
        <v>385.23</v>
      </c>
      <c r="F333" s="238"/>
      <c r="G333" s="238"/>
      <c r="H333" s="238"/>
      <c r="I333" s="238"/>
      <c r="J333" s="238"/>
      <c r="K333" s="238"/>
      <c r="L333" s="238"/>
      <c r="M333" s="238"/>
      <c r="N333" s="223"/>
      <c r="O333" s="223"/>
      <c r="P333" s="223"/>
      <c r="Q333" s="223"/>
      <c r="R333" s="223"/>
      <c r="S333" s="223"/>
      <c r="T333" s="224"/>
      <c r="U333" s="22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 t="s">
        <v>121</v>
      </c>
      <c r="AF333" s="213">
        <v>1</v>
      </c>
      <c r="AG333" s="213"/>
      <c r="AH333" s="213"/>
      <c r="AI333" s="213"/>
      <c r="AJ333" s="213"/>
      <c r="AK333" s="213"/>
      <c r="AL333" s="213"/>
      <c r="AM333" s="213"/>
      <c r="AN333" s="213"/>
      <c r="AO333" s="213"/>
      <c r="AP333" s="213"/>
      <c r="AQ333" s="213"/>
      <c r="AR333" s="213"/>
      <c r="AS333" s="213"/>
      <c r="AT333" s="213"/>
      <c r="AU333" s="213"/>
      <c r="AV333" s="213"/>
      <c r="AW333" s="213"/>
      <c r="AX333" s="213"/>
      <c r="AY333" s="213"/>
      <c r="AZ333" s="213"/>
      <c r="BA333" s="213"/>
      <c r="BB333" s="213"/>
      <c r="BC333" s="213"/>
      <c r="BD333" s="213"/>
      <c r="BE333" s="213"/>
      <c r="BF333" s="213"/>
      <c r="BG333" s="213"/>
      <c r="BH333" s="213"/>
    </row>
    <row r="334" spans="1:60" ht="22.5" outlineLevel="1" x14ac:dyDescent="0.2">
      <c r="A334" s="214"/>
      <c r="B334" s="221"/>
      <c r="C334" s="272" t="s">
        <v>383</v>
      </c>
      <c r="D334" s="225"/>
      <c r="E334" s="232">
        <v>41.56</v>
      </c>
      <c r="F334" s="238"/>
      <c r="G334" s="238"/>
      <c r="H334" s="238"/>
      <c r="I334" s="238"/>
      <c r="J334" s="238"/>
      <c r="K334" s="238"/>
      <c r="L334" s="238"/>
      <c r="M334" s="238"/>
      <c r="N334" s="223"/>
      <c r="O334" s="223"/>
      <c r="P334" s="223"/>
      <c r="Q334" s="223"/>
      <c r="R334" s="223"/>
      <c r="S334" s="223"/>
      <c r="T334" s="224"/>
      <c r="U334" s="22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 t="s">
        <v>121</v>
      </c>
      <c r="AF334" s="213">
        <v>0</v>
      </c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</row>
    <row r="335" spans="1:60" ht="22.5" outlineLevel="1" x14ac:dyDescent="0.2">
      <c r="A335" s="214"/>
      <c r="B335" s="221"/>
      <c r="C335" s="272" t="s">
        <v>429</v>
      </c>
      <c r="D335" s="225"/>
      <c r="E335" s="232">
        <v>45.44</v>
      </c>
      <c r="F335" s="238"/>
      <c r="G335" s="238"/>
      <c r="H335" s="238"/>
      <c r="I335" s="238"/>
      <c r="J335" s="238"/>
      <c r="K335" s="238"/>
      <c r="L335" s="238"/>
      <c r="M335" s="238"/>
      <c r="N335" s="223"/>
      <c r="O335" s="223"/>
      <c r="P335" s="223"/>
      <c r="Q335" s="223"/>
      <c r="R335" s="223"/>
      <c r="S335" s="223"/>
      <c r="T335" s="224"/>
      <c r="U335" s="22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 t="s">
        <v>121</v>
      </c>
      <c r="AF335" s="213">
        <v>0</v>
      </c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</row>
    <row r="336" spans="1:60" ht="22.5" outlineLevel="1" x14ac:dyDescent="0.2">
      <c r="A336" s="214"/>
      <c r="B336" s="221"/>
      <c r="C336" s="272" t="s">
        <v>430</v>
      </c>
      <c r="D336" s="225"/>
      <c r="E336" s="232">
        <v>42.2</v>
      </c>
      <c r="F336" s="238"/>
      <c r="G336" s="238"/>
      <c r="H336" s="238"/>
      <c r="I336" s="238"/>
      <c r="J336" s="238"/>
      <c r="K336" s="238"/>
      <c r="L336" s="238"/>
      <c r="M336" s="238"/>
      <c r="N336" s="223"/>
      <c r="O336" s="223"/>
      <c r="P336" s="223"/>
      <c r="Q336" s="223"/>
      <c r="R336" s="223"/>
      <c r="S336" s="223"/>
      <c r="T336" s="224"/>
      <c r="U336" s="22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 t="s">
        <v>121</v>
      </c>
      <c r="AF336" s="213">
        <v>0</v>
      </c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</row>
    <row r="337" spans="1:60" ht="22.5" outlineLevel="1" x14ac:dyDescent="0.2">
      <c r="A337" s="214"/>
      <c r="B337" s="221"/>
      <c r="C337" s="272" t="s">
        <v>386</v>
      </c>
      <c r="D337" s="225"/>
      <c r="E337" s="232">
        <v>46.08</v>
      </c>
      <c r="F337" s="238"/>
      <c r="G337" s="238"/>
      <c r="H337" s="238"/>
      <c r="I337" s="238"/>
      <c r="J337" s="238"/>
      <c r="K337" s="238"/>
      <c r="L337" s="238"/>
      <c r="M337" s="238"/>
      <c r="N337" s="223"/>
      <c r="O337" s="223"/>
      <c r="P337" s="223"/>
      <c r="Q337" s="223"/>
      <c r="R337" s="223"/>
      <c r="S337" s="223"/>
      <c r="T337" s="224"/>
      <c r="U337" s="22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 t="s">
        <v>121</v>
      </c>
      <c r="AF337" s="213">
        <v>0</v>
      </c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</row>
    <row r="338" spans="1:60" ht="22.5" outlineLevel="1" x14ac:dyDescent="0.2">
      <c r="A338" s="214"/>
      <c r="B338" s="221"/>
      <c r="C338" s="272" t="s">
        <v>387</v>
      </c>
      <c r="D338" s="225"/>
      <c r="E338" s="232">
        <v>27.27</v>
      </c>
      <c r="F338" s="238"/>
      <c r="G338" s="238"/>
      <c r="H338" s="238"/>
      <c r="I338" s="238"/>
      <c r="J338" s="238"/>
      <c r="K338" s="238"/>
      <c r="L338" s="238"/>
      <c r="M338" s="238"/>
      <c r="N338" s="223"/>
      <c r="O338" s="223"/>
      <c r="P338" s="223"/>
      <c r="Q338" s="223"/>
      <c r="R338" s="223"/>
      <c r="S338" s="223"/>
      <c r="T338" s="224"/>
      <c r="U338" s="223"/>
      <c r="V338" s="213"/>
      <c r="W338" s="213"/>
      <c r="X338" s="213"/>
      <c r="Y338" s="213"/>
      <c r="Z338" s="213"/>
      <c r="AA338" s="213"/>
      <c r="AB338" s="213"/>
      <c r="AC338" s="213"/>
      <c r="AD338" s="213"/>
      <c r="AE338" s="213" t="s">
        <v>121</v>
      </c>
      <c r="AF338" s="213">
        <v>0</v>
      </c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</row>
    <row r="339" spans="1:60" ht="22.5" outlineLevel="1" x14ac:dyDescent="0.2">
      <c r="A339" s="214"/>
      <c r="B339" s="221"/>
      <c r="C339" s="272" t="s">
        <v>388</v>
      </c>
      <c r="D339" s="225"/>
      <c r="E339" s="232">
        <v>30.43</v>
      </c>
      <c r="F339" s="238"/>
      <c r="G339" s="238"/>
      <c r="H339" s="238"/>
      <c r="I339" s="238"/>
      <c r="J339" s="238"/>
      <c r="K339" s="238"/>
      <c r="L339" s="238"/>
      <c r="M339" s="238"/>
      <c r="N339" s="223"/>
      <c r="O339" s="223"/>
      <c r="P339" s="223"/>
      <c r="Q339" s="223"/>
      <c r="R339" s="223"/>
      <c r="S339" s="223"/>
      <c r="T339" s="224"/>
      <c r="U339" s="223"/>
      <c r="V339" s="213"/>
      <c r="W339" s="213"/>
      <c r="X339" s="213"/>
      <c r="Y339" s="213"/>
      <c r="Z339" s="213"/>
      <c r="AA339" s="213"/>
      <c r="AB339" s="213"/>
      <c r="AC339" s="213"/>
      <c r="AD339" s="213"/>
      <c r="AE339" s="213" t="s">
        <v>121</v>
      </c>
      <c r="AF339" s="213">
        <v>0</v>
      </c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</row>
    <row r="340" spans="1:60" ht="22.5" outlineLevel="1" x14ac:dyDescent="0.2">
      <c r="A340" s="214"/>
      <c r="B340" s="221"/>
      <c r="C340" s="272" t="s">
        <v>389</v>
      </c>
      <c r="D340" s="225"/>
      <c r="E340" s="232">
        <v>76</v>
      </c>
      <c r="F340" s="238"/>
      <c r="G340" s="238"/>
      <c r="H340" s="238"/>
      <c r="I340" s="238"/>
      <c r="J340" s="238"/>
      <c r="K340" s="238"/>
      <c r="L340" s="238"/>
      <c r="M340" s="238"/>
      <c r="N340" s="223"/>
      <c r="O340" s="223"/>
      <c r="P340" s="223"/>
      <c r="Q340" s="223"/>
      <c r="R340" s="223"/>
      <c r="S340" s="223"/>
      <c r="T340" s="224"/>
      <c r="U340" s="223"/>
      <c r="V340" s="213"/>
      <c r="W340" s="213"/>
      <c r="X340" s="213"/>
      <c r="Y340" s="213"/>
      <c r="Z340" s="213"/>
      <c r="AA340" s="213"/>
      <c r="AB340" s="213"/>
      <c r="AC340" s="213"/>
      <c r="AD340" s="213"/>
      <c r="AE340" s="213" t="s">
        <v>121</v>
      </c>
      <c r="AF340" s="213">
        <v>0</v>
      </c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</row>
    <row r="341" spans="1:60" ht="22.5" outlineLevel="1" x14ac:dyDescent="0.2">
      <c r="A341" s="214"/>
      <c r="B341" s="221"/>
      <c r="C341" s="272" t="s">
        <v>392</v>
      </c>
      <c r="D341" s="225"/>
      <c r="E341" s="232">
        <v>76.25</v>
      </c>
      <c r="F341" s="238"/>
      <c r="G341" s="238"/>
      <c r="H341" s="238"/>
      <c r="I341" s="238"/>
      <c r="J341" s="238"/>
      <c r="K341" s="238"/>
      <c r="L341" s="238"/>
      <c r="M341" s="238"/>
      <c r="N341" s="223"/>
      <c r="O341" s="223"/>
      <c r="P341" s="223"/>
      <c r="Q341" s="223"/>
      <c r="R341" s="223"/>
      <c r="S341" s="223"/>
      <c r="T341" s="224"/>
      <c r="U341" s="223"/>
      <c r="V341" s="213"/>
      <c r="W341" s="213"/>
      <c r="X341" s="213"/>
      <c r="Y341" s="213"/>
      <c r="Z341" s="213"/>
      <c r="AA341" s="213"/>
      <c r="AB341" s="213"/>
      <c r="AC341" s="213"/>
      <c r="AD341" s="213"/>
      <c r="AE341" s="213" t="s">
        <v>121</v>
      </c>
      <c r="AF341" s="213">
        <v>0</v>
      </c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</row>
    <row r="342" spans="1:60" outlineLevel="1" x14ac:dyDescent="0.2">
      <c r="A342" s="214"/>
      <c r="B342" s="221"/>
      <c r="C342" s="275" t="s">
        <v>246</v>
      </c>
      <c r="D342" s="229"/>
      <c r="E342" s="235">
        <v>385.23</v>
      </c>
      <c r="F342" s="238"/>
      <c r="G342" s="238"/>
      <c r="H342" s="238"/>
      <c r="I342" s="238"/>
      <c r="J342" s="238"/>
      <c r="K342" s="238"/>
      <c r="L342" s="238"/>
      <c r="M342" s="238"/>
      <c r="N342" s="223"/>
      <c r="O342" s="223"/>
      <c r="P342" s="223"/>
      <c r="Q342" s="223"/>
      <c r="R342" s="223"/>
      <c r="S342" s="223"/>
      <c r="T342" s="224"/>
      <c r="U342" s="22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 t="s">
        <v>121</v>
      </c>
      <c r="AF342" s="213">
        <v>1</v>
      </c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</row>
    <row r="343" spans="1:60" ht="33.75" outlineLevel="1" x14ac:dyDescent="0.2">
      <c r="A343" s="214"/>
      <c r="B343" s="221"/>
      <c r="C343" s="272" t="s">
        <v>431</v>
      </c>
      <c r="D343" s="225"/>
      <c r="E343" s="232">
        <v>6.9</v>
      </c>
      <c r="F343" s="238"/>
      <c r="G343" s="238"/>
      <c r="H343" s="238"/>
      <c r="I343" s="238"/>
      <c r="J343" s="238"/>
      <c r="K343" s="238"/>
      <c r="L343" s="238"/>
      <c r="M343" s="238"/>
      <c r="N343" s="223"/>
      <c r="O343" s="223"/>
      <c r="P343" s="223"/>
      <c r="Q343" s="223"/>
      <c r="R343" s="223"/>
      <c r="S343" s="223"/>
      <c r="T343" s="224"/>
      <c r="U343" s="22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 t="s">
        <v>121</v>
      </c>
      <c r="AF343" s="213">
        <v>0</v>
      </c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</row>
    <row r="344" spans="1:60" ht="33.75" outlineLevel="1" x14ac:dyDescent="0.2">
      <c r="A344" s="214"/>
      <c r="B344" s="221"/>
      <c r="C344" s="272" t="s">
        <v>432</v>
      </c>
      <c r="D344" s="225"/>
      <c r="E344" s="232">
        <v>6.9</v>
      </c>
      <c r="F344" s="238"/>
      <c r="G344" s="238"/>
      <c r="H344" s="238"/>
      <c r="I344" s="238"/>
      <c r="J344" s="238"/>
      <c r="K344" s="238"/>
      <c r="L344" s="238"/>
      <c r="M344" s="238"/>
      <c r="N344" s="223"/>
      <c r="O344" s="223"/>
      <c r="P344" s="223"/>
      <c r="Q344" s="223"/>
      <c r="R344" s="223"/>
      <c r="S344" s="223"/>
      <c r="T344" s="224"/>
      <c r="U344" s="22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 t="s">
        <v>121</v>
      </c>
      <c r="AF344" s="213">
        <v>0</v>
      </c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</row>
    <row r="345" spans="1:60" ht="33.75" outlineLevel="1" x14ac:dyDescent="0.2">
      <c r="A345" s="214"/>
      <c r="B345" s="221"/>
      <c r="C345" s="272" t="s">
        <v>433</v>
      </c>
      <c r="D345" s="225"/>
      <c r="E345" s="232">
        <v>7.54</v>
      </c>
      <c r="F345" s="238"/>
      <c r="G345" s="238"/>
      <c r="H345" s="238"/>
      <c r="I345" s="238"/>
      <c r="J345" s="238"/>
      <c r="K345" s="238"/>
      <c r="L345" s="238"/>
      <c r="M345" s="238"/>
      <c r="N345" s="223"/>
      <c r="O345" s="223"/>
      <c r="P345" s="223"/>
      <c r="Q345" s="223"/>
      <c r="R345" s="223"/>
      <c r="S345" s="223"/>
      <c r="T345" s="224"/>
      <c r="U345" s="22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 t="s">
        <v>121</v>
      </c>
      <c r="AF345" s="213">
        <v>0</v>
      </c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</row>
    <row r="346" spans="1:60" ht="22.5" outlineLevel="1" x14ac:dyDescent="0.2">
      <c r="A346" s="214"/>
      <c r="B346" s="221"/>
      <c r="C346" s="272" t="s">
        <v>434</v>
      </c>
      <c r="D346" s="225"/>
      <c r="E346" s="232">
        <v>6.3251999999999997</v>
      </c>
      <c r="F346" s="238"/>
      <c r="G346" s="238"/>
      <c r="H346" s="238"/>
      <c r="I346" s="238"/>
      <c r="J346" s="238"/>
      <c r="K346" s="238"/>
      <c r="L346" s="238"/>
      <c r="M346" s="238"/>
      <c r="N346" s="223"/>
      <c r="O346" s="223"/>
      <c r="P346" s="223"/>
      <c r="Q346" s="223"/>
      <c r="R346" s="223"/>
      <c r="S346" s="223"/>
      <c r="T346" s="224"/>
      <c r="U346" s="22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 t="s">
        <v>121</v>
      </c>
      <c r="AF346" s="213">
        <v>0</v>
      </c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</row>
    <row r="347" spans="1:60" outlineLevel="1" x14ac:dyDescent="0.2">
      <c r="A347" s="214"/>
      <c r="B347" s="221"/>
      <c r="C347" s="275" t="s">
        <v>246</v>
      </c>
      <c r="D347" s="229"/>
      <c r="E347" s="235">
        <v>27.665199999999999</v>
      </c>
      <c r="F347" s="238"/>
      <c r="G347" s="238"/>
      <c r="H347" s="238"/>
      <c r="I347" s="238"/>
      <c r="J347" s="238"/>
      <c r="K347" s="238"/>
      <c r="L347" s="238"/>
      <c r="M347" s="238"/>
      <c r="N347" s="223"/>
      <c r="O347" s="223"/>
      <c r="P347" s="223"/>
      <c r="Q347" s="223"/>
      <c r="R347" s="223"/>
      <c r="S347" s="223"/>
      <c r="T347" s="224"/>
      <c r="U347" s="223"/>
      <c r="V347" s="213"/>
      <c r="W347" s="213"/>
      <c r="X347" s="213"/>
      <c r="Y347" s="213"/>
      <c r="Z347" s="213"/>
      <c r="AA347" s="213"/>
      <c r="AB347" s="213"/>
      <c r="AC347" s="213"/>
      <c r="AD347" s="213"/>
      <c r="AE347" s="213" t="s">
        <v>121</v>
      </c>
      <c r="AF347" s="213">
        <v>1</v>
      </c>
      <c r="AG347" s="213"/>
      <c r="AH347" s="213"/>
      <c r="AI347" s="213"/>
      <c r="AJ347" s="213"/>
      <c r="AK347" s="213"/>
      <c r="AL347" s="213"/>
      <c r="AM347" s="213"/>
      <c r="AN347" s="213"/>
      <c r="AO347" s="213"/>
      <c r="AP347" s="213"/>
      <c r="AQ347" s="213"/>
      <c r="AR347" s="213"/>
      <c r="AS347" s="213"/>
      <c r="AT347" s="213"/>
      <c r="AU347" s="213"/>
      <c r="AV347" s="213"/>
      <c r="AW347" s="213"/>
      <c r="AX347" s="213"/>
      <c r="AY347" s="213"/>
      <c r="AZ347" s="213"/>
      <c r="BA347" s="213"/>
      <c r="BB347" s="213"/>
      <c r="BC347" s="213"/>
      <c r="BD347" s="213"/>
      <c r="BE347" s="213"/>
      <c r="BF347" s="213"/>
      <c r="BG347" s="213"/>
      <c r="BH347" s="213"/>
    </row>
    <row r="348" spans="1:60" ht="33.75" outlineLevel="1" x14ac:dyDescent="0.2">
      <c r="A348" s="214"/>
      <c r="B348" s="221"/>
      <c r="C348" s="272" t="s">
        <v>435</v>
      </c>
      <c r="D348" s="225"/>
      <c r="E348" s="232">
        <v>6.9</v>
      </c>
      <c r="F348" s="238"/>
      <c r="G348" s="238"/>
      <c r="H348" s="238"/>
      <c r="I348" s="238"/>
      <c r="J348" s="238"/>
      <c r="K348" s="238"/>
      <c r="L348" s="238"/>
      <c r="M348" s="238"/>
      <c r="N348" s="223"/>
      <c r="O348" s="223"/>
      <c r="P348" s="223"/>
      <c r="Q348" s="223"/>
      <c r="R348" s="223"/>
      <c r="S348" s="223"/>
      <c r="T348" s="224"/>
      <c r="U348" s="223"/>
      <c r="V348" s="213"/>
      <c r="W348" s="213"/>
      <c r="X348" s="213"/>
      <c r="Y348" s="213"/>
      <c r="Z348" s="213"/>
      <c r="AA348" s="213"/>
      <c r="AB348" s="213"/>
      <c r="AC348" s="213"/>
      <c r="AD348" s="213"/>
      <c r="AE348" s="213" t="s">
        <v>121</v>
      </c>
      <c r="AF348" s="213">
        <v>0</v>
      </c>
      <c r="AG348" s="213"/>
      <c r="AH348" s="213"/>
      <c r="AI348" s="213"/>
      <c r="AJ348" s="213"/>
      <c r="AK348" s="213"/>
      <c r="AL348" s="213"/>
      <c r="AM348" s="213"/>
      <c r="AN348" s="213"/>
      <c r="AO348" s="213"/>
      <c r="AP348" s="213"/>
      <c r="AQ348" s="213"/>
      <c r="AR348" s="213"/>
      <c r="AS348" s="213"/>
      <c r="AT348" s="213"/>
      <c r="AU348" s="213"/>
      <c r="AV348" s="213"/>
      <c r="AW348" s="213"/>
      <c r="AX348" s="213"/>
      <c r="AY348" s="213"/>
      <c r="AZ348" s="213"/>
      <c r="BA348" s="213"/>
      <c r="BB348" s="213"/>
      <c r="BC348" s="213"/>
      <c r="BD348" s="213"/>
      <c r="BE348" s="213"/>
      <c r="BF348" s="213"/>
      <c r="BG348" s="213"/>
      <c r="BH348" s="213"/>
    </row>
    <row r="349" spans="1:60" ht="33.75" outlineLevel="1" x14ac:dyDescent="0.2">
      <c r="A349" s="214"/>
      <c r="B349" s="221"/>
      <c r="C349" s="272" t="s">
        <v>436</v>
      </c>
      <c r="D349" s="225"/>
      <c r="E349" s="232">
        <v>6.9</v>
      </c>
      <c r="F349" s="238"/>
      <c r="G349" s="238"/>
      <c r="H349" s="238"/>
      <c r="I349" s="238"/>
      <c r="J349" s="238"/>
      <c r="K349" s="238"/>
      <c r="L349" s="238"/>
      <c r="M349" s="238"/>
      <c r="N349" s="223"/>
      <c r="O349" s="223"/>
      <c r="P349" s="223"/>
      <c r="Q349" s="223"/>
      <c r="R349" s="223"/>
      <c r="S349" s="223"/>
      <c r="T349" s="224"/>
      <c r="U349" s="22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 t="s">
        <v>121</v>
      </c>
      <c r="AF349" s="213">
        <v>0</v>
      </c>
      <c r="AG349" s="213"/>
      <c r="AH349" s="213"/>
      <c r="AI349" s="213"/>
      <c r="AJ349" s="213"/>
      <c r="AK349" s="213"/>
      <c r="AL349" s="213"/>
      <c r="AM349" s="213"/>
      <c r="AN349" s="213"/>
      <c r="AO349" s="213"/>
      <c r="AP349" s="213"/>
      <c r="AQ349" s="213"/>
      <c r="AR349" s="213"/>
      <c r="AS349" s="213"/>
      <c r="AT349" s="213"/>
      <c r="AU349" s="213"/>
      <c r="AV349" s="213"/>
      <c r="AW349" s="213"/>
      <c r="AX349" s="213"/>
      <c r="AY349" s="213"/>
      <c r="AZ349" s="213"/>
      <c r="BA349" s="213"/>
      <c r="BB349" s="213"/>
      <c r="BC349" s="213"/>
      <c r="BD349" s="213"/>
      <c r="BE349" s="213"/>
      <c r="BF349" s="213"/>
      <c r="BG349" s="213"/>
      <c r="BH349" s="213"/>
    </row>
    <row r="350" spans="1:60" ht="33.75" outlineLevel="1" x14ac:dyDescent="0.2">
      <c r="A350" s="214"/>
      <c r="B350" s="221"/>
      <c r="C350" s="272" t="s">
        <v>437</v>
      </c>
      <c r="D350" s="225"/>
      <c r="E350" s="232">
        <v>7.54</v>
      </c>
      <c r="F350" s="238"/>
      <c r="G350" s="238"/>
      <c r="H350" s="238"/>
      <c r="I350" s="238"/>
      <c r="J350" s="238"/>
      <c r="K350" s="238"/>
      <c r="L350" s="238"/>
      <c r="M350" s="238"/>
      <c r="N350" s="223"/>
      <c r="O350" s="223"/>
      <c r="P350" s="223"/>
      <c r="Q350" s="223"/>
      <c r="R350" s="223"/>
      <c r="S350" s="223"/>
      <c r="T350" s="224"/>
      <c r="U350" s="223"/>
      <c r="V350" s="213"/>
      <c r="W350" s="213"/>
      <c r="X350" s="213"/>
      <c r="Y350" s="213"/>
      <c r="Z350" s="213"/>
      <c r="AA350" s="213"/>
      <c r="AB350" s="213"/>
      <c r="AC350" s="213"/>
      <c r="AD350" s="213"/>
      <c r="AE350" s="213" t="s">
        <v>121</v>
      </c>
      <c r="AF350" s="213">
        <v>0</v>
      </c>
      <c r="AG350" s="213"/>
      <c r="AH350" s="213"/>
      <c r="AI350" s="213"/>
      <c r="AJ350" s="213"/>
      <c r="AK350" s="213"/>
      <c r="AL350" s="213"/>
      <c r="AM350" s="213"/>
      <c r="AN350" s="213"/>
      <c r="AO350" s="213"/>
      <c r="AP350" s="213"/>
      <c r="AQ350" s="213"/>
      <c r="AR350" s="213"/>
      <c r="AS350" s="213"/>
      <c r="AT350" s="213"/>
      <c r="AU350" s="213"/>
      <c r="AV350" s="213"/>
      <c r="AW350" s="213"/>
      <c r="AX350" s="213"/>
      <c r="AY350" s="213"/>
      <c r="AZ350" s="213"/>
      <c r="BA350" s="213"/>
      <c r="BB350" s="213"/>
      <c r="BC350" s="213"/>
      <c r="BD350" s="213"/>
      <c r="BE350" s="213"/>
      <c r="BF350" s="213"/>
      <c r="BG350" s="213"/>
      <c r="BH350" s="213"/>
    </row>
    <row r="351" spans="1:60" ht="33.75" outlineLevel="1" x14ac:dyDescent="0.2">
      <c r="A351" s="214"/>
      <c r="B351" s="221"/>
      <c r="C351" s="272" t="s">
        <v>438</v>
      </c>
      <c r="D351" s="225"/>
      <c r="E351" s="232">
        <v>7.54</v>
      </c>
      <c r="F351" s="238"/>
      <c r="G351" s="238"/>
      <c r="H351" s="238"/>
      <c r="I351" s="238"/>
      <c r="J351" s="238"/>
      <c r="K351" s="238"/>
      <c r="L351" s="238"/>
      <c r="M351" s="238"/>
      <c r="N351" s="223"/>
      <c r="O351" s="223"/>
      <c r="P351" s="223"/>
      <c r="Q351" s="223"/>
      <c r="R351" s="223"/>
      <c r="S351" s="223"/>
      <c r="T351" s="224"/>
      <c r="U351" s="223"/>
      <c r="V351" s="213"/>
      <c r="W351" s="213"/>
      <c r="X351" s="213"/>
      <c r="Y351" s="213"/>
      <c r="Z351" s="213"/>
      <c r="AA351" s="213"/>
      <c r="AB351" s="213"/>
      <c r="AC351" s="213"/>
      <c r="AD351" s="213"/>
      <c r="AE351" s="213" t="s">
        <v>121</v>
      </c>
      <c r="AF351" s="213">
        <v>0</v>
      </c>
      <c r="AG351" s="213"/>
      <c r="AH351" s="213"/>
      <c r="AI351" s="213"/>
      <c r="AJ351" s="213"/>
      <c r="AK351" s="213"/>
      <c r="AL351" s="213"/>
      <c r="AM351" s="213"/>
      <c r="AN351" s="213"/>
      <c r="AO351" s="213"/>
      <c r="AP351" s="213"/>
      <c r="AQ351" s="213"/>
      <c r="AR351" s="213"/>
      <c r="AS351" s="213"/>
      <c r="AT351" s="213"/>
      <c r="AU351" s="213"/>
      <c r="AV351" s="213"/>
      <c r="AW351" s="213"/>
      <c r="AX351" s="213"/>
      <c r="AY351" s="213"/>
      <c r="AZ351" s="213"/>
      <c r="BA351" s="213"/>
      <c r="BB351" s="213"/>
      <c r="BC351" s="213"/>
      <c r="BD351" s="213"/>
      <c r="BE351" s="213"/>
      <c r="BF351" s="213"/>
      <c r="BG351" s="213"/>
      <c r="BH351" s="213"/>
    </row>
    <row r="352" spans="1:60" outlineLevel="1" x14ac:dyDescent="0.2">
      <c r="A352" s="214"/>
      <c r="B352" s="221"/>
      <c r="C352" s="275" t="s">
        <v>246</v>
      </c>
      <c r="D352" s="229"/>
      <c r="E352" s="235">
        <v>28.88</v>
      </c>
      <c r="F352" s="238"/>
      <c r="G352" s="238"/>
      <c r="H352" s="238"/>
      <c r="I352" s="238"/>
      <c r="J352" s="238"/>
      <c r="K352" s="238"/>
      <c r="L352" s="238"/>
      <c r="M352" s="238"/>
      <c r="N352" s="223"/>
      <c r="O352" s="223"/>
      <c r="P352" s="223"/>
      <c r="Q352" s="223"/>
      <c r="R352" s="223"/>
      <c r="S352" s="223"/>
      <c r="T352" s="224"/>
      <c r="U352" s="223"/>
      <c r="V352" s="213"/>
      <c r="W352" s="213"/>
      <c r="X352" s="213"/>
      <c r="Y352" s="213"/>
      <c r="Z352" s="213"/>
      <c r="AA352" s="213"/>
      <c r="AB352" s="213"/>
      <c r="AC352" s="213"/>
      <c r="AD352" s="213"/>
      <c r="AE352" s="213" t="s">
        <v>121</v>
      </c>
      <c r="AF352" s="213">
        <v>1</v>
      </c>
      <c r="AG352" s="213"/>
      <c r="AH352" s="213"/>
      <c r="AI352" s="213"/>
      <c r="AJ352" s="213"/>
      <c r="AK352" s="213"/>
      <c r="AL352" s="213"/>
      <c r="AM352" s="213"/>
      <c r="AN352" s="213"/>
      <c r="AO352" s="213"/>
      <c r="AP352" s="213"/>
      <c r="AQ352" s="213"/>
      <c r="AR352" s="213"/>
      <c r="AS352" s="213"/>
      <c r="AT352" s="213"/>
      <c r="AU352" s="213"/>
      <c r="AV352" s="213"/>
      <c r="AW352" s="213"/>
      <c r="AX352" s="213"/>
      <c r="AY352" s="213"/>
      <c r="AZ352" s="213"/>
      <c r="BA352" s="213"/>
      <c r="BB352" s="213"/>
      <c r="BC352" s="213"/>
      <c r="BD352" s="213"/>
      <c r="BE352" s="213"/>
      <c r="BF352" s="213"/>
      <c r="BG352" s="213"/>
      <c r="BH352" s="213"/>
    </row>
    <row r="353" spans="1:60" ht="33.75" outlineLevel="1" x14ac:dyDescent="0.2">
      <c r="A353" s="214"/>
      <c r="B353" s="221"/>
      <c r="C353" s="272" t="s">
        <v>439</v>
      </c>
      <c r="D353" s="225"/>
      <c r="E353" s="232">
        <v>6.9</v>
      </c>
      <c r="F353" s="238"/>
      <c r="G353" s="238"/>
      <c r="H353" s="238"/>
      <c r="I353" s="238"/>
      <c r="J353" s="238"/>
      <c r="K353" s="238"/>
      <c r="L353" s="238"/>
      <c r="M353" s="238"/>
      <c r="N353" s="223"/>
      <c r="O353" s="223"/>
      <c r="P353" s="223"/>
      <c r="Q353" s="223"/>
      <c r="R353" s="223"/>
      <c r="S353" s="223"/>
      <c r="T353" s="224"/>
      <c r="U353" s="223"/>
      <c r="V353" s="213"/>
      <c r="W353" s="213"/>
      <c r="X353" s="213"/>
      <c r="Y353" s="213"/>
      <c r="Z353" s="213"/>
      <c r="AA353" s="213"/>
      <c r="AB353" s="213"/>
      <c r="AC353" s="213"/>
      <c r="AD353" s="213"/>
      <c r="AE353" s="213" t="s">
        <v>121</v>
      </c>
      <c r="AF353" s="213">
        <v>0</v>
      </c>
      <c r="AG353" s="213"/>
      <c r="AH353" s="213"/>
      <c r="AI353" s="213"/>
      <c r="AJ353" s="213"/>
      <c r="AK353" s="213"/>
      <c r="AL353" s="213"/>
      <c r="AM353" s="213"/>
      <c r="AN353" s="213"/>
      <c r="AO353" s="213"/>
      <c r="AP353" s="213"/>
      <c r="AQ353" s="213"/>
      <c r="AR353" s="213"/>
      <c r="AS353" s="213"/>
      <c r="AT353" s="213"/>
      <c r="AU353" s="213"/>
      <c r="AV353" s="213"/>
      <c r="AW353" s="213"/>
      <c r="AX353" s="213"/>
      <c r="AY353" s="213"/>
      <c r="AZ353" s="213"/>
      <c r="BA353" s="213"/>
      <c r="BB353" s="213"/>
      <c r="BC353" s="213"/>
      <c r="BD353" s="213"/>
      <c r="BE353" s="213"/>
      <c r="BF353" s="213"/>
      <c r="BG353" s="213"/>
      <c r="BH353" s="213"/>
    </row>
    <row r="354" spans="1:60" ht="33.75" outlineLevel="1" x14ac:dyDescent="0.2">
      <c r="A354" s="214"/>
      <c r="B354" s="221"/>
      <c r="C354" s="272" t="s">
        <v>440</v>
      </c>
      <c r="D354" s="225"/>
      <c r="E354" s="232">
        <v>6.9</v>
      </c>
      <c r="F354" s="238"/>
      <c r="G354" s="238"/>
      <c r="H354" s="238"/>
      <c r="I354" s="238"/>
      <c r="J354" s="238"/>
      <c r="K354" s="238"/>
      <c r="L354" s="238"/>
      <c r="M354" s="238"/>
      <c r="N354" s="223"/>
      <c r="O354" s="223"/>
      <c r="P354" s="223"/>
      <c r="Q354" s="223"/>
      <c r="R354" s="223"/>
      <c r="S354" s="223"/>
      <c r="T354" s="224"/>
      <c r="U354" s="223"/>
      <c r="V354" s="213"/>
      <c r="W354" s="213"/>
      <c r="X354" s="213"/>
      <c r="Y354" s="213"/>
      <c r="Z354" s="213"/>
      <c r="AA354" s="213"/>
      <c r="AB354" s="213"/>
      <c r="AC354" s="213"/>
      <c r="AD354" s="213"/>
      <c r="AE354" s="213" t="s">
        <v>121</v>
      </c>
      <c r="AF354" s="213">
        <v>0</v>
      </c>
      <c r="AG354" s="213"/>
      <c r="AH354" s="213"/>
      <c r="AI354" s="213"/>
      <c r="AJ354" s="213"/>
      <c r="AK354" s="213"/>
      <c r="AL354" s="213"/>
      <c r="AM354" s="213"/>
      <c r="AN354" s="213"/>
      <c r="AO354" s="213"/>
      <c r="AP354" s="213"/>
      <c r="AQ354" s="213"/>
      <c r="AR354" s="213"/>
      <c r="AS354" s="213"/>
      <c r="AT354" s="213"/>
      <c r="AU354" s="213"/>
      <c r="AV354" s="213"/>
      <c r="AW354" s="213"/>
      <c r="AX354" s="213"/>
      <c r="AY354" s="213"/>
      <c r="AZ354" s="213"/>
      <c r="BA354" s="213"/>
      <c r="BB354" s="213"/>
      <c r="BC354" s="213"/>
      <c r="BD354" s="213"/>
      <c r="BE354" s="213"/>
      <c r="BF354" s="213"/>
      <c r="BG354" s="213"/>
      <c r="BH354" s="213"/>
    </row>
    <row r="355" spans="1:60" ht="33.75" outlineLevel="1" x14ac:dyDescent="0.2">
      <c r="A355" s="214"/>
      <c r="B355" s="221"/>
      <c r="C355" s="272" t="s">
        <v>441</v>
      </c>
      <c r="D355" s="225"/>
      <c r="E355" s="232">
        <v>7.54</v>
      </c>
      <c r="F355" s="238"/>
      <c r="G355" s="238"/>
      <c r="H355" s="238"/>
      <c r="I355" s="238"/>
      <c r="J355" s="238"/>
      <c r="K355" s="238"/>
      <c r="L355" s="238"/>
      <c r="M355" s="238"/>
      <c r="N355" s="223"/>
      <c r="O355" s="223"/>
      <c r="P355" s="223"/>
      <c r="Q355" s="223"/>
      <c r="R355" s="223"/>
      <c r="S355" s="223"/>
      <c r="T355" s="224"/>
      <c r="U355" s="223"/>
      <c r="V355" s="213"/>
      <c r="W355" s="213"/>
      <c r="X355" s="213"/>
      <c r="Y355" s="213"/>
      <c r="Z355" s="213"/>
      <c r="AA355" s="213"/>
      <c r="AB355" s="213"/>
      <c r="AC355" s="213"/>
      <c r="AD355" s="213"/>
      <c r="AE355" s="213" t="s">
        <v>121</v>
      </c>
      <c r="AF355" s="213">
        <v>0</v>
      </c>
      <c r="AG355" s="213"/>
      <c r="AH355" s="213"/>
      <c r="AI355" s="213"/>
      <c r="AJ355" s="213"/>
      <c r="AK355" s="213"/>
      <c r="AL355" s="213"/>
      <c r="AM355" s="213"/>
      <c r="AN355" s="213"/>
      <c r="AO355" s="213"/>
      <c r="AP355" s="213"/>
      <c r="AQ355" s="213"/>
      <c r="AR355" s="213"/>
      <c r="AS355" s="213"/>
      <c r="AT355" s="213"/>
      <c r="AU355" s="213"/>
      <c r="AV355" s="213"/>
      <c r="AW355" s="213"/>
      <c r="AX355" s="213"/>
      <c r="AY355" s="213"/>
      <c r="AZ355" s="213"/>
      <c r="BA355" s="213"/>
      <c r="BB355" s="213"/>
      <c r="BC355" s="213"/>
      <c r="BD355" s="213"/>
      <c r="BE355" s="213"/>
      <c r="BF355" s="213"/>
      <c r="BG355" s="213"/>
      <c r="BH355" s="213"/>
    </row>
    <row r="356" spans="1:60" ht="33.75" outlineLevel="1" x14ac:dyDescent="0.2">
      <c r="A356" s="214"/>
      <c r="B356" s="221"/>
      <c r="C356" s="272" t="s">
        <v>442</v>
      </c>
      <c r="D356" s="225"/>
      <c r="E356" s="232">
        <v>7.54</v>
      </c>
      <c r="F356" s="238"/>
      <c r="G356" s="238"/>
      <c r="H356" s="238"/>
      <c r="I356" s="238"/>
      <c r="J356" s="238"/>
      <c r="K356" s="238"/>
      <c r="L356" s="238"/>
      <c r="M356" s="238"/>
      <c r="N356" s="223"/>
      <c r="O356" s="223"/>
      <c r="P356" s="223"/>
      <c r="Q356" s="223"/>
      <c r="R356" s="223"/>
      <c r="S356" s="223"/>
      <c r="T356" s="224"/>
      <c r="U356" s="22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 t="s">
        <v>121</v>
      </c>
      <c r="AF356" s="213">
        <v>0</v>
      </c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</row>
    <row r="357" spans="1:60" outlineLevel="1" x14ac:dyDescent="0.2">
      <c r="A357" s="214"/>
      <c r="B357" s="221"/>
      <c r="C357" s="275" t="s">
        <v>246</v>
      </c>
      <c r="D357" s="229"/>
      <c r="E357" s="235">
        <v>28.88</v>
      </c>
      <c r="F357" s="238"/>
      <c r="G357" s="238"/>
      <c r="H357" s="238"/>
      <c r="I357" s="238"/>
      <c r="J357" s="238"/>
      <c r="K357" s="238"/>
      <c r="L357" s="238"/>
      <c r="M357" s="238"/>
      <c r="N357" s="223"/>
      <c r="O357" s="223"/>
      <c r="P357" s="223"/>
      <c r="Q357" s="223"/>
      <c r="R357" s="223"/>
      <c r="S357" s="223"/>
      <c r="T357" s="224"/>
      <c r="U357" s="22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 t="s">
        <v>121</v>
      </c>
      <c r="AF357" s="213">
        <v>1</v>
      </c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</row>
    <row r="358" spans="1:60" ht="22.5" outlineLevel="1" x14ac:dyDescent="0.2">
      <c r="A358" s="214">
        <v>57</v>
      </c>
      <c r="B358" s="221" t="s">
        <v>443</v>
      </c>
      <c r="C358" s="271" t="s">
        <v>444</v>
      </c>
      <c r="D358" s="223" t="s">
        <v>166</v>
      </c>
      <c r="E358" s="231">
        <v>0.24704999999999999</v>
      </c>
      <c r="F358" s="237">
        <f>H358+J358</f>
        <v>0</v>
      </c>
      <c r="G358" s="238">
        <f>ROUND(E358*F358,2)</f>
        <v>0</v>
      </c>
      <c r="H358" s="238"/>
      <c r="I358" s="238">
        <f>ROUND(E358*H358,2)</f>
        <v>0</v>
      </c>
      <c r="J358" s="238"/>
      <c r="K358" s="238">
        <f>ROUND(E358*J358,2)</f>
        <v>0</v>
      </c>
      <c r="L358" s="238">
        <v>21</v>
      </c>
      <c r="M358" s="238">
        <f>G358*(1+L358/100)</f>
        <v>0</v>
      </c>
      <c r="N358" s="223">
        <v>1</v>
      </c>
      <c r="O358" s="223">
        <f>ROUND(E358*N358,5)</f>
        <v>0.24704999999999999</v>
      </c>
      <c r="P358" s="223">
        <v>0</v>
      </c>
      <c r="Q358" s="223">
        <f>ROUND(E358*P358,5)</f>
        <v>0</v>
      </c>
      <c r="R358" s="223"/>
      <c r="S358" s="223"/>
      <c r="T358" s="224">
        <v>0</v>
      </c>
      <c r="U358" s="223">
        <f>ROUND(E358*T358,2)</f>
        <v>0</v>
      </c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 t="s">
        <v>190</v>
      </c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</row>
    <row r="359" spans="1:60" ht="22.5" outlineLevel="1" x14ac:dyDescent="0.2">
      <c r="A359" s="214"/>
      <c r="B359" s="221"/>
      <c r="C359" s="272" t="s">
        <v>445</v>
      </c>
      <c r="D359" s="225"/>
      <c r="E359" s="232">
        <v>8.2350000000000007E-2</v>
      </c>
      <c r="F359" s="238"/>
      <c r="G359" s="238"/>
      <c r="H359" s="238"/>
      <c r="I359" s="238"/>
      <c r="J359" s="238"/>
      <c r="K359" s="238"/>
      <c r="L359" s="238"/>
      <c r="M359" s="238"/>
      <c r="N359" s="223"/>
      <c r="O359" s="223"/>
      <c r="P359" s="223"/>
      <c r="Q359" s="223"/>
      <c r="R359" s="223"/>
      <c r="S359" s="223"/>
      <c r="T359" s="224"/>
      <c r="U359" s="22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 t="s">
        <v>121</v>
      </c>
      <c r="AF359" s="213">
        <v>0</v>
      </c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</row>
    <row r="360" spans="1:60" ht="22.5" outlineLevel="1" x14ac:dyDescent="0.2">
      <c r="A360" s="214"/>
      <c r="B360" s="221"/>
      <c r="C360" s="272" t="s">
        <v>446</v>
      </c>
      <c r="D360" s="225"/>
      <c r="E360" s="232">
        <v>8.2350000000000007E-2</v>
      </c>
      <c r="F360" s="238"/>
      <c r="G360" s="238"/>
      <c r="H360" s="238"/>
      <c r="I360" s="238"/>
      <c r="J360" s="238"/>
      <c r="K360" s="238"/>
      <c r="L360" s="238"/>
      <c r="M360" s="238"/>
      <c r="N360" s="223"/>
      <c r="O360" s="223"/>
      <c r="P360" s="223"/>
      <c r="Q360" s="223"/>
      <c r="R360" s="223"/>
      <c r="S360" s="223"/>
      <c r="T360" s="224"/>
      <c r="U360" s="22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 t="s">
        <v>121</v>
      </c>
      <c r="AF360" s="213">
        <v>0</v>
      </c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</row>
    <row r="361" spans="1:60" ht="22.5" outlineLevel="1" x14ac:dyDescent="0.2">
      <c r="A361" s="214"/>
      <c r="B361" s="221"/>
      <c r="C361" s="272" t="s">
        <v>447</v>
      </c>
      <c r="D361" s="225"/>
      <c r="E361" s="232">
        <v>8.2350000000000007E-2</v>
      </c>
      <c r="F361" s="238"/>
      <c r="G361" s="238"/>
      <c r="H361" s="238"/>
      <c r="I361" s="238"/>
      <c r="J361" s="238"/>
      <c r="K361" s="238"/>
      <c r="L361" s="238"/>
      <c r="M361" s="238"/>
      <c r="N361" s="223"/>
      <c r="O361" s="223"/>
      <c r="P361" s="223"/>
      <c r="Q361" s="223"/>
      <c r="R361" s="223"/>
      <c r="S361" s="223"/>
      <c r="T361" s="224"/>
      <c r="U361" s="223"/>
      <c r="V361" s="213"/>
      <c r="W361" s="213"/>
      <c r="X361" s="213"/>
      <c r="Y361" s="213"/>
      <c r="Z361" s="213"/>
      <c r="AA361" s="213"/>
      <c r="AB361" s="213"/>
      <c r="AC361" s="213"/>
      <c r="AD361" s="213"/>
      <c r="AE361" s="213" t="s">
        <v>121</v>
      </c>
      <c r="AF361" s="213">
        <v>0</v>
      </c>
      <c r="AG361" s="213"/>
      <c r="AH361" s="213"/>
      <c r="AI361" s="213"/>
      <c r="AJ361" s="213"/>
      <c r="AK361" s="213"/>
      <c r="AL361" s="213"/>
      <c r="AM361" s="213"/>
      <c r="AN361" s="213"/>
      <c r="AO361" s="213"/>
      <c r="AP361" s="213"/>
      <c r="AQ361" s="213"/>
      <c r="AR361" s="213"/>
      <c r="AS361" s="213"/>
      <c r="AT361" s="213"/>
      <c r="AU361" s="213"/>
      <c r="AV361" s="213"/>
      <c r="AW361" s="213"/>
      <c r="AX361" s="213"/>
      <c r="AY361" s="213"/>
      <c r="AZ361" s="213"/>
      <c r="BA361" s="213"/>
      <c r="BB361" s="213"/>
      <c r="BC361" s="213"/>
      <c r="BD361" s="213"/>
      <c r="BE361" s="213"/>
      <c r="BF361" s="213"/>
      <c r="BG361" s="213"/>
      <c r="BH361" s="213"/>
    </row>
    <row r="362" spans="1:60" ht="22.5" outlineLevel="1" x14ac:dyDescent="0.2">
      <c r="A362" s="214">
        <v>58</v>
      </c>
      <c r="B362" s="221" t="s">
        <v>448</v>
      </c>
      <c r="C362" s="271" t="s">
        <v>449</v>
      </c>
      <c r="D362" s="223" t="s">
        <v>166</v>
      </c>
      <c r="E362" s="231">
        <v>0.56790719999999995</v>
      </c>
      <c r="F362" s="237">
        <f>H362+J362</f>
        <v>0</v>
      </c>
      <c r="G362" s="238">
        <f>ROUND(E362*F362,2)</f>
        <v>0</v>
      </c>
      <c r="H362" s="238"/>
      <c r="I362" s="238">
        <f>ROUND(E362*H362,2)</f>
        <v>0</v>
      </c>
      <c r="J362" s="238"/>
      <c r="K362" s="238">
        <f>ROUND(E362*J362,2)</f>
        <v>0</v>
      </c>
      <c r="L362" s="238">
        <v>21</v>
      </c>
      <c r="M362" s="238">
        <f>G362*(1+L362/100)</f>
        <v>0</v>
      </c>
      <c r="N362" s="223">
        <v>1</v>
      </c>
      <c r="O362" s="223">
        <f>ROUND(E362*N362,5)</f>
        <v>0.56791000000000003</v>
      </c>
      <c r="P362" s="223">
        <v>0</v>
      </c>
      <c r="Q362" s="223">
        <f>ROUND(E362*P362,5)</f>
        <v>0</v>
      </c>
      <c r="R362" s="223"/>
      <c r="S362" s="223"/>
      <c r="T362" s="224">
        <v>0</v>
      </c>
      <c r="U362" s="223">
        <f>ROUND(E362*T362,2)</f>
        <v>0</v>
      </c>
      <c r="V362" s="213"/>
      <c r="W362" s="213"/>
      <c r="X362" s="213"/>
      <c r="Y362" s="213"/>
      <c r="Z362" s="213"/>
      <c r="AA362" s="213"/>
      <c r="AB362" s="213"/>
      <c r="AC362" s="213"/>
      <c r="AD362" s="213"/>
      <c r="AE362" s="213" t="s">
        <v>190</v>
      </c>
      <c r="AF362" s="213"/>
      <c r="AG362" s="213"/>
      <c r="AH362" s="213"/>
      <c r="AI362" s="213"/>
      <c r="AJ362" s="213"/>
      <c r="AK362" s="213"/>
      <c r="AL362" s="213"/>
      <c r="AM362" s="213"/>
      <c r="AN362" s="213"/>
      <c r="AO362" s="213"/>
      <c r="AP362" s="213"/>
      <c r="AQ362" s="213"/>
      <c r="AR362" s="213"/>
      <c r="AS362" s="213"/>
      <c r="AT362" s="213"/>
      <c r="AU362" s="213"/>
      <c r="AV362" s="213"/>
      <c r="AW362" s="213"/>
      <c r="AX362" s="213"/>
      <c r="AY362" s="213"/>
      <c r="AZ362" s="213"/>
      <c r="BA362" s="213"/>
      <c r="BB362" s="213"/>
      <c r="BC362" s="213"/>
      <c r="BD362" s="213"/>
      <c r="BE362" s="213"/>
      <c r="BF362" s="213"/>
      <c r="BG362" s="213"/>
      <c r="BH362" s="213"/>
    </row>
    <row r="363" spans="1:60" ht="22.5" outlineLevel="1" x14ac:dyDescent="0.2">
      <c r="A363" s="214"/>
      <c r="B363" s="221"/>
      <c r="C363" s="272" t="s">
        <v>450</v>
      </c>
      <c r="D363" s="225"/>
      <c r="E363" s="232">
        <v>4.4884800000000002E-2</v>
      </c>
      <c r="F363" s="238"/>
      <c r="G363" s="238"/>
      <c r="H363" s="238"/>
      <c r="I363" s="238"/>
      <c r="J363" s="238"/>
      <c r="K363" s="238"/>
      <c r="L363" s="238"/>
      <c r="M363" s="238"/>
      <c r="N363" s="223"/>
      <c r="O363" s="223"/>
      <c r="P363" s="223"/>
      <c r="Q363" s="223"/>
      <c r="R363" s="223"/>
      <c r="S363" s="223"/>
      <c r="T363" s="224"/>
      <c r="U363" s="223"/>
      <c r="V363" s="213"/>
      <c r="W363" s="213"/>
      <c r="X363" s="213"/>
      <c r="Y363" s="213"/>
      <c r="Z363" s="213"/>
      <c r="AA363" s="213"/>
      <c r="AB363" s="213"/>
      <c r="AC363" s="213"/>
      <c r="AD363" s="213"/>
      <c r="AE363" s="213" t="s">
        <v>121</v>
      </c>
      <c r="AF363" s="213">
        <v>0</v>
      </c>
      <c r="AG363" s="213"/>
      <c r="AH363" s="213"/>
      <c r="AI363" s="213"/>
      <c r="AJ363" s="213"/>
      <c r="AK363" s="213"/>
      <c r="AL363" s="213"/>
      <c r="AM363" s="213"/>
      <c r="AN363" s="213"/>
      <c r="AO363" s="213"/>
      <c r="AP363" s="213"/>
      <c r="AQ363" s="213"/>
      <c r="AR363" s="213"/>
      <c r="AS363" s="213"/>
      <c r="AT363" s="213"/>
      <c r="AU363" s="213"/>
      <c r="AV363" s="213"/>
      <c r="AW363" s="213"/>
      <c r="AX363" s="213"/>
      <c r="AY363" s="213"/>
      <c r="AZ363" s="213"/>
      <c r="BA363" s="213"/>
      <c r="BB363" s="213"/>
      <c r="BC363" s="213"/>
      <c r="BD363" s="213"/>
      <c r="BE363" s="213"/>
      <c r="BF363" s="213"/>
      <c r="BG363" s="213"/>
      <c r="BH363" s="213"/>
    </row>
    <row r="364" spans="1:60" ht="22.5" outlineLevel="1" x14ac:dyDescent="0.2">
      <c r="A364" s="214"/>
      <c r="B364" s="221"/>
      <c r="C364" s="272" t="s">
        <v>451</v>
      </c>
      <c r="D364" s="225"/>
      <c r="E364" s="232">
        <v>4.9075199999999999E-2</v>
      </c>
      <c r="F364" s="238"/>
      <c r="G364" s="238"/>
      <c r="H364" s="238"/>
      <c r="I364" s="238"/>
      <c r="J364" s="238"/>
      <c r="K364" s="238"/>
      <c r="L364" s="238"/>
      <c r="M364" s="238"/>
      <c r="N364" s="223"/>
      <c r="O364" s="223"/>
      <c r="P364" s="223"/>
      <c r="Q364" s="223"/>
      <c r="R364" s="223"/>
      <c r="S364" s="223"/>
      <c r="T364" s="224"/>
      <c r="U364" s="223"/>
      <c r="V364" s="213"/>
      <c r="W364" s="213"/>
      <c r="X364" s="213"/>
      <c r="Y364" s="213"/>
      <c r="Z364" s="213"/>
      <c r="AA364" s="213"/>
      <c r="AB364" s="213"/>
      <c r="AC364" s="213"/>
      <c r="AD364" s="213"/>
      <c r="AE364" s="213" t="s">
        <v>121</v>
      </c>
      <c r="AF364" s="213">
        <v>0</v>
      </c>
      <c r="AG364" s="213"/>
      <c r="AH364" s="213"/>
      <c r="AI364" s="213"/>
      <c r="AJ364" s="213"/>
      <c r="AK364" s="213"/>
      <c r="AL364" s="213"/>
      <c r="AM364" s="213"/>
      <c r="AN364" s="213"/>
      <c r="AO364" s="213"/>
      <c r="AP364" s="213"/>
      <c r="AQ364" s="213"/>
      <c r="AR364" s="213"/>
      <c r="AS364" s="213"/>
      <c r="AT364" s="213"/>
      <c r="AU364" s="213"/>
      <c r="AV364" s="213"/>
      <c r="AW364" s="213"/>
      <c r="AX364" s="213"/>
      <c r="AY364" s="213"/>
      <c r="AZ364" s="213"/>
      <c r="BA364" s="213"/>
      <c r="BB364" s="213"/>
      <c r="BC364" s="213"/>
      <c r="BD364" s="213"/>
      <c r="BE364" s="213"/>
      <c r="BF364" s="213"/>
      <c r="BG364" s="213"/>
      <c r="BH364" s="213"/>
    </row>
    <row r="365" spans="1:60" ht="22.5" outlineLevel="1" x14ac:dyDescent="0.2">
      <c r="A365" s="214"/>
      <c r="B365" s="221"/>
      <c r="C365" s="272" t="s">
        <v>452</v>
      </c>
      <c r="D365" s="225"/>
      <c r="E365" s="232">
        <v>4.5575999999999998E-2</v>
      </c>
      <c r="F365" s="238"/>
      <c r="G365" s="238"/>
      <c r="H365" s="238"/>
      <c r="I365" s="238"/>
      <c r="J365" s="238"/>
      <c r="K365" s="238"/>
      <c r="L365" s="238"/>
      <c r="M365" s="238"/>
      <c r="N365" s="223"/>
      <c r="O365" s="223"/>
      <c r="P365" s="223"/>
      <c r="Q365" s="223"/>
      <c r="R365" s="223"/>
      <c r="S365" s="223"/>
      <c r="T365" s="224"/>
      <c r="U365" s="223"/>
      <c r="V365" s="213"/>
      <c r="W365" s="213"/>
      <c r="X365" s="213"/>
      <c r="Y365" s="213"/>
      <c r="Z365" s="213"/>
      <c r="AA365" s="213"/>
      <c r="AB365" s="213"/>
      <c r="AC365" s="213"/>
      <c r="AD365" s="213"/>
      <c r="AE365" s="213" t="s">
        <v>121</v>
      </c>
      <c r="AF365" s="213">
        <v>0</v>
      </c>
      <c r="AG365" s="213"/>
      <c r="AH365" s="213"/>
      <c r="AI365" s="213"/>
      <c r="AJ365" s="213"/>
      <c r="AK365" s="213"/>
      <c r="AL365" s="213"/>
      <c r="AM365" s="213"/>
      <c r="AN365" s="213"/>
      <c r="AO365" s="213"/>
      <c r="AP365" s="213"/>
      <c r="AQ365" s="213"/>
      <c r="AR365" s="213"/>
      <c r="AS365" s="213"/>
      <c r="AT365" s="213"/>
      <c r="AU365" s="213"/>
      <c r="AV365" s="213"/>
      <c r="AW365" s="213"/>
      <c r="AX365" s="213"/>
      <c r="AY365" s="213"/>
      <c r="AZ365" s="213"/>
      <c r="BA365" s="213"/>
      <c r="BB365" s="213"/>
      <c r="BC365" s="213"/>
      <c r="BD365" s="213"/>
      <c r="BE365" s="213"/>
      <c r="BF365" s="213"/>
      <c r="BG365" s="213"/>
      <c r="BH365" s="213"/>
    </row>
    <row r="366" spans="1:60" ht="22.5" outlineLevel="1" x14ac:dyDescent="0.2">
      <c r="A366" s="214"/>
      <c r="B366" s="221"/>
      <c r="C366" s="272" t="s">
        <v>453</v>
      </c>
      <c r="D366" s="225"/>
      <c r="E366" s="232">
        <v>4.9766400000000002E-2</v>
      </c>
      <c r="F366" s="238"/>
      <c r="G366" s="238"/>
      <c r="H366" s="238"/>
      <c r="I366" s="238"/>
      <c r="J366" s="238"/>
      <c r="K366" s="238"/>
      <c r="L366" s="238"/>
      <c r="M366" s="238"/>
      <c r="N366" s="223"/>
      <c r="O366" s="223"/>
      <c r="P366" s="223"/>
      <c r="Q366" s="223"/>
      <c r="R366" s="223"/>
      <c r="S366" s="223"/>
      <c r="T366" s="224"/>
      <c r="U366" s="223"/>
      <c r="V366" s="213"/>
      <c r="W366" s="213"/>
      <c r="X366" s="213"/>
      <c r="Y366" s="213"/>
      <c r="Z366" s="213"/>
      <c r="AA366" s="213"/>
      <c r="AB366" s="213"/>
      <c r="AC366" s="213"/>
      <c r="AD366" s="213"/>
      <c r="AE366" s="213" t="s">
        <v>121</v>
      </c>
      <c r="AF366" s="213">
        <v>0</v>
      </c>
      <c r="AG366" s="213"/>
      <c r="AH366" s="213"/>
      <c r="AI366" s="213"/>
      <c r="AJ366" s="213"/>
      <c r="AK366" s="213"/>
      <c r="AL366" s="213"/>
      <c r="AM366" s="213"/>
      <c r="AN366" s="213"/>
      <c r="AO366" s="213"/>
      <c r="AP366" s="213"/>
      <c r="AQ366" s="213"/>
      <c r="AR366" s="213"/>
      <c r="AS366" s="213"/>
      <c r="AT366" s="213"/>
      <c r="AU366" s="213"/>
      <c r="AV366" s="213"/>
      <c r="AW366" s="213"/>
      <c r="AX366" s="213"/>
      <c r="AY366" s="213"/>
      <c r="AZ366" s="213"/>
      <c r="BA366" s="213"/>
      <c r="BB366" s="213"/>
      <c r="BC366" s="213"/>
      <c r="BD366" s="213"/>
      <c r="BE366" s="213"/>
      <c r="BF366" s="213"/>
      <c r="BG366" s="213"/>
      <c r="BH366" s="213"/>
    </row>
    <row r="367" spans="1:60" outlineLevel="1" x14ac:dyDescent="0.2">
      <c r="A367" s="214"/>
      <c r="B367" s="221"/>
      <c r="C367" s="275" t="s">
        <v>246</v>
      </c>
      <c r="D367" s="229"/>
      <c r="E367" s="235">
        <v>0.18930240000000001</v>
      </c>
      <c r="F367" s="238"/>
      <c r="G367" s="238"/>
      <c r="H367" s="238"/>
      <c r="I367" s="238"/>
      <c r="J367" s="238"/>
      <c r="K367" s="238"/>
      <c r="L367" s="238"/>
      <c r="M367" s="238"/>
      <c r="N367" s="223"/>
      <c r="O367" s="223"/>
      <c r="P367" s="223"/>
      <c r="Q367" s="223"/>
      <c r="R367" s="223"/>
      <c r="S367" s="223"/>
      <c r="T367" s="224"/>
      <c r="U367" s="223"/>
      <c r="V367" s="213"/>
      <c r="W367" s="213"/>
      <c r="X367" s="213"/>
      <c r="Y367" s="213"/>
      <c r="Z367" s="213"/>
      <c r="AA367" s="213"/>
      <c r="AB367" s="213"/>
      <c r="AC367" s="213"/>
      <c r="AD367" s="213"/>
      <c r="AE367" s="213" t="s">
        <v>121</v>
      </c>
      <c r="AF367" s="213">
        <v>1</v>
      </c>
      <c r="AG367" s="213"/>
      <c r="AH367" s="213"/>
      <c r="AI367" s="213"/>
      <c r="AJ367" s="213"/>
      <c r="AK367" s="213"/>
      <c r="AL367" s="213"/>
      <c r="AM367" s="213"/>
      <c r="AN367" s="213"/>
      <c r="AO367" s="213"/>
      <c r="AP367" s="213"/>
      <c r="AQ367" s="213"/>
      <c r="AR367" s="213"/>
      <c r="AS367" s="213"/>
      <c r="AT367" s="213"/>
      <c r="AU367" s="213"/>
      <c r="AV367" s="213"/>
      <c r="AW367" s="213"/>
      <c r="AX367" s="213"/>
      <c r="AY367" s="213"/>
      <c r="AZ367" s="213"/>
      <c r="BA367" s="213"/>
      <c r="BB367" s="213"/>
      <c r="BC367" s="213"/>
      <c r="BD367" s="213"/>
      <c r="BE367" s="213"/>
      <c r="BF367" s="213"/>
      <c r="BG367" s="213"/>
      <c r="BH367" s="213"/>
    </row>
    <row r="368" spans="1:60" ht="22.5" outlineLevel="1" x14ac:dyDescent="0.2">
      <c r="A368" s="214"/>
      <c r="B368" s="221"/>
      <c r="C368" s="272" t="s">
        <v>454</v>
      </c>
      <c r="D368" s="225"/>
      <c r="E368" s="232">
        <v>4.4884800000000002E-2</v>
      </c>
      <c r="F368" s="238"/>
      <c r="G368" s="238"/>
      <c r="H368" s="238"/>
      <c r="I368" s="238"/>
      <c r="J368" s="238"/>
      <c r="K368" s="238"/>
      <c r="L368" s="238"/>
      <c r="M368" s="238"/>
      <c r="N368" s="223"/>
      <c r="O368" s="223"/>
      <c r="P368" s="223"/>
      <c r="Q368" s="223"/>
      <c r="R368" s="223"/>
      <c r="S368" s="223"/>
      <c r="T368" s="224"/>
      <c r="U368" s="223"/>
      <c r="V368" s="213"/>
      <c r="W368" s="213"/>
      <c r="X368" s="213"/>
      <c r="Y368" s="213"/>
      <c r="Z368" s="213"/>
      <c r="AA368" s="213"/>
      <c r="AB368" s="213"/>
      <c r="AC368" s="213"/>
      <c r="AD368" s="213"/>
      <c r="AE368" s="213" t="s">
        <v>121</v>
      </c>
      <c r="AF368" s="213">
        <v>0</v>
      </c>
      <c r="AG368" s="213"/>
      <c r="AH368" s="213"/>
      <c r="AI368" s="213"/>
      <c r="AJ368" s="213"/>
      <c r="AK368" s="213"/>
      <c r="AL368" s="213"/>
      <c r="AM368" s="213"/>
      <c r="AN368" s="213"/>
      <c r="AO368" s="213"/>
      <c r="AP368" s="213"/>
      <c r="AQ368" s="213"/>
      <c r="AR368" s="213"/>
      <c r="AS368" s="213"/>
      <c r="AT368" s="213"/>
      <c r="AU368" s="213"/>
      <c r="AV368" s="213"/>
      <c r="AW368" s="213"/>
      <c r="AX368" s="213"/>
      <c r="AY368" s="213"/>
      <c r="AZ368" s="213"/>
      <c r="BA368" s="213"/>
      <c r="BB368" s="213"/>
      <c r="BC368" s="213"/>
      <c r="BD368" s="213"/>
      <c r="BE368" s="213"/>
      <c r="BF368" s="213"/>
      <c r="BG368" s="213"/>
      <c r="BH368" s="213"/>
    </row>
    <row r="369" spans="1:60" ht="22.5" outlineLevel="1" x14ac:dyDescent="0.2">
      <c r="A369" s="214"/>
      <c r="B369" s="221"/>
      <c r="C369" s="272" t="s">
        <v>455</v>
      </c>
      <c r="D369" s="225"/>
      <c r="E369" s="232">
        <v>4.9075199999999999E-2</v>
      </c>
      <c r="F369" s="238"/>
      <c r="G369" s="238"/>
      <c r="H369" s="238"/>
      <c r="I369" s="238"/>
      <c r="J369" s="238"/>
      <c r="K369" s="238"/>
      <c r="L369" s="238"/>
      <c r="M369" s="238"/>
      <c r="N369" s="223"/>
      <c r="O369" s="223"/>
      <c r="P369" s="223"/>
      <c r="Q369" s="223"/>
      <c r="R369" s="223"/>
      <c r="S369" s="223"/>
      <c r="T369" s="224"/>
      <c r="U369" s="223"/>
      <c r="V369" s="213"/>
      <c r="W369" s="213"/>
      <c r="X369" s="213"/>
      <c r="Y369" s="213"/>
      <c r="Z369" s="213"/>
      <c r="AA369" s="213"/>
      <c r="AB369" s="213"/>
      <c r="AC369" s="213"/>
      <c r="AD369" s="213"/>
      <c r="AE369" s="213" t="s">
        <v>121</v>
      </c>
      <c r="AF369" s="213">
        <v>0</v>
      </c>
      <c r="AG369" s="213"/>
      <c r="AH369" s="213"/>
      <c r="AI369" s="213"/>
      <c r="AJ369" s="213"/>
      <c r="AK369" s="213"/>
      <c r="AL369" s="213"/>
      <c r="AM369" s="213"/>
      <c r="AN369" s="213"/>
      <c r="AO369" s="213"/>
      <c r="AP369" s="213"/>
      <c r="AQ369" s="213"/>
      <c r="AR369" s="213"/>
      <c r="AS369" s="213"/>
      <c r="AT369" s="213"/>
      <c r="AU369" s="213"/>
      <c r="AV369" s="213"/>
      <c r="AW369" s="213"/>
      <c r="AX369" s="213"/>
      <c r="AY369" s="213"/>
      <c r="AZ369" s="213"/>
      <c r="BA369" s="213"/>
      <c r="BB369" s="213"/>
      <c r="BC369" s="213"/>
      <c r="BD369" s="213"/>
      <c r="BE369" s="213"/>
      <c r="BF369" s="213"/>
      <c r="BG369" s="213"/>
      <c r="BH369" s="213"/>
    </row>
    <row r="370" spans="1:60" ht="22.5" outlineLevel="1" x14ac:dyDescent="0.2">
      <c r="A370" s="214"/>
      <c r="B370" s="221"/>
      <c r="C370" s="272" t="s">
        <v>456</v>
      </c>
      <c r="D370" s="225"/>
      <c r="E370" s="232">
        <v>4.5575999999999998E-2</v>
      </c>
      <c r="F370" s="238"/>
      <c r="G370" s="238"/>
      <c r="H370" s="238"/>
      <c r="I370" s="238"/>
      <c r="J370" s="238"/>
      <c r="K370" s="238"/>
      <c r="L370" s="238"/>
      <c r="M370" s="238"/>
      <c r="N370" s="223"/>
      <c r="O370" s="223"/>
      <c r="P370" s="223"/>
      <c r="Q370" s="223"/>
      <c r="R370" s="223"/>
      <c r="S370" s="223"/>
      <c r="T370" s="224"/>
      <c r="U370" s="22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 t="s">
        <v>121</v>
      </c>
      <c r="AF370" s="213">
        <v>0</v>
      </c>
      <c r="AG370" s="213"/>
      <c r="AH370" s="213"/>
      <c r="AI370" s="213"/>
      <c r="AJ370" s="213"/>
      <c r="AK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AX370" s="213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</row>
    <row r="371" spans="1:60" ht="22.5" outlineLevel="1" x14ac:dyDescent="0.2">
      <c r="A371" s="214"/>
      <c r="B371" s="221"/>
      <c r="C371" s="272" t="s">
        <v>457</v>
      </c>
      <c r="D371" s="225"/>
      <c r="E371" s="232">
        <v>4.9766400000000002E-2</v>
      </c>
      <c r="F371" s="238"/>
      <c r="G371" s="238"/>
      <c r="H371" s="238"/>
      <c r="I371" s="238"/>
      <c r="J371" s="238"/>
      <c r="K371" s="238"/>
      <c r="L371" s="238"/>
      <c r="M371" s="238"/>
      <c r="N371" s="223"/>
      <c r="O371" s="223"/>
      <c r="P371" s="223"/>
      <c r="Q371" s="223"/>
      <c r="R371" s="223"/>
      <c r="S371" s="223"/>
      <c r="T371" s="224"/>
      <c r="U371" s="22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 t="s">
        <v>121</v>
      </c>
      <c r="AF371" s="213">
        <v>0</v>
      </c>
      <c r="AG371" s="213"/>
      <c r="AH371" s="213"/>
      <c r="AI371" s="213"/>
      <c r="AJ371" s="213"/>
      <c r="AK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AX371" s="213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</row>
    <row r="372" spans="1:60" outlineLevel="1" x14ac:dyDescent="0.2">
      <c r="A372" s="214"/>
      <c r="B372" s="221"/>
      <c r="C372" s="275" t="s">
        <v>246</v>
      </c>
      <c r="D372" s="229"/>
      <c r="E372" s="235">
        <v>0.18930240000000001</v>
      </c>
      <c r="F372" s="238"/>
      <c r="G372" s="238"/>
      <c r="H372" s="238"/>
      <c r="I372" s="238"/>
      <c r="J372" s="238"/>
      <c r="K372" s="238"/>
      <c r="L372" s="238"/>
      <c r="M372" s="238"/>
      <c r="N372" s="223"/>
      <c r="O372" s="223"/>
      <c r="P372" s="223"/>
      <c r="Q372" s="223"/>
      <c r="R372" s="223"/>
      <c r="S372" s="223"/>
      <c r="T372" s="224"/>
      <c r="U372" s="22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 t="s">
        <v>121</v>
      </c>
      <c r="AF372" s="213">
        <v>1</v>
      </c>
      <c r="AG372" s="213"/>
      <c r="AH372" s="213"/>
      <c r="AI372" s="213"/>
      <c r="AJ372" s="213"/>
      <c r="AK372" s="213"/>
      <c r="AL372" s="213"/>
      <c r="AM372" s="213"/>
      <c r="AN372" s="213"/>
      <c r="AO372" s="213"/>
      <c r="AP372" s="213"/>
      <c r="AQ372" s="213"/>
      <c r="AR372" s="213"/>
      <c r="AS372" s="213"/>
      <c r="AT372" s="213"/>
      <c r="AU372" s="213"/>
      <c r="AV372" s="213"/>
      <c r="AW372" s="213"/>
      <c r="AX372" s="213"/>
      <c r="AY372" s="213"/>
      <c r="AZ372" s="213"/>
      <c r="BA372" s="213"/>
      <c r="BB372" s="213"/>
      <c r="BC372" s="213"/>
      <c r="BD372" s="213"/>
      <c r="BE372" s="213"/>
      <c r="BF372" s="213"/>
      <c r="BG372" s="213"/>
      <c r="BH372" s="213"/>
    </row>
    <row r="373" spans="1:60" ht="22.5" outlineLevel="1" x14ac:dyDescent="0.2">
      <c r="A373" s="214"/>
      <c r="B373" s="221"/>
      <c r="C373" s="272" t="s">
        <v>458</v>
      </c>
      <c r="D373" s="225"/>
      <c r="E373" s="232">
        <v>4.4884800000000002E-2</v>
      </c>
      <c r="F373" s="238"/>
      <c r="G373" s="238"/>
      <c r="H373" s="238"/>
      <c r="I373" s="238"/>
      <c r="J373" s="238"/>
      <c r="K373" s="238"/>
      <c r="L373" s="238"/>
      <c r="M373" s="238"/>
      <c r="N373" s="223"/>
      <c r="O373" s="223"/>
      <c r="P373" s="223"/>
      <c r="Q373" s="223"/>
      <c r="R373" s="223"/>
      <c r="S373" s="223"/>
      <c r="T373" s="224"/>
      <c r="U373" s="22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 t="s">
        <v>121</v>
      </c>
      <c r="AF373" s="213">
        <v>0</v>
      </c>
      <c r="AG373" s="213"/>
      <c r="AH373" s="213"/>
      <c r="AI373" s="213"/>
      <c r="AJ373" s="213"/>
      <c r="AK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AX373" s="213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</row>
    <row r="374" spans="1:60" ht="22.5" outlineLevel="1" x14ac:dyDescent="0.2">
      <c r="A374" s="214"/>
      <c r="B374" s="221"/>
      <c r="C374" s="272" t="s">
        <v>459</v>
      </c>
      <c r="D374" s="225"/>
      <c r="E374" s="232">
        <v>4.9075199999999999E-2</v>
      </c>
      <c r="F374" s="238"/>
      <c r="G374" s="238"/>
      <c r="H374" s="238"/>
      <c r="I374" s="238"/>
      <c r="J374" s="238"/>
      <c r="K374" s="238"/>
      <c r="L374" s="238"/>
      <c r="M374" s="238"/>
      <c r="N374" s="223"/>
      <c r="O374" s="223"/>
      <c r="P374" s="223"/>
      <c r="Q374" s="223"/>
      <c r="R374" s="223"/>
      <c r="S374" s="223"/>
      <c r="T374" s="224"/>
      <c r="U374" s="22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 t="s">
        <v>121</v>
      </c>
      <c r="AF374" s="213">
        <v>0</v>
      </c>
      <c r="AG374" s="213"/>
      <c r="AH374" s="213"/>
      <c r="AI374" s="213"/>
      <c r="AJ374" s="213"/>
      <c r="AK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AX374" s="213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</row>
    <row r="375" spans="1:60" ht="22.5" outlineLevel="1" x14ac:dyDescent="0.2">
      <c r="A375" s="214"/>
      <c r="B375" s="221"/>
      <c r="C375" s="272" t="s">
        <v>460</v>
      </c>
      <c r="D375" s="225"/>
      <c r="E375" s="232">
        <v>4.5575999999999998E-2</v>
      </c>
      <c r="F375" s="238"/>
      <c r="G375" s="238"/>
      <c r="H375" s="238"/>
      <c r="I375" s="238"/>
      <c r="J375" s="238"/>
      <c r="K375" s="238"/>
      <c r="L375" s="238"/>
      <c r="M375" s="238"/>
      <c r="N375" s="223"/>
      <c r="O375" s="223"/>
      <c r="P375" s="223"/>
      <c r="Q375" s="223"/>
      <c r="R375" s="223"/>
      <c r="S375" s="223"/>
      <c r="T375" s="224"/>
      <c r="U375" s="223"/>
      <c r="V375" s="213"/>
      <c r="W375" s="213"/>
      <c r="X375" s="213"/>
      <c r="Y375" s="213"/>
      <c r="Z375" s="213"/>
      <c r="AA375" s="213"/>
      <c r="AB375" s="213"/>
      <c r="AC375" s="213"/>
      <c r="AD375" s="213"/>
      <c r="AE375" s="213" t="s">
        <v>121</v>
      </c>
      <c r="AF375" s="213">
        <v>0</v>
      </c>
      <c r="AG375" s="213"/>
      <c r="AH375" s="213"/>
      <c r="AI375" s="213"/>
      <c r="AJ375" s="213"/>
      <c r="AK375" s="213"/>
      <c r="AL375" s="213"/>
      <c r="AM375" s="213"/>
      <c r="AN375" s="213"/>
      <c r="AO375" s="213"/>
      <c r="AP375" s="213"/>
      <c r="AQ375" s="213"/>
      <c r="AR375" s="213"/>
      <c r="AS375" s="213"/>
      <c r="AT375" s="213"/>
      <c r="AU375" s="213"/>
      <c r="AV375" s="213"/>
      <c r="AW375" s="213"/>
      <c r="AX375" s="213"/>
      <c r="AY375" s="213"/>
      <c r="AZ375" s="213"/>
      <c r="BA375" s="213"/>
      <c r="BB375" s="213"/>
      <c r="BC375" s="213"/>
      <c r="BD375" s="213"/>
      <c r="BE375" s="213"/>
      <c r="BF375" s="213"/>
      <c r="BG375" s="213"/>
      <c r="BH375" s="213"/>
    </row>
    <row r="376" spans="1:60" ht="22.5" outlineLevel="1" x14ac:dyDescent="0.2">
      <c r="A376" s="214"/>
      <c r="B376" s="221"/>
      <c r="C376" s="272" t="s">
        <v>461</v>
      </c>
      <c r="D376" s="225"/>
      <c r="E376" s="232">
        <v>4.9766400000000002E-2</v>
      </c>
      <c r="F376" s="238"/>
      <c r="G376" s="238"/>
      <c r="H376" s="238"/>
      <c r="I376" s="238"/>
      <c r="J376" s="238"/>
      <c r="K376" s="238"/>
      <c r="L376" s="238"/>
      <c r="M376" s="238"/>
      <c r="N376" s="223"/>
      <c r="O376" s="223"/>
      <c r="P376" s="223"/>
      <c r="Q376" s="223"/>
      <c r="R376" s="223"/>
      <c r="S376" s="223"/>
      <c r="T376" s="224"/>
      <c r="U376" s="223"/>
      <c r="V376" s="213"/>
      <c r="W376" s="213"/>
      <c r="X376" s="213"/>
      <c r="Y376" s="213"/>
      <c r="Z376" s="213"/>
      <c r="AA376" s="213"/>
      <c r="AB376" s="213"/>
      <c r="AC376" s="213"/>
      <c r="AD376" s="213"/>
      <c r="AE376" s="213" t="s">
        <v>121</v>
      </c>
      <c r="AF376" s="213">
        <v>0</v>
      </c>
      <c r="AG376" s="213"/>
      <c r="AH376" s="213"/>
      <c r="AI376" s="213"/>
      <c r="AJ376" s="213"/>
      <c r="AK376" s="213"/>
      <c r="AL376" s="213"/>
      <c r="AM376" s="213"/>
      <c r="AN376" s="213"/>
      <c r="AO376" s="213"/>
      <c r="AP376" s="213"/>
      <c r="AQ376" s="213"/>
      <c r="AR376" s="213"/>
      <c r="AS376" s="213"/>
      <c r="AT376" s="213"/>
      <c r="AU376" s="213"/>
      <c r="AV376" s="213"/>
      <c r="AW376" s="213"/>
      <c r="AX376" s="213"/>
      <c r="AY376" s="213"/>
      <c r="AZ376" s="213"/>
      <c r="BA376" s="213"/>
      <c r="BB376" s="213"/>
      <c r="BC376" s="213"/>
      <c r="BD376" s="213"/>
      <c r="BE376" s="213"/>
      <c r="BF376" s="213"/>
      <c r="BG376" s="213"/>
      <c r="BH376" s="213"/>
    </row>
    <row r="377" spans="1:60" outlineLevel="1" x14ac:dyDescent="0.2">
      <c r="A377" s="214"/>
      <c r="B377" s="221"/>
      <c r="C377" s="275" t="s">
        <v>246</v>
      </c>
      <c r="D377" s="229"/>
      <c r="E377" s="235">
        <v>0.18930240000000001</v>
      </c>
      <c r="F377" s="238"/>
      <c r="G377" s="238"/>
      <c r="H377" s="238"/>
      <c r="I377" s="238"/>
      <c r="J377" s="238"/>
      <c r="K377" s="238"/>
      <c r="L377" s="238"/>
      <c r="M377" s="238"/>
      <c r="N377" s="223"/>
      <c r="O377" s="223"/>
      <c r="P377" s="223"/>
      <c r="Q377" s="223"/>
      <c r="R377" s="223"/>
      <c r="S377" s="223"/>
      <c r="T377" s="224"/>
      <c r="U377" s="223"/>
      <c r="V377" s="213"/>
      <c r="W377" s="213"/>
      <c r="X377" s="213"/>
      <c r="Y377" s="213"/>
      <c r="Z377" s="213"/>
      <c r="AA377" s="213"/>
      <c r="AB377" s="213"/>
      <c r="AC377" s="213"/>
      <c r="AD377" s="213"/>
      <c r="AE377" s="213" t="s">
        <v>121</v>
      </c>
      <c r="AF377" s="213">
        <v>1</v>
      </c>
      <c r="AG377" s="213"/>
      <c r="AH377" s="213"/>
      <c r="AI377" s="213"/>
      <c r="AJ377" s="213"/>
      <c r="AK377" s="213"/>
      <c r="AL377" s="213"/>
      <c r="AM377" s="213"/>
      <c r="AN377" s="213"/>
      <c r="AO377" s="213"/>
      <c r="AP377" s="213"/>
      <c r="AQ377" s="213"/>
      <c r="AR377" s="213"/>
      <c r="AS377" s="213"/>
      <c r="AT377" s="213"/>
      <c r="AU377" s="213"/>
      <c r="AV377" s="213"/>
      <c r="AW377" s="213"/>
      <c r="AX377" s="213"/>
      <c r="AY377" s="213"/>
      <c r="AZ377" s="213"/>
      <c r="BA377" s="213"/>
      <c r="BB377" s="213"/>
      <c r="BC377" s="213"/>
      <c r="BD377" s="213"/>
      <c r="BE377" s="213"/>
      <c r="BF377" s="213"/>
      <c r="BG377" s="213"/>
      <c r="BH377" s="213"/>
    </row>
    <row r="378" spans="1:60" ht="22.5" outlineLevel="1" x14ac:dyDescent="0.2">
      <c r="A378" s="214">
        <v>59</v>
      </c>
      <c r="B378" s="221" t="s">
        <v>462</v>
      </c>
      <c r="C378" s="271" t="s">
        <v>463</v>
      </c>
      <c r="D378" s="223" t="s">
        <v>166</v>
      </c>
      <c r="E378" s="231">
        <v>0.68033520000000003</v>
      </c>
      <c r="F378" s="237">
        <f>H378+J378</f>
        <v>0</v>
      </c>
      <c r="G378" s="238">
        <f>ROUND(E378*F378,2)</f>
        <v>0</v>
      </c>
      <c r="H378" s="238"/>
      <c r="I378" s="238">
        <f>ROUND(E378*H378,2)</f>
        <v>0</v>
      </c>
      <c r="J378" s="238"/>
      <c r="K378" s="238">
        <f>ROUND(E378*J378,2)</f>
        <v>0</v>
      </c>
      <c r="L378" s="238">
        <v>21</v>
      </c>
      <c r="M378" s="238">
        <f>G378*(1+L378/100)</f>
        <v>0</v>
      </c>
      <c r="N378" s="223">
        <v>1</v>
      </c>
      <c r="O378" s="223">
        <f>ROUND(E378*N378,5)</f>
        <v>0.68033999999999994</v>
      </c>
      <c r="P378" s="223">
        <v>0</v>
      </c>
      <c r="Q378" s="223">
        <f>ROUND(E378*P378,5)</f>
        <v>0</v>
      </c>
      <c r="R378" s="223"/>
      <c r="S378" s="223"/>
      <c r="T378" s="224">
        <v>0</v>
      </c>
      <c r="U378" s="223">
        <f>ROUND(E378*T378,2)</f>
        <v>0</v>
      </c>
      <c r="V378" s="213"/>
      <c r="W378" s="213"/>
      <c r="X378" s="213"/>
      <c r="Y378" s="213"/>
      <c r="Z378" s="213"/>
      <c r="AA378" s="213"/>
      <c r="AB378" s="213"/>
      <c r="AC378" s="213"/>
      <c r="AD378" s="213"/>
      <c r="AE378" s="213" t="s">
        <v>190</v>
      </c>
      <c r="AF378" s="213"/>
      <c r="AG378" s="213"/>
      <c r="AH378" s="213"/>
      <c r="AI378" s="213"/>
      <c r="AJ378" s="213"/>
      <c r="AK378" s="213"/>
      <c r="AL378" s="213"/>
      <c r="AM378" s="213"/>
      <c r="AN378" s="213"/>
      <c r="AO378" s="213"/>
      <c r="AP378" s="213"/>
      <c r="AQ378" s="213"/>
      <c r="AR378" s="213"/>
      <c r="AS378" s="213"/>
      <c r="AT378" s="213"/>
      <c r="AU378" s="213"/>
      <c r="AV378" s="213"/>
      <c r="AW378" s="213"/>
      <c r="AX378" s="213"/>
      <c r="AY378" s="213"/>
      <c r="AZ378" s="213"/>
      <c r="BA378" s="213"/>
      <c r="BB378" s="213"/>
      <c r="BC378" s="213"/>
      <c r="BD378" s="213"/>
      <c r="BE378" s="213"/>
      <c r="BF378" s="213"/>
      <c r="BG378" s="213"/>
      <c r="BH378" s="213"/>
    </row>
    <row r="379" spans="1:60" ht="22.5" outlineLevel="1" x14ac:dyDescent="0.2">
      <c r="A379" s="214"/>
      <c r="B379" s="221"/>
      <c r="C379" s="272" t="s">
        <v>464</v>
      </c>
      <c r="D379" s="225"/>
      <c r="E379" s="232">
        <v>2.9451600000000001E-2</v>
      </c>
      <c r="F379" s="238"/>
      <c r="G379" s="238"/>
      <c r="H379" s="238"/>
      <c r="I379" s="238"/>
      <c r="J379" s="238"/>
      <c r="K379" s="238"/>
      <c r="L379" s="238"/>
      <c r="M379" s="238"/>
      <c r="N379" s="223"/>
      <c r="O379" s="223"/>
      <c r="P379" s="223"/>
      <c r="Q379" s="223"/>
      <c r="R379" s="223"/>
      <c r="S379" s="223"/>
      <c r="T379" s="224"/>
      <c r="U379" s="223"/>
      <c r="V379" s="213"/>
      <c r="W379" s="213"/>
      <c r="X379" s="213"/>
      <c r="Y379" s="213"/>
      <c r="Z379" s="213"/>
      <c r="AA379" s="213"/>
      <c r="AB379" s="213"/>
      <c r="AC379" s="213"/>
      <c r="AD379" s="213"/>
      <c r="AE379" s="213" t="s">
        <v>121</v>
      </c>
      <c r="AF379" s="213">
        <v>0</v>
      </c>
      <c r="AG379" s="213"/>
      <c r="AH379" s="213"/>
      <c r="AI379" s="213"/>
      <c r="AJ379" s="213"/>
      <c r="AK379" s="213"/>
      <c r="AL379" s="213"/>
      <c r="AM379" s="213"/>
      <c r="AN379" s="213"/>
      <c r="AO379" s="213"/>
      <c r="AP379" s="213"/>
      <c r="AQ379" s="213"/>
      <c r="AR379" s="213"/>
      <c r="AS379" s="213"/>
      <c r="AT379" s="213"/>
      <c r="AU379" s="213"/>
      <c r="AV379" s="213"/>
      <c r="AW379" s="213"/>
      <c r="AX379" s="213"/>
      <c r="AY379" s="213"/>
      <c r="AZ379" s="213"/>
      <c r="BA379" s="213"/>
      <c r="BB379" s="213"/>
      <c r="BC379" s="213"/>
      <c r="BD379" s="213"/>
      <c r="BE379" s="213"/>
      <c r="BF379" s="213"/>
      <c r="BG379" s="213"/>
      <c r="BH379" s="213"/>
    </row>
    <row r="380" spans="1:60" ht="22.5" outlineLevel="1" x14ac:dyDescent="0.2">
      <c r="A380" s="214"/>
      <c r="B380" s="221"/>
      <c r="C380" s="272" t="s">
        <v>465</v>
      </c>
      <c r="D380" s="225"/>
      <c r="E380" s="232">
        <v>3.2864400000000002E-2</v>
      </c>
      <c r="F380" s="238"/>
      <c r="G380" s="238"/>
      <c r="H380" s="238"/>
      <c r="I380" s="238"/>
      <c r="J380" s="238"/>
      <c r="K380" s="238"/>
      <c r="L380" s="238"/>
      <c r="M380" s="238"/>
      <c r="N380" s="223"/>
      <c r="O380" s="223"/>
      <c r="P380" s="223"/>
      <c r="Q380" s="223"/>
      <c r="R380" s="223"/>
      <c r="S380" s="223"/>
      <c r="T380" s="224"/>
      <c r="U380" s="223"/>
      <c r="V380" s="213"/>
      <c r="W380" s="213"/>
      <c r="X380" s="213"/>
      <c r="Y380" s="213"/>
      <c r="Z380" s="213"/>
      <c r="AA380" s="213"/>
      <c r="AB380" s="213"/>
      <c r="AC380" s="213"/>
      <c r="AD380" s="213"/>
      <c r="AE380" s="213" t="s">
        <v>121</v>
      </c>
      <c r="AF380" s="213">
        <v>0</v>
      </c>
      <c r="AG380" s="213"/>
      <c r="AH380" s="213"/>
      <c r="AI380" s="213"/>
      <c r="AJ380" s="213"/>
      <c r="AK380" s="213"/>
      <c r="AL380" s="213"/>
      <c r="AM380" s="213"/>
      <c r="AN380" s="213"/>
      <c r="AO380" s="213"/>
      <c r="AP380" s="213"/>
      <c r="AQ380" s="213"/>
      <c r="AR380" s="213"/>
      <c r="AS380" s="213"/>
      <c r="AT380" s="213"/>
      <c r="AU380" s="213"/>
      <c r="AV380" s="213"/>
      <c r="AW380" s="213"/>
      <c r="AX380" s="213"/>
      <c r="AY380" s="213"/>
      <c r="AZ380" s="213"/>
      <c r="BA380" s="213"/>
      <c r="BB380" s="213"/>
      <c r="BC380" s="213"/>
      <c r="BD380" s="213"/>
      <c r="BE380" s="213"/>
      <c r="BF380" s="213"/>
      <c r="BG380" s="213"/>
      <c r="BH380" s="213"/>
    </row>
    <row r="381" spans="1:60" ht="22.5" outlineLevel="1" x14ac:dyDescent="0.2">
      <c r="A381" s="214"/>
      <c r="B381" s="221"/>
      <c r="C381" s="272" t="s">
        <v>466</v>
      </c>
      <c r="D381" s="225"/>
      <c r="E381" s="232">
        <v>8.208E-2</v>
      </c>
      <c r="F381" s="238"/>
      <c r="G381" s="238"/>
      <c r="H381" s="238"/>
      <c r="I381" s="238"/>
      <c r="J381" s="238"/>
      <c r="K381" s="238"/>
      <c r="L381" s="238"/>
      <c r="M381" s="238"/>
      <c r="N381" s="223"/>
      <c r="O381" s="223"/>
      <c r="P381" s="223"/>
      <c r="Q381" s="223"/>
      <c r="R381" s="223"/>
      <c r="S381" s="223"/>
      <c r="T381" s="224"/>
      <c r="U381" s="223"/>
      <c r="V381" s="213"/>
      <c r="W381" s="213"/>
      <c r="X381" s="213"/>
      <c r="Y381" s="213"/>
      <c r="Z381" s="213"/>
      <c r="AA381" s="213"/>
      <c r="AB381" s="213"/>
      <c r="AC381" s="213"/>
      <c r="AD381" s="213"/>
      <c r="AE381" s="213" t="s">
        <v>121</v>
      </c>
      <c r="AF381" s="213">
        <v>0</v>
      </c>
      <c r="AG381" s="213"/>
      <c r="AH381" s="213"/>
      <c r="AI381" s="213"/>
      <c r="AJ381" s="213"/>
      <c r="AK381" s="213"/>
      <c r="AL381" s="213"/>
      <c r="AM381" s="213"/>
      <c r="AN381" s="213"/>
      <c r="AO381" s="213"/>
      <c r="AP381" s="213"/>
      <c r="AQ381" s="213"/>
      <c r="AR381" s="213"/>
      <c r="AS381" s="213"/>
      <c r="AT381" s="213"/>
      <c r="AU381" s="213"/>
      <c r="AV381" s="213"/>
      <c r="AW381" s="213"/>
      <c r="AX381" s="213"/>
      <c r="AY381" s="213"/>
      <c r="AZ381" s="213"/>
      <c r="BA381" s="213"/>
      <c r="BB381" s="213"/>
      <c r="BC381" s="213"/>
      <c r="BD381" s="213"/>
      <c r="BE381" s="213"/>
      <c r="BF381" s="213"/>
      <c r="BG381" s="213"/>
      <c r="BH381" s="213"/>
    </row>
    <row r="382" spans="1:60" ht="22.5" outlineLevel="1" x14ac:dyDescent="0.2">
      <c r="A382" s="214"/>
      <c r="B382" s="221"/>
      <c r="C382" s="272" t="s">
        <v>467</v>
      </c>
      <c r="D382" s="225"/>
      <c r="E382" s="232">
        <v>8.2382399999999995E-2</v>
      </c>
      <c r="F382" s="238"/>
      <c r="G382" s="238"/>
      <c r="H382" s="238"/>
      <c r="I382" s="238"/>
      <c r="J382" s="238"/>
      <c r="K382" s="238"/>
      <c r="L382" s="238"/>
      <c r="M382" s="238"/>
      <c r="N382" s="223"/>
      <c r="O382" s="223"/>
      <c r="P382" s="223"/>
      <c r="Q382" s="223"/>
      <c r="R382" s="223"/>
      <c r="S382" s="223"/>
      <c r="T382" s="224"/>
      <c r="U382" s="223"/>
      <c r="V382" s="213"/>
      <c r="W382" s="213"/>
      <c r="X382" s="213"/>
      <c r="Y382" s="213"/>
      <c r="Z382" s="213"/>
      <c r="AA382" s="213"/>
      <c r="AB382" s="213"/>
      <c r="AC382" s="213"/>
      <c r="AD382" s="213"/>
      <c r="AE382" s="213" t="s">
        <v>121</v>
      </c>
      <c r="AF382" s="213">
        <v>0</v>
      </c>
      <c r="AG382" s="213"/>
      <c r="AH382" s="213"/>
      <c r="AI382" s="213"/>
      <c r="AJ382" s="213"/>
      <c r="AK382" s="213"/>
      <c r="AL382" s="213"/>
      <c r="AM382" s="213"/>
      <c r="AN382" s="213"/>
      <c r="AO382" s="213"/>
      <c r="AP382" s="213"/>
      <c r="AQ382" s="213"/>
      <c r="AR382" s="213"/>
      <c r="AS382" s="213"/>
      <c r="AT382" s="213"/>
      <c r="AU382" s="213"/>
      <c r="AV382" s="213"/>
      <c r="AW382" s="213"/>
      <c r="AX382" s="213"/>
      <c r="AY382" s="213"/>
      <c r="AZ382" s="213"/>
      <c r="BA382" s="213"/>
      <c r="BB382" s="213"/>
      <c r="BC382" s="213"/>
      <c r="BD382" s="213"/>
      <c r="BE382" s="213"/>
      <c r="BF382" s="213"/>
      <c r="BG382" s="213"/>
      <c r="BH382" s="213"/>
    </row>
    <row r="383" spans="1:60" outlineLevel="1" x14ac:dyDescent="0.2">
      <c r="A383" s="214"/>
      <c r="B383" s="221"/>
      <c r="C383" s="275" t="s">
        <v>246</v>
      </c>
      <c r="D383" s="229"/>
      <c r="E383" s="235">
        <v>0.22677839999999999</v>
      </c>
      <c r="F383" s="238"/>
      <c r="G383" s="238"/>
      <c r="H383" s="238"/>
      <c r="I383" s="238"/>
      <c r="J383" s="238"/>
      <c r="K383" s="238"/>
      <c r="L383" s="238"/>
      <c r="M383" s="238"/>
      <c r="N383" s="223"/>
      <c r="O383" s="223"/>
      <c r="P383" s="223"/>
      <c r="Q383" s="223"/>
      <c r="R383" s="223"/>
      <c r="S383" s="223"/>
      <c r="T383" s="224"/>
      <c r="U383" s="223"/>
      <c r="V383" s="213"/>
      <c r="W383" s="213"/>
      <c r="X383" s="213"/>
      <c r="Y383" s="213"/>
      <c r="Z383" s="213"/>
      <c r="AA383" s="213"/>
      <c r="AB383" s="213"/>
      <c r="AC383" s="213"/>
      <c r="AD383" s="213"/>
      <c r="AE383" s="213" t="s">
        <v>121</v>
      </c>
      <c r="AF383" s="213">
        <v>1</v>
      </c>
      <c r="AG383" s="213"/>
      <c r="AH383" s="213"/>
      <c r="AI383" s="213"/>
      <c r="AJ383" s="213"/>
      <c r="AK383" s="213"/>
      <c r="AL383" s="213"/>
      <c r="AM383" s="213"/>
      <c r="AN383" s="213"/>
      <c r="AO383" s="213"/>
      <c r="AP383" s="213"/>
      <c r="AQ383" s="213"/>
      <c r="AR383" s="213"/>
      <c r="AS383" s="213"/>
      <c r="AT383" s="213"/>
      <c r="AU383" s="213"/>
      <c r="AV383" s="213"/>
      <c r="AW383" s="213"/>
      <c r="AX383" s="213"/>
      <c r="AY383" s="213"/>
      <c r="AZ383" s="213"/>
      <c r="BA383" s="213"/>
      <c r="BB383" s="213"/>
      <c r="BC383" s="213"/>
      <c r="BD383" s="213"/>
      <c r="BE383" s="213"/>
      <c r="BF383" s="213"/>
      <c r="BG383" s="213"/>
      <c r="BH383" s="213"/>
    </row>
    <row r="384" spans="1:60" ht="22.5" outlineLevel="1" x14ac:dyDescent="0.2">
      <c r="A384" s="214"/>
      <c r="B384" s="221"/>
      <c r="C384" s="272" t="s">
        <v>468</v>
      </c>
      <c r="D384" s="225"/>
      <c r="E384" s="232">
        <v>2.9451600000000001E-2</v>
      </c>
      <c r="F384" s="238"/>
      <c r="G384" s="238"/>
      <c r="H384" s="238"/>
      <c r="I384" s="238"/>
      <c r="J384" s="238"/>
      <c r="K384" s="238"/>
      <c r="L384" s="238"/>
      <c r="M384" s="238"/>
      <c r="N384" s="223"/>
      <c r="O384" s="223"/>
      <c r="P384" s="223"/>
      <c r="Q384" s="223"/>
      <c r="R384" s="223"/>
      <c r="S384" s="223"/>
      <c r="T384" s="224"/>
      <c r="U384" s="22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 t="s">
        <v>121</v>
      </c>
      <c r="AF384" s="213">
        <v>0</v>
      </c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AX384" s="213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</row>
    <row r="385" spans="1:60" ht="22.5" outlineLevel="1" x14ac:dyDescent="0.2">
      <c r="A385" s="214"/>
      <c r="B385" s="221"/>
      <c r="C385" s="272" t="s">
        <v>469</v>
      </c>
      <c r="D385" s="225"/>
      <c r="E385" s="232">
        <v>3.2864400000000002E-2</v>
      </c>
      <c r="F385" s="238"/>
      <c r="G385" s="238"/>
      <c r="H385" s="238"/>
      <c r="I385" s="238"/>
      <c r="J385" s="238"/>
      <c r="K385" s="238"/>
      <c r="L385" s="238"/>
      <c r="M385" s="238"/>
      <c r="N385" s="223"/>
      <c r="O385" s="223"/>
      <c r="P385" s="223"/>
      <c r="Q385" s="223"/>
      <c r="R385" s="223"/>
      <c r="S385" s="223"/>
      <c r="T385" s="224"/>
      <c r="U385" s="22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 t="s">
        <v>121</v>
      </c>
      <c r="AF385" s="213">
        <v>0</v>
      </c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AX385" s="213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</row>
    <row r="386" spans="1:60" ht="22.5" outlineLevel="1" x14ac:dyDescent="0.2">
      <c r="A386" s="214"/>
      <c r="B386" s="221"/>
      <c r="C386" s="272" t="s">
        <v>470</v>
      </c>
      <c r="D386" s="225"/>
      <c r="E386" s="232">
        <v>8.208E-2</v>
      </c>
      <c r="F386" s="238"/>
      <c r="G386" s="238"/>
      <c r="H386" s="238"/>
      <c r="I386" s="238"/>
      <c r="J386" s="238"/>
      <c r="K386" s="238"/>
      <c r="L386" s="238"/>
      <c r="M386" s="238"/>
      <c r="N386" s="223"/>
      <c r="O386" s="223"/>
      <c r="P386" s="223"/>
      <c r="Q386" s="223"/>
      <c r="R386" s="223"/>
      <c r="S386" s="223"/>
      <c r="T386" s="224"/>
      <c r="U386" s="22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 t="s">
        <v>121</v>
      </c>
      <c r="AF386" s="213">
        <v>0</v>
      </c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  <c r="AQ386" s="213"/>
      <c r="AR386" s="213"/>
      <c r="AS386" s="213"/>
      <c r="AT386" s="213"/>
      <c r="AU386" s="213"/>
      <c r="AV386" s="213"/>
      <c r="AW386" s="213"/>
      <c r="AX386" s="213"/>
      <c r="AY386" s="213"/>
      <c r="AZ386" s="213"/>
      <c r="BA386" s="213"/>
      <c r="BB386" s="213"/>
      <c r="BC386" s="213"/>
      <c r="BD386" s="213"/>
      <c r="BE386" s="213"/>
      <c r="BF386" s="213"/>
      <c r="BG386" s="213"/>
      <c r="BH386" s="213"/>
    </row>
    <row r="387" spans="1:60" ht="22.5" outlineLevel="1" x14ac:dyDescent="0.2">
      <c r="A387" s="214"/>
      <c r="B387" s="221"/>
      <c r="C387" s="272" t="s">
        <v>471</v>
      </c>
      <c r="D387" s="225"/>
      <c r="E387" s="232">
        <v>8.2382399999999995E-2</v>
      </c>
      <c r="F387" s="238"/>
      <c r="G387" s="238"/>
      <c r="H387" s="238"/>
      <c r="I387" s="238"/>
      <c r="J387" s="238"/>
      <c r="K387" s="238"/>
      <c r="L387" s="238"/>
      <c r="M387" s="238"/>
      <c r="N387" s="223"/>
      <c r="O387" s="223"/>
      <c r="P387" s="223"/>
      <c r="Q387" s="223"/>
      <c r="R387" s="223"/>
      <c r="S387" s="223"/>
      <c r="T387" s="224"/>
      <c r="U387" s="22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 t="s">
        <v>121</v>
      </c>
      <c r="AF387" s="213">
        <v>0</v>
      </c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AX387" s="213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</row>
    <row r="388" spans="1:60" outlineLevel="1" x14ac:dyDescent="0.2">
      <c r="A388" s="214"/>
      <c r="B388" s="221"/>
      <c r="C388" s="275" t="s">
        <v>246</v>
      </c>
      <c r="D388" s="229"/>
      <c r="E388" s="235">
        <v>0.22677839999999999</v>
      </c>
      <c r="F388" s="238"/>
      <c r="G388" s="238"/>
      <c r="H388" s="238"/>
      <c r="I388" s="238"/>
      <c r="J388" s="238"/>
      <c r="K388" s="238"/>
      <c r="L388" s="238"/>
      <c r="M388" s="238"/>
      <c r="N388" s="223"/>
      <c r="O388" s="223"/>
      <c r="P388" s="223"/>
      <c r="Q388" s="223"/>
      <c r="R388" s="223"/>
      <c r="S388" s="223"/>
      <c r="T388" s="224"/>
      <c r="U388" s="22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 t="s">
        <v>121</v>
      </c>
      <c r="AF388" s="213">
        <v>1</v>
      </c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AX388" s="213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</row>
    <row r="389" spans="1:60" ht="22.5" outlineLevel="1" x14ac:dyDescent="0.2">
      <c r="A389" s="214"/>
      <c r="B389" s="221"/>
      <c r="C389" s="272" t="s">
        <v>472</v>
      </c>
      <c r="D389" s="225"/>
      <c r="E389" s="232">
        <v>2.9451600000000001E-2</v>
      </c>
      <c r="F389" s="238"/>
      <c r="G389" s="238"/>
      <c r="H389" s="238"/>
      <c r="I389" s="238"/>
      <c r="J389" s="238"/>
      <c r="K389" s="238"/>
      <c r="L389" s="238"/>
      <c r="M389" s="238"/>
      <c r="N389" s="223"/>
      <c r="O389" s="223"/>
      <c r="P389" s="223"/>
      <c r="Q389" s="223"/>
      <c r="R389" s="223"/>
      <c r="S389" s="223"/>
      <c r="T389" s="224"/>
      <c r="U389" s="223"/>
      <c r="V389" s="213"/>
      <c r="W389" s="213"/>
      <c r="X389" s="213"/>
      <c r="Y389" s="213"/>
      <c r="Z389" s="213"/>
      <c r="AA389" s="213"/>
      <c r="AB389" s="213"/>
      <c r="AC389" s="213"/>
      <c r="AD389" s="213"/>
      <c r="AE389" s="213" t="s">
        <v>121</v>
      </c>
      <c r="AF389" s="213">
        <v>0</v>
      </c>
      <c r="AG389" s="213"/>
      <c r="AH389" s="213"/>
      <c r="AI389" s="213"/>
      <c r="AJ389" s="213"/>
      <c r="AK389" s="213"/>
      <c r="AL389" s="213"/>
      <c r="AM389" s="213"/>
      <c r="AN389" s="213"/>
      <c r="AO389" s="213"/>
      <c r="AP389" s="213"/>
      <c r="AQ389" s="213"/>
      <c r="AR389" s="213"/>
      <c r="AS389" s="213"/>
      <c r="AT389" s="213"/>
      <c r="AU389" s="213"/>
      <c r="AV389" s="213"/>
      <c r="AW389" s="213"/>
      <c r="AX389" s="213"/>
      <c r="AY389" s="213"/>
      <c r="AZ389" s="213"/>
      <c r="BA389" s="213"/>
      <c r="BB389" s="213"/>
      <c r="BC389" s="213"/>
      <c r="BD389" s="213"/>
      <c r="BE389" s="213"/>
      <c r="BF389" s="213"/>
      <c r="BG389" s="213"/>
      <c r="BH389" s="213"/>
    </row>
    <row r="390" spans="1:60" ht="22.5" outlineLevel="1" x14ac:dyDescent="0.2">
      <c r="A390" s="214"/>
      <c r="B390" s="221"/>
      <c r="C390" s="272" t="s">
        <v>473</v>
      </c>
      <c r="D390" s="225"/>
      <c r="E390" s="232">
        <v>3.2864400000000002E-2</v>
      </c>
      <c r="F390" s="238"/>
      <c r="G390" s="238"/>
      <c r="H390" s="238"/>
      <c r="I390" s="238"/>
      <c r="J390" s="238"/>
      <c r="K390" s="238"/>
      <c r="L390" s="238"/>
      <c r="M390" s="238"/>
      <c r="N390" s="223"/>
      <c r="O390" s="223"/>
      <c r="P390" s="223"/>
      <c r="Q390" s="223"/>
      <c r="R390" s="223"/>
      <c r="S390" s="223"/>
      <c r="T390" s="224"/>
      <c r="U390" s="223"/>
      <c r="V390" s="213"/>
      <c r="W390" s="213"/>
      <c r="X390" s="213"/>
      <c r="Y390" s="213"/>
      <c r="Z390" s="213"/>
      <c r="AA390" s="213"/>
      <c r="AB390" s="213"/>
      <c r="AC390" s="213"/>
      <c r="AD390" s="213"/>
      <c r="AE390" s="213" t="s">
        <v>121</v>
      </c>
      <c r="AF390" s="213">
        <v>0</v>
      </c>
      <c r="AG390" s="213"/>
      <c r="AH390" s="213"/>
      <c r="AI390" s="213"/>
      <c r="AJ390" s="213"/>
      <c r="AK390" s="213"/>
      <c r="AL390" s="213"/>
      <c r="AM390" s="213"/>
      <c r="AN390" s="213"/>
      <c r="AO390" s="213"/>
      <c r="AP390" s="213"/>
      <c r="AQ390" s="213"/>
      <c r="AR390" s="213"/>
      <c r="AS390" s="213"/>
      <c r="AT390" s="213"/>
      <c r="AU390" s="213"/>
      <c r="AV390" s="213"/>
      <c r="AW390" s="213"/>
      <c r="AX390" s="213"/>
      <c r="AY390" s="213"/>
      <c r="AZ390" s="213"/>
      <c r="BA390" s="213"/>
      <c r="BB390" s="213"/>
      <c r="BC390" s="213"/>
      <c r="BD390" s="213"/>
      <c r="BE390" s="213"/>
      <c r="BF390" s="213"/>
      <c r="BG390" s="213"/>
      <c r="BH390" s="213"/>
    </row>
    <row r="391" spans="1:60" ht="22.5" outlineLevel="1" x14ac:dyDescent="0.2">
      <c r="A391" s="214"/>
      <c r="B391" s="221"/>
      <c r="C391" s="272" t="s">
        <v>474</v>
      </c>
      <c r="D391" s="225"/>
      <c r="E391" s="232">
        <v>8.208E-2</v>
      </c>
      <c r="F391" s="238"/>
      <c r="G391" s="238"/>
      <c r="H391" s="238"/>
      <c r="I391" s="238"/>
      <c r="J391" s="238"/>
      <c r="K391" s="238"/>
      <c r="L391" s="238"/>
      <c r="M391" s="238"/>
      <c r="N391" s="223"/>
      <c r="O391" s="223"/>
      <c r="P391" s="223"/>
      <c r="Q391" s="223"/>
      <c r="R391" s="223"/>
      <c r="S391" s="223"/>
      <c r="T391" s="224"/>
      <c r="U391" s="223"/>
      <c r="V391" s="213"/>
      <c r="W391" s="213"/>
      <c r="X391" s="213"/>
      <c r="Y391" s="213"/>
      <c r="Z391" s="213"/>
      <c r="AA391" s="213"/>
      <c r="AB391" s="213"/>
      <c r="AC391" s="213"/>
      <c r="AD391" s="213"/>
      <c r="AE391" s="213" t="s">
        <v>121</v>
      </c>
      <c r="AF391" s="213">
        <v>0</v>
      </c>
      <c r="AG391" s="213"/>
      <c r="AH391" s="213"/>
      <c r="AI391" s="213"/>
      <c r="AJ391" s="213"/>
      <c r="AK391" s="213"/>
      <c r="AL391" s="213"/>
      <c r="AM391" s="213"/>
      <c r="AN391" s="213"/>
      <c r="AO391" s="213"/>
      <c r="AP391" s="213"/>
      <c r="AQ391" s="213"/>
      <c r="AR391" s="213"/>
      <c r="AS391" s="213"/>
      <c r="AT391" s="213"/>
      <c r="AU391" s="213"/>
      <c r="AV391" s="213"/>
      <c r="AW391" s="213"/>
      <c r="AX391" s="213"/>
      <c r="AY391" s="213"/>
      <c r="AZ391" s="213"/>
      <c r="BA391" s="213"/>
      <c r="BB391" s="213"/>
      <c r="BC391" s="213"/>
      <c r="BD391" s="213"/>
      <c r="BE391" s="213"/>
      <c r="BF391" s="213"/>
      <c r="BG391" s="213"/>
      <c r="BH391" s="213"/>
    </row>
    <row r="392" spans="1:60" ht="22.5" outlineLevel="1" x14ac:dyDescent="0.2">
      <c r="A392" s="214"/>
      <c r="B392" s="221"/>
      <c r="C392" s="272" t="s">
        <v>475</v>
      </c>
      <c r="D392" s="225"/>
      <c r="E392" s="232">
        <v>8.2382399999999995E-2</v>
      </c>
      <c r="F392" s="238"/>
      <c r="G392" s="238"/>
      <c r="H392" s="238"/>
      <c r="I392" s="238"/>
      <c r="J392" s="238"/>
      <c r="K392" s="238"/>
      <c r="L392" s="238"/>
      <c r="M392" s="238"/>
      <c r="N392" s="223"/>
      <c r="O392" s="223"/>
      <c r="P392" s="223"/>
      <c r="Q392" s="223"/>
      <c r="R392" s="223"/>
      <c r="S392" s="223"/>
      <c r="T392" s="224"/>
      <c r="U392" s="223"/>
      <c r="V392" s="213"/>
      <c r="W392" s="213"/>
      <c r="X392" s="213"/>
      <c r="Y392" s="213"/>
      <c r="Z392" s="213"/>
      <c r="AA392" s="213"/>
      <c r="AB392" s="213"/>
      <c r="AC392" s="213"/>
      <c r="AD392" s="213"/>
      <c r="AE392" s="213" t="s">
        <v>121</v>
      </c>
      <c r="AF392" s="213">
        <v>0</v>
      </c>
      <c r="AG392" s="213"/>
      <c r="AH392" s="213"/>
      <c r="AI392" s="213"/>
      <c r="AJ392" s="213"/>
      <c r="AK392" s="213"/>
      <c r="AL392" s="213"/>
      <c r="AM392" s="213"/>
      <c r="AN392" s="213"/>
      <c r="AO392" s="213"/>
      <c r="AP392" s="213"/>
      <c r="AQ392" s="213"/>
      <c r="AR392" s="213"/>
      <c r="AS392" s="213"/>
      <c r="AT392" s="213"/>
      <c r="AU392" s="213"/>
      <c r="AV392" s="213"/>
      <c r="AW392" s="213"/>
      <c r="AX392" s="213"/>
      <c r="AY392" s="213"/>
      <c r="AZ392" s="213"/>
      <c r="BA392" s="213"/>
      <c r="BB392" s="213"/>
      <c r="BC392" s="213"/>
      <c r="BD392" s="213"/>
      <c r="BE392" s="213"/>
      <c r="BF392" s="213"/>
      <c r="BG392" s="213"/>
      <c r="BH392" s="213"/>
    </row>
    <row r="393" spans="1:60" outlineLevel="1" x14ac:dyDescent="0.2">
      <c r="A393" s="214"/>
      <c r="B393" s="221"/>
      <c r="C393" s="275" t="s">
        <v>246</v>
      </c>
      <c r="D393" s="229"/>
      <c r="E393" s="235">
        <v>0.22677839999999999</v>
      </c>
      <c r="F393" s="238"/>
      <c r="G393" s="238"/>
      <c r="H393" s="238"/>
      <c r="I393" s="238"/>
      <c r="J393" s="238"/>
      <c r="K393" s="238"/>
      <c r="L393" s="238"/>
      <c r="M393" s="238"/>
      <c r="N393" s="223"/>
      <c r="O393" s="223"/>
      <c r="P393" s="223"/>
      <c r="Q393" s="223"/>
      <c r="R393" s="223"/>
      <c r="S393" s="223"/>
      <c r="T393" s="224"/>
      <c r="U393" s="223"/>
      <c r="V393" s="213"/>
      <c r="W393" s="213"/>
      <c r="X393" s="213"/>
      <c r="Y393" s="213"/>
      <c r="Z393" s="213"/>
      <c r="AA393" s="213"/>
      <c r="AB393" s="213"/>
      <c r="AC393" s="213"/>
      <c r="AD393" s="213"/>
      <c r="AE393" s="213" t="s">
        <v>121</v>
      </c>
      <c r="AF393" s="213">
        <v>1</v>
      </c>
      <c r="AG393" s="213"/>
      <c r="AH393" s="213"/>
      <c r="AI393" s="213"/>
      <c r="AJ393" s="213"/>
      <c r="AK393" s="213"/>
      <c r="AL393" s="213"/>
      <c r="AM393" s="213"/>
      <c r="AN393" s="213"/>
      <c r="AO393" s="213"/>
      <c r="AP393" s="213"/>
      <c r="AQ393" s="213"/>
      <c r="AR393" s="213"/>
      <c r="AS393" s="213"/>
      <c r="AT393" s="213"/>
      <c r="AU393" s="213"/>
      <c r="AV393" s="213"/>
      <c r="AW393" s="213"/>
      <c r="AX393" s="213"/>
      <c r="AY393" s="213"/>
      <c r="AZ393" s="213"/>
      <c r="BA393" s="213"/>
      <c r="BB393" s="213"/>
      <c r="BC393" s="213"/>
      <c r="BD393" s="213"/>
      <c r="BE393" s="213"/>
      <c r="BF393" s="213"/>
      <c r="BG393" s="213"/>
      <c r="BH393" s="213"/>
    </row>
    <row r="394" spans="1:60" outlineLevel="1" x14ac:dyDescent="0.2">
      <c r="A394" s="214">
        <v>60</v>
      </c>
      <c r="B394" s="221" t="s">
        <v>476</v>
      </c>
      <c r="C394" s="271" t="s">
        <v>477</v>
      </c>
      <c r="D394" s="223" t="s">
        <v>166</v>
      </c>
      <c r="E394" s="231">
        <v>9.2259216000000005E-2</v>
      </c>
      <c r="F394" s="237">
        <f>H394+J394</f>
        <v>0</v>
      </c>
      <c r="G394" s="238">
        <f>ROUND(E394*F394,2)</f>
        <v>0</v>
      </c>
      <c r="H394" s="238"/>
      <c r="I394" s="238">
        <f>ROUND(E394*H394,2)</f>
        <v>0</v>
      </c>
      <c r="J394" s="238"/>
      <c r="K394" s="238">
        <f>ROUND(E394*J394,2)</f>
        <v>0</v>
      </c>
      <c r="L394" s="238">
        <v>21</v>
      </c>
      <c r="M394" s="238">
        <f>G394*(1+L394/100)</f>
        <v>0</v>
      </c>
      <c r="N394" s="223">
        <v>1</v>
      </c>
      <c r="O394" s="223">
        <f>ROUND(E394*N394,5)</f>
        <v>9.2259999999999995E-2</v>
      </c>
      <c r="P394" s="223">
        <v>0</v>
      </c>
      <c r="Q394" s="223">
        <f>ROUND(E394*P394,5)</f>
        <v>0</v>
      </c>
      <c r="R394" s="223"/>
      <c r="S394" s="223"/>
      <c r="T394" s="224">
        <v>0</v>
      </c>
      <c r="U394" s="223">
        <f>ROUND(E394*T394,2)</f>
        <v>0</v>
      </c>
      <c r="V394" s="213"/>
      <c r="W394" s="213"/>
      <c r="X394" s="213"/>
      <c r="Y394" s="213"/>
      <c r="Z394" s="213"/>
      <c r="AA394" s="213"/>
      <c r="AB394" s="213"/>
      <c r="AC394" s="213"/>
      <c r="AD394" s="213"/>
      <c r="AE394" s="213" t="s">
        <v>190</v>
      </c>
      <c r="AF394" s="213"/>
      <c r="AG394" s="213"/>
      <c r="AH394" s="213"/>
      <c r="AI394" s="213"/>
      <c r="AJ394" s="213"/>
      <c r="AK394" s="213"/>
      <c r="AL394" s="213"/>
      <c r="AM394" s="213"/>
      <c r="AN394" s="213"/>
      <c r="AO394" s="213"/>
      <c r="AP394" s="213"/>
      <c r="AQ394" s="213"/>
      <c r="AR394" s="213"/>
      <c r="AS394" s="213"/>
      <c r="AT394" s="213"/>
      <c r="AU394" s="213"/>
      <c r="AV394" s="213"/>
      <c r="AW394" s="213"/>
      <c r="AX394" s="213"/>
      <c r="AY394" s="213"/>
      <c r="AZ394" s="213"/>
      <c r="BA394" s="213"/>
      <c r="BB394" s="213"/>
      <c r="BC394" s="213"/>
      <c r="BD394" s="213"/>
      <c r="BE394" s="213"/>
      <c r="BF394" s="213"/>
      <c r="BG394" s="213"/>
      <c r="BH394" s="213"/>
    </row>
    <row r="395" spans="1:60" ht="33.75" outlineLevel="1" x14ac:dyDescent="0.2">
      <c r="A395" s="214"/>
      <c r="B395" s="221"/>
      <c r="C395" s="272" t="s">
        <v>478</v>
      </c>
      <c r="D395" s="225"/>
      <c r="E395" s="232">
        <v>7.4520000000000003E-3</v>
      </c>
      <c r="F395" s="238"/>
      <c r="G395" s="238"/>
      <c r="H395" s="238"/>
      <c r="I395" s="238"/>
      <c r="J395" s="238"/>
      <c r="K395" s="238"/>
      <c r="L395" s="238"/>
      <c r="M395" s="238"/>
      <c r="N395" s="223"/>
      <c r="O395" s="223"/>
      <c r="P395" s="223"/>
      <c r="Q395" s="223"/>
      <c r="R395" s="223"/>
      <c r="S395" s="223"/>
      <c r="T395" s="224"/>
      <c r="U395" s="223"/>
      <c r="V395" s="213"/>
      <c r="W395" s="213"/>
      <c r="X395" s="213"/>
      <c r="Y395" s="213"/>
      <c r="Z395" s="213"/>
      <c r="AA395" s="213"/>
      <c r="AB395" s="213"/>
      <c r="AC395" s="213"/>
      <c r="AD395" s="213"/>
      <c r="AE395" s="213" t="s">
        <v>121</v>
      </c>
      <c r="AF395" s="213">
        <v>0</v>
      </c>
      <c r="AG395" s="213"/>
      <c r="AH395" s="213"/>
      <c r="AI395" s="213"/>
      <c r="AJ395" s="213"/>
      <c r="AK395" s="213"/>
      <c r="AL395" s="213"/>
      <c r="AM395" s="213"/>
      <c r="AN395" s="213"/>
      <c r="AO395" s="213"/>
      <c r="AP395" s="213"/>
      <c r="AQ395" s="213"/>
      <c r="AR395" s="213"/>
      <c r="AS395" s="213"/>
      <c r="AT395" s="213"/>
      <c r="AU395" s="213"/>
      <c r="AV395" s="213"/>
      <c r="AW395" s="213"/>
      <c r="AX395" s="213"/>
      <c r="AY395" s="213"/>
      <c r="AZ395" s="213"/>
      <c r="BA395" s="213"/>
      <c r="BB395" s="213"/>
      <c r="BC395" s="213"/>
      <c r="BD395" s="213"/>
      <c r="BE395" s="213"/>
      <c r="BF395" s="213"/>
      <c r="BG395" s="213"/>
      <c r="BH395" s="213"/>
    </row>
    <row r="396" spans="1:60" ht="33.75" outlineLevel="1" x14ac:dyDescent="0.2">
      <c r="A396" s="214"/>
      <c r="B396" s="221"/>
      <c r="C396" s="272" t="s">
        <v>479</v>
      </c>
      <c r="D396" s="225"/>
      <c r="E396" s="232">
        <v>7.4520000000000003E-3</v>
      </c>
      <c r="F396" s="238"/>
      <c r="G396" s="238"/>
      <c r="H396" s="238"/>
      <c r="I396" s="238"/>
      <c r="J396" s="238"/>
      <c r="K396" s="238"/>
      <c r="L396" s="238"/>
      <c r="M396" s="238"/>
      <c r="N396" s="223"/>
      <c r="O396" s="223"/>
      <c r="P396" s="223"/>
      <c r="Q396" s="223"/>
      <c r="R396" s="223"/>
      <c r="S396" s="223"/>
      <c r="T396" s="224"/>
      <c r="U396" s="223"/>
      <c r="V396" s="213"/>
      <c r="W396" s="213"/>
      <c r="X396" s="213"/>
      <c r="Y396" s="213"/>
      <c r="Z396" s="213"/>
      <c r="AA396" s="213"/>
      <c r="AB396" s="213"/>
      <c r="AC396" s="213"/>
      <c r="AD396" s="213"/>
      <c r="AE396" s="213" t="s">
        <v>121</v>
      </c>
      <c r="AF396" s="213">
        <v>0</v>
      </c>
      <c r="AG396" s="213"/>
      <c r="AH396" s="213"/>
      <c r="AI396" s="213"/>
      <c r="AJ396" s="213"/>
      <c r="AK396" s="213"/>
      <c r="AL396" s="213"/>
      <c r="AM396" s="213"/>
      <c r="AN396" s="213"/>
      <c r="AO396" s="213"/>
      <c r="AP396" s="213"/>
      <c r="AQ396" s="213"/>
      <c r="AR396" s="213"/>
      <c r="AS396" s="213"/>
      <c r="AT396" s="213"/>
      <c r="AU396" s="213"/>
      <c r="AV396" s="213"/>
      <c r="AW396" s="213"/>
      <c r="AX396" s="213"/>
      <c r="AY396" s="213"/>
      <c r="AZ396" s="213"/>
      <c r="BA396" s="213"/>
      <c r="BB396" s="213"/>
      <c r="BC396" s="213"/>
      <c r="BD396" s="213"/>
      <c r="BE396" s="213"/>
      <c r="BF396" s="213"/>
      <c r="BG396" s="213"/>
      <c r="BH396" s="213"/>
    </row>
    <row r="397" spans="1:60" ht="33.75" outlineLevel="1" x14ac:dyDescent="0.2">
      <c r="A397" s="214"/>
      <c r="B397" s="221"/>
      <c r="C397" s="272" t="s">
        <v>480</v>
      </c>
      <c r="D397" s="225"/>
      <c r="E397" s="232">
        <v>8.1431999999999997E-3</v>
      </c>
      <c r="F397" s="238"/>
      <c r="G397" s="238"/>
      <c r="H397" s="238"/>
      <c r="I397" s="238"/>
      <c r="J397" s="238"/>
      <c r="K397" s="238"/>
      <c r="L397" s="238"/>
      <c r="M397" s="238"/>
      <c r="N397" s="223"/>
      <c r="O397" s="223"/>
      <c r="P397" s="223"/>
      <c r="Q397" s="223"/>
      <c r="R397" s="223"/>
      <c r="S397" s="223"/>
      <c r="T397" s="224"/>
      <c r="U397" s="223"/>
      <c r="V397" s="213"/>
      <c r="W397" s="213"/>
      <c r="X397" s="213"/>
      <c r="Y397" s="213"/>
      <c r="Z397" s="213"/>
      <c r="AA397" s="213"/>
      <c r="AB397" s="213"/>
      <c r="AC397" s="213"/>
      <c r="AD397" s="213"/>
      <c r="AE397" s="213" t="s">
        <v>121</v>
      </c>
      <c r="AF397" s="213">
        <v>0</v>
      </c>
      <c r="AG397" s="213"/>
      <c r="AH397" s="213"/>
      <c r="AI397" s="213"/>
      <c r="AJ397" s="213"/>
      <c r="AK397" s="213"/>
      <c r="AL397" s="213"/>
      <c r="AM397" s="213"/>
      <c r="AN397" s="213"/>
      <c r="AO397" s="213"/>
      <c r="AP397" s="213"/>
      <c r="AQ397" s="213"/>
      <c r="AR397" s="213"/>
      <c r="AS397" s="213"/>
      <c r="AT397" s="213"/>
      <c r="AU397" s="213"/>
      <c r="AV397" s="213"/>
      <c r="AW397" s="213"/>
      <c r="AX397" s="213"/>
      <c r="AY397" s="213"/>
      <c r="AZ397" s="213"/>
      <c r="BA397" s="213"/>
      <c r="BB397" s="213"/>
      <c r="BC397" s="213"/>
      <c r="BD397" s="213"/>
      <c r="BE397" s="213"/>
      <c r="BF397" s="213"/>
      <c r="BG397" s="213"/>
      <c r="BH397" s="213"/>
    </row>
    <row r="398" spans="1:60" ht="33.75" outlineLevel="1" x14ac:dyDescent="0.2">
      <c r="A398" s="214"/>
      <c r="B398" s="221"/>
      <c r="C398" s="272" t="s">
        <v>481</v>
      </c>
      <c r="D398" s="225"/>
      <c r="E398" s="232">
        <v>6.8312160000000002E-3</v>
      </c>
      <c r="F398" s="238"/>
      <c r="G398" s="238"/>
      <c r="H398" s="238"/>
      <c r="I398" s="238"/>
      <c r="J398" s="238"/>
      <c r="K398" s="238"/>
      <c r="L398" s="238"/>
      <c r="M398" s="238"/>
      <c r="N398" s="223"/>
      <c r="O398" s="223"/>
      <c r="P398" s="223"/>
      <c r="Q398" s="223"/>
      <c r="R398" s="223"/>
      <c r="S398" s="223"/>
      <c r="T398" s="224"/>
      <c r="U398" s="223"/>
      <c r="V398" s="213"/>
      <c r="W398" s="213"/>
      <c r="X398" s="213"/>
      <c r="Y398" s="213"/>
      <c r="Z398" s="213"/>
      <c r="AA398" s="213"/>
      <c r="AB398" s="213"/>
      <c r="AC398" s="213"/>
      <c r="AD398" s="213"/>
      <c r="AE398" s="213" t="s">
        <v>121</v>
      </c>
      <c r="AF398" s="213">
        <v>0</v>
      </c>
      <c r="AG398" s="213"/>
      <c r="AH398" s="213"/>
      <c r="AI398" s="213"/>
      <c r="AJ398" s="213"/>
      <c r="AK398" s="213"/>
      <c r="AL398" s="213"/>
      <c r="AM398" s="213"/>
      <c r="AN398" s="213"/>
      <c r="AO398" s="213"/>
      <c r="AP398" s="213"/>
      <c r="AQ398" s="213"/>
      <c r="AR398" s="213"/>
      <c r="AS398" s="213"/>
      <c r="AT398" s="213"/>
      <c r="AU398" s="213"/>
      <c r="AV398" s="213"/>
      <c r="AW398" s="213"/>
      <c r="AX398" s="213"/>
      <c r="AY398" s="213"/>
      <c r="AZ398" s="213"/>
      <c r="BA398" s="213"/>
      <c r="BB398" s="213"/>
      <c r="BC398" s="213"/>
      <c r="BD398" s="213"/>
      <c r="BE398" s="213"/>
      <c r="BF398" s="213"/>
      <c r="BG398" s="213"/>
      <c r="BH398" s="213"/>
    </row>
    <row r="399" spans="1:60" outlineLevel="1" x14ac:dyDescent="0.2">
      <c r="A399" s="214"/>
      <c r="B399" s="221"/>
      <c r="C399" s="275" t="s">
        <v>246</v>
      </c>
      <c r="D399" s="229"/>
      <c r="E399" s="235">
        <v>2.9878416000000001E-2</v>
      </c>
      <c r="F399" s="238"/>
      <c r="G399" s="238"/>
      <c r="H399" s="238"/>
      <c r="I399" s="238"/>
      <c r="J399" s="238"/>
      <c r="K399" s="238"/>
      <c r="L399" s="238"/>
      <c r="M399" s="238"/>
      <c r="N399" s="223"/>
      <c r="O399" s="223"/>
      <c r="P399" s="223"/>
      <c r="Q399" s="223"/>
      <c r="R399" s="223"/>
      <c r="S399" s="223"/>
      <c r="T399" s="224"/>
      <c r="U399" s="223"/>
      <c r="V399" s="213"/>
      <c r="W399" s="213"/>
      <c r="X399" s="213"/>
      <c r="Y399" s="213"/>
      <c r="Z399" s="213"/>
      <c r="AA399" s="213"/>
      <c r="AB399" s="213"/>
      <c r="AC399" s="213"/>
      <c r="AD399" s="213"/>
      <c r="AE399" s="213" t="s">
        <v>121</v>
      </c>
      <c r="AF399" s="213">
        <v>1</v>
      </c>
      <c r="AG399" s="213"/>
      <c r="AH399" s="213"/>
      <c r="AI399" s="213"/>
      <c r="AJ399" s="213"/>
      <c r="AK399" s="213"/>
      <c r="AL399" s="213"/>
      <c r="AM399" s="213"/>
      <c r="AN399" s="213"/>
      <c r="AO399" s="213"/>
      <c r="AP399" s="213"/>
      <c r="AQ399" s="213"/>
      <c r="AR399" s="213"/>
      <c r="AS399" s="213"/>
      <c r="AT399" s="213"/>
      <c r="AU399" s="213"/>
      <c r="AV399" s="213"/>
      <c r="AW399" s="213"/>
      <c r="AX399" s="213"/>
      <c r="AY399" s="213"/>
      <c r="AZ399" s="213"/>
      <c r="BA399" s="213"/>
      <c r="BB399" s="213"/>
      <c r="BC399" s="213"/>
      <c r="BD399" s="213"/>
      <c r="BE399" s="213"/>
      <c r="BF399" s="213"/>
      <c r="BG399" s="213"/>
      <c r="BH399" s="213"/>
    </row>
    <row r="400" spans="1:60" ht="33.75" outlineLevel="1" x14ac:dyDescent="0.2">
      <c r="A400" s="214"/>
      <c r="B400" s="221"/>
      <c r="C400" s="272" t="s">
        <v>482</v>
      </c>
      <c r="D400" s="225"/>
      <c r="E400" s="232">
        <v>7.4520000000000003E-3</v>
      </c>
      <c r="F400" s="238"/>
      <c r="G400" s="238"/>
      <c r="H400" s="238"/>
      <c r="I400" s="238"/>
      <c r="J400" s="238"/>
      <c r="K400" s="238"/>
      <c r="L400" s="238"/>
      <c r="M400" s="238"/>
      <c r="N400" s="223"/>
      <c r="O400" s="223"/>
      <c r="P400" s="223"/>
      <c r="Q400" s="223"/>
      <c r="R400" s="223"/>
      <c r="S400" s="223"/>
      <c r="T400" s="224"/>
      <c r="U400" s="223"/>
      <c r="V400" s="213"/>
      <c r="W400" s="213"/>
      <c r="X400" s="213"/>
      <c r="Y400" s="213"/>
      <c r="Z400" s="213"/>
      <c r="AA400" s="213"/>
      <c r="AB400" s="213"/>
      <c r="AC400" s="213"/>
      <c r="AD400" s="213"/>
      <c r="AE400" s="213" t="s">
        <v>121</v>
      </c>
      <c r="AF400" s="213">
        <v>0</v>
      </c>
      <c r="AG400" s="213"/>
      <c r="AH400" s="213"/>
      <c r="AI400" s="213"/>
      <c r="AJ400" s="213"/>
      <c r="AK400" s="213"/>
      <c r="AL400" s="213"/>
      <c r="AM400" s="213"/>
      <c r="AN400" s="213"/>
      <c r="AO400" s="213"/>
      <c r="AP400" s="213"/>
      <c r="AQ400" s="213"/>
      <c r="AR400" s="213"/>
      <c r="AS400" s="213"/>
      <c r="AT400" s="213"/>
      <c r="AU400" s="213"/>
      <c r="AV400" s="213"/>
      <c r="AW400" s="213"/>
      <c r="AX400" s="213"/>
      <c r="AY400" s="213"/>
      <c r="AZ400" s="213"/>
      <c r="BA400" s="213"/>
      <c r="BB400" s="213"/>
      <c r="BC400" s="213"/>
      <c r="BD400" s="213"/>
      <c r="BE400" s="213"/>
      <c r="BF400" s="213"/>
      <c r="BG400" s="213"/>
      <c r="BH400" s="213"/>
    </row>
    <row r="401" spans="1:60" ht="33.75" outlineLevel="1" x14ac:dyDescent="0.2">
      <c r="A401" s="214"/>
      <c r="B401" s="221"/>
      <c r="C401" s="272" t="s">
        <v>483</v>
      </c>
      <c r="D401" s="225"/>
      <c r="E401" s="232">
        <v>7.4520000000000003E-3</v>
      </c>
      <c r="F401" s="238"/>
      <c r="G401" s="238"/>
      <c r="H401" s="238"/>
      <c r="I401" s="238"/>
      <c r="J401" s="238"/>
      <c r="K401" s="238"/>
      <c r="L401" s="238"/>
      <c r="M401" s="238"/>
      <c r="N401" s="223"/>
      <c r="O401" s="223"/>
      <c r="P401" s="223"/>
      <c r="Q401" s="223"/>
      <c r="R401" s="223"/>
      <c r="S401" s="223"/>
      <c r="T401" s="224"/>
      <c r="U401" s="223"/>
      <c r="V401" s="213"/>
      <c r="W401" s="213"/>
      <c r="X401" s="213"/>
      <c r="Y401" s="213"/>
      <c r="Z401" s="213"/>
      <c r="AA401" s="213"/>
      <c r="AB401" s="213"/>
      <c r="AC401" s="213"/>
      <c r="AD401" s="213"/>
      <c r="AE401" s="213" t="s">
        <v>121</v>
      </c>
      <c r="AF401" s="213">
        <v>0</v>
      </c>
      <c r="AG401" s="213"/>
      <c r="AH401" s="213"/>
      <c r="AI401" s="213"/>
      <c r="AJ401" s="213"/>
      <c r="AK401" s="213"/>
      <c r="AL401" s="213"/>
      <c r="AM401" s="213"/>
      <c r="AN401" s="213"/>
      <c r="AO401" s="213"/>
      <c r="AP401" s="213"/>
      <c r="AQ401" s="213"/>
      <c r="AR401" s="213"/>
      <c r="AS401" s="213"/>
      <c r="AT401" s="213"/>
      <c r="AU401" s="213"/>
      <c r="AV401" s="213"/>
      <c r="AW401" s="213"/>
      <c r="AX401" s="213"/>
      <c r="AY401" s="213"/>
      <c r="AZ401" s="213"/>
      <c r="BA401" s="213"/>
      <c r="BB401" s="213"/>
      <c r="BC401" s="213"/>
      <c r="BD401" s="213"/>
      <c r="BE401" s="213"/>
      <c r="BF401" s="213"/>
      <c r="BG401" s="213"/>
      <c r="BH401" s="213"/>
    </row>
    <row r="402" spans="1:60" ht="33.75" outlineLevel="1" x14ac:dyDescent="0.2">
      <c r="A402" s="214"/>
      <c r="B402" s="221"/>
      <c r="C402" s="272" t="s">
        <v>484</v>
      </c>
      <c r="D402" s="225"/>
      <c r="E402" s="232">
        <v>8.1431999999999997E-3</v>
      </c>
      <c r="F402" s="238"/>
      <c r="G402" s="238"/>
      <c r="H402" s="238"/>
      <c r="I402" s="238"/>
      <c r="J402" s="238"/>
      <c r="K402" s="238"/>
      <c r="L402" s="238"/>
      <c r="M402" s="238"/>
      <c r="N402" s="223"/>
      <c r="O402" s="223"/>
      <c r="P402" s="223"/>
      <c r="Q402" s="223"/>
      <c r="R402" s="223"/>
      <c r="S402" s="223"/>
      <c r="T402" s="224"/>
      <c r="U402" s="22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 t="s">
        <v>121</v>
      </c>
      <c r="AF402" s="213">
        <v>0</v>
      </c>
      <c r="AG402" s="213"/>
      <c r="AH402" s="213"/>
      <c r="AI402" s="213"/>
      <c r="AJ402" s="21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AX402" s="213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</row>
    <row r="403" spans="1:60" ht="33.75" outlineLevel="1" x14ac:dyDescent="0.2">
      <c r="A403" s="214"/>
      <c r="B403" s="221"/>
      <c r="C403" s="272" t="s">
        <v>485</v>
      </c>
      <c r="D403" s="225"/>
      <c r="E403" s="232">
        <v>8.1431999999999997E-3</v>
      </c>
      <c r="F403" s="238"/>
      <c r="G403" s="238"/>
      <c r="H403" s="238"/>
      <c r="I403" s="238"/>
      <c r="J403" s="238"/>
      <c r="K403" s="238"/>
      <c r="L403" s="238"/>
      <c r="M403" s="238"/>
      <c r="N403" s="223"/>
      <c r="O403" s="223"/>
      <c r="P403" s="223"/>
      <c r="Q403" s="223"/>
      <c r="R403" s="223"/>
      <c r="S403" s="223"/>
      <c r="T403" s="224"/>
      <c r="U403" s="22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 t="s">
        <v>121</v>
      </c>
      <c r="AF403" s="213">
        <v>0</v>
      </c>
      <c r="AG403" s="213"/>
      <c r="AH403" s="213"/>
      <c r="AI403" s="213"/>
      <c r="AJ403" s="213"/>
      <c r="AK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213"/>
      <c r="AW403" s="213"/>
      <c r="AX403" s="213"/>
      <c r="AY403" s="213"/>
      <c r="AZ403" s="213"/>
      <c r="BA403" s="213"/>
      <c r="BB403" s="213"/>
      <c r="BC403" s="213"/>
      <c r="BD403" s="213"/>
      <c r="BE403" s="213"/>
      <c r="BF403" s="213"/>
      <c r="BG403" s="213"/>
      <c r="BH403" s="213"/>
    </row>
    <row r="404" spans="1:60" outlineLevel="1" x14ac:dyDescent="0.2">
      <c r="A404" s="214"/>
      <c r="B404" s="221"/>
      <c r="C404" s="275" t="s">
        <v>246</v>
      </c>
      <c r="D404" s="229"/>
      <c r="E404" s="235">
        <v>3.11904E-2</v>
      </c>
      <c r="F404" s="238"/>
      <c r="G404" s="238"/>
      <c r="H404" s="238"/>
      <c r="I404" s="238"/>
      <c r="J404" s="238"/>
      <c r="K404" s="238"/>
      <c r="L404" s="238"/>
      <c r="M404" s="238"/>
      <c r="N404" s="223"/>
      <c r="O404" s="223"/>
      <c r="P404" s="223"/>
      <c r="Q404" s="223"/>
      <c r="R404" s="223"/>
      <c r="S404" s="223"/>
      <c r="T404" s="224"/>
      <c r="U404" s="22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 t="s">
        <v>121</v>
      </c>
      <c r="AF404" s="213">
        <v>1</v>
      </c>
      <c r="AG404" s="213"/>
      <c r="AH404" s="213"/>
      <c r="AI404" s="213"/>
      <c r="AJ404" s="213"/>
      <c r="AK404" s="213"/>
      <c r="AL404" s="213"/>
      <c r="AM404" s="213"/>
      <c r="AN404" s="213"/>
      <c r="AO404" s="213"/>
      <c r="AP404" s="213"/>
      <c r="AQ404" s="213"/>
      <c r="AR404" s="213"/>
      <c r="AS404" s="213"/>
      <c r="AT404" s="213"/>
      <c r="AU404" s="213"/>
      <c r="AV404" s="213"/>
      <c r="AW404" s="213"/>
      <c r="AX404" s="213"/>
      <c r="AY404" s="213"/>
      <c r="AZ404" s="213"/>
      <c r="BA404" s="213"/>
      <c r="BB404" s="213"/>
      <c r="BC404" s="213"/>
      <c r="BD404" s="213"/>
      <c r="BE404" s="213"/>
      <c r="BF404" s="213"/>
      <c r="BG404" s="213"/>
      <c r="BH404" s="213"/>
    </row>
    <row r="405" spans="1:60" ht="33.75" outlineLevel="1" x14ac:dyDescent="0.2">
      <c r="A405" s="214"/>
      <c r="B405" s="221"/>
      <c r="C405" s="272" t="s">
        <v>486</v>
      </c>
      <c r="D405" s="225"/>
      <c r="E405" s="232">
        <v>7.4520000000000003E-3</v>
      </c>
      <c r="F405" s="238"/>
      <c r="G405" s="238"/>
      <c r="H405" s="238"/>
      <c r="I405" s="238"/>
      <c r="J405" s="238"/>
      <c r="K405" s="238"/>
      <c r="L405" s="238"/>
      <c r="M405" s="238"/>
      <c r="N405" s="223"/>
      <c r="O405" s="223"/>
      <c r="P405" s="223"/>
      <c r="Q405" s="223"/>
      <c r="R405" s="223"/>
      <c r="S405" s="223"/>
      <c r="T405" s="224"/>
      <c r="U405" s="22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 t="s">
        <v>121</v>
      </c>
      <c r="AF405" s="213">
        <v>0</v>
      </c>
      <c r="AG405" s="213"/>
      <c r="AH405" s="213"/>
      <c r="AI405" s="213"/>
      <c r="AJ405" s="213"/>
      <c r="AK405" s="213"/>
      <c r="AL405" s="213"/>
      <c r="AM405" s="213"/>
      <c r="AN405" s="213"/>
      <c r="AO405" s="213"/>
      <c r="AP405" s="213"/>
      <c r="AQ405" s="213"/>
      <c r="AR405" s="213"/>
      <c r="AS405" s="213"/>
      <c r="AT405" s="213"/>
      <c r="AU405" s="213"/>
      <c r="AV405" s="213"/>
      <c r="AW405" s="213"/>
      <c r="AX405" s="213"/>
      <c r="AY405" s="213"/>
      <c r="AZ405" s="213"/>
      <c r="BA405" s="213"/>
      <c r="BB405" s="213"/>
      <c r="BC405" s="213"/>
      <c r="BD405" s="213"/>
      <c r="BE405" s="213"/>
      <c r="BF405" s="213"/>
      <c r="BG405" s="213"/>
      <c r="BH405" s="213"/>
    </row>
    <row r="406" spans="1:60" ht="33.75" outlineLevel="1" x14ac:dyDescent="0.2">
      <c r="A406" s="214"/>
      <c r="B406" s="221"/>
      <c r="C406" s="272" t="s">
        <v>487</v>
      </c>
      <c r="D406" s="225"/>
      <c r="E406" s="232">
        <v>7.4520000000000003E-3</v>
      </c>
      <c r="F406" s="238"/>
      <c r="G406" s="238"/>
      <c r="H406" s="238"/>
      <c r="I406" s="238"/>
      <c r="J406" s="238"/>
      <c r="K406" s="238"/>
      <c r="L406" s="238"/>
      <c r="M406" s="238"/>
      <c r="N406" s="223"/>
      <c r="O406" s="223"/>
      <c r="P406" s="223"/>
      <c r="Q406" s="223"/>
      <c r="R406" s="223"/>
      <c r="S406" s="223"/>
      <c r="T406" s="224"/>
      <c r="U406" s="22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 t="s">
        <v>121</v>
      </c>
      <c r="AF406" s="213">
        <v>0</v>
      </c>
      <c r="AG406" s="213"/>
      <c r="AH406" s="213"/>
      <c r="AI406" s="213"/>
      <c r="AJ406" s="213"/>
      <c r="AK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AX406" s="213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</row>
    <row r="407" spans="1:60" ht="33.75" outlineLevel="1" x14ac:dyDescent="0.2">
      <c r="A407" s="214"/>
      <c r="B407" s="221"/>
      <c r="C407" s="272" t="s">
        <v>488</v>
      </c>
      <c r="D407" s="225"/>
      <c r="E407" s="232">
        <v>8.1431999999999997E-3</v>
      </c>
      <c r="F407" s="238"/>
      <c r="G407" s="238"/>
      <c r="H407" s="238"/>
      <c r="I407" s="238"/>
      <c r="J407" s="238"/>
      <c r="K407" s="238"/>
      <c r="L407" s="238"/>
      <c r="M407" s="238"/>
      <c r="N407" s="223"/>
      <c r="O407" s="223"/>
      <c r="P407" s="223"/>
      <c r="Q407" s="223"/>
      <c r="R407" s="223"/>
      <c r="S407" s="223"/>
      <c r="T407" s="224"/>
      <c r="U407" s="22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 t="s">
        <v>121</v>
      </c>
      <c r="AF407" s="213">
        <v>0</v>
      </c>
      <c r="AG407" s="213"/>
      <c r="AH407" s="213"/>
      <c r="AI407" s="213"/>
      <c r="AJ407" s="213"/>
      <c r="AK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AX407" s="213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</row>
    <row r="408" spans="1:60" ht="33.75" outlineLevel="1" x14ac:dyDescent="0.2">
      <c r="A408" s="214"/>
      <c r="B408" s="221"/>
      <c r="C408" s="272" t="s">
        <v>489</v>
      </c>
      <c r="D408" s="225"/>
      <c r="E408" s="232">
        <v>8.1431999999999997E-3</v>
      </c>
      <c r="F408" s="238"/>
      <c r="G408" s="238"/>
      <c r="H408" s="238"/>
      <c r="I408" s="238"/>
      <c r="J408" s="238"/>
      <c r="K408" s="238"/>
      <c r="L408" s="238"/>
      <c r="M408" s="238"/>
      <c r="N408" s="223"/>
      <c r="O408" s="223"/>
      <c r="P408" s="223"/>
      <c r="Q408" s="223"/>
      <c r="R408" s="223"/>
      <c r="S408" s="223"/>
      <c r="T408" s="224"/>
      <c r="U408" s="22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 t="s">
        <v>121</v>
      </c>
      <c r="AF408" s="213">
        <v>0</v>
      </c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</row>
    <row r="409" spans="1:60" outlineLevel="1" x14ac:dyDescent="0.2">
      <c r="A409" s="214"/>
      <c r="B409" s="221"/>
      <c r="C409" s="275" t="s">
        <v>246</v>
      </c>
      <c r="D409" s="229"/>
      <c r="E409" s="235">
        <v>3.11904E-2</v>
      </c>
      <c r="F409" s="238"/>
      <c r="G409" s="238"/>
      <c r="H409" s="238"/>
      <c r="I409" s="238"/>
      <c r="J409" s="238"/>
      <c r="K409" s="238"/>
      <c r="L409" s="238"/>
      <c r="M409" s="238"/>
      <c r="N409" s="223"/>
      <c r="O409" s="223"/>
      <c r="P409" s="223"/>
      <c r="Q409" s="223"/>
      <c r="R409" s="223"/>
      <c r="S409" s="223"/>
      <c r="T409" s="224"/>
      <c r="U409" s="22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 t="s">
        <v>121</v>
      </c>
      <c r="AF409" s="213">
        <v>1</v>
      </c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</row>
    <row r="410" spans="1:60" outlineLevel="1" x14ac:dyDescent="0.2">
      <c r="A410" s="214">
        <v>61</v>
      </c>
      <c r="B410" s="221" t="s">
        <v>490</v>
      </c>
      <c r="C410" s="271" t="s">
        <v>491</v>
      </c>
      <c r="D410" s="223" t="s">
        <v>348</v>
      </c>
      <c r="E410" s="231">
        <v>921.13649999999996</v>
      </c>
      <c r="F410" s="237">
        <f>H410+J410</f>
        <v>0</v>
      </c>
      <c r="G410" s="238">
        <f>ROUND(E410*F410,2)</f>
        <v>0</v>
      </c>
      <c r="H410" s="238"/>
      <c r="I410" s="238">
        <f>ROUND(E410*H410,2)</f>
        <v>0</v>
      </c>
      <c r="J410" s="238"/>
      <c r="K410" s="238">
        <f>ROUND(E410*J410,2)</f>
        <v>0</v>
      </c>
      <c r="L410" s="238">
        <v>21</v>
      </c>
      <c r="M410" s="238">
        <f>G410*(1+L410/100)</f>
        <v>0</v>
      </c>
      <c r="N410" s="223">
        <v>5.0000000000000002E-5</v>
      </c>
      <c r="O410" s="223">
        <f>ROUND(E410*N410,5)</f>
        <v>4.6059999999999997E-2</v>
      </c>
      <c r="P410" s="223">
        <v>1E-3</v>
      </c>
      <c r="Q410" s="223">
        <f>ROUND(E410*P410,5)</f>
        <v>0.92113999999999996</v>
      </c>
      <c r="R410" s="223"/>
      <c r="S410" s="223"/>
      <c r="T410" s="224">
        <v>0.05</v>
      </c>
      <c r="U410" s="223">
        <f>ROUND(E410*T410,2)</f>
        <v>46.06</v>
      </c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 t="s">
        <v>119</v>
      </c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</row>
    <row r="411" spans="1:60" ht="22.5" outlineLevel="1" x14ac:dyDescent="0.2">
      <c r="A411" s="214"/>
      <c r="B411" s="221"/>
      <c r="C411" s="274" t="s">
        <v>492</v>
      </c>
      <c r="D411" s="228"/>
      <c r="E411" s="234"/>
      <c r="F411" s="240"/>
      <c r="G411" s="241"/>
      <c r="H411" s="238"/>
      <c r="I411" s="238"/>
      <c r="J411" s="238"/>
      <c r="K411" s="238"/>
      <c r="L411" s="238"/>
      <c r="M411" s="238"/>
      <c r="N411" s="223"/>
      <c r="O411" s="223"/>
      <c r="P411" s="223"/>
      <c r="Q411" s="223"/>
      <c r="R411" s="223"/>
      <c r="S411" s="223"/>
      <c r="T411" s="224"/>
      <c r="U411" s="223"/>
      <c r="V411" s="213"/>
      <c r="W411" s="213"/>
      <c r="X411" s="213"/>
      <c r="Y411" s="213"/>
      <c r="Z411" s="213"/>
      <c r="AA411" s="213"/>
      <c r="AB411" s="213"/>
      <c r="AC411" s="213"/>
      <c r="AD411" s="213"/>
      <c r="AE411" s="213" t="s">
        <v>206</v>
      </c>
      <c r="AF411" s="213"/>
      <c r="AG411" s="213"/>
      <c r="AH411" s="213"/>
      <c r="AI411" s="213"/>
      <c r="AJ411" s="213"/>
      <c r="AK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AX411" s="213"/>
      <c r="AY411" s="213"/>
      <c r="AZ411" s="213"/>
      <c r="BA411" s="216" t="str">
        <f>C411</f>
        <v>Položka je určena pro demontáž střešní konstrukce a opěrných sloupků. Obsahem položky je oddělní jednotlivých prvků řezáním kotoučem a jejich případné zkrácení dle možnosti přepravy.</v>
      </c>
      <c r="BB411" s="213"/>
      <c r="BC411" s="213"/>
      <c r="BD411" s="213"/>
      <c r="BE411" s="213"/>
      <c r="BF411" s="213"/>
      <c r="BG411" s="213"/>
      <c r="BH411" s="213"/>
    </row>
    <row r="412" spans="1:60" ht="45" outlineLevel="1" x14ac:dyDescent="0.2">
      <c r="A412" s="214"/>
      <c r="B412" s="221"/>
      <c r="C412" s="272" t="s">
        <v>493</v>
      </c>
      <c r="D412" s="225"/>
      <c r="E412" s="232">
        <v>307.0455</v>
      </c>
      <c r="F412" s="238"/>
      <c r="G412" s="238"/>
      <c r="H412" s="238"/>
      <c r="I412" s="238"/>
      <c r="J412" s="238"/>
      <c r="K412" s="238"/>
      <c r="L412" s="238"/>
      <c r="M412" s="238"/>
      <c r="N412" s="223"/>
      <c r="O412" s="223"/>
      <c r="P412" s="223"/>
      <c r="Q412" s="223"/>
      <c r="R412" s="223"/>
      <c r="S412" s="223"/>
      <c r="T412" s="224"/>
      <c r="U412" s="22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 t="s">
        <v>121</v>
      </c>
      <c r="AF412" s="213">
        <v>0</v>
      </c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</row>
    <row r="413" spans="1:60" ht="45" outlineLevel="1" x14ac:dyDescent="0.2">
      <c r="A413" s="214"/>
      <c r="B413" s="221"/>
      <c r="C413" s="272" t="s">
        <v>494</v>
      </c>
      <c r="D413" s="225"/>
      <c r="E413" s="232">
        <v>307.0455</v>
      </c>
      <c r="F413" s="238"/>
      <c r="G413" s="238"/>
      <c r="H413" s="238"/>
      <c r="I413" s="238"/>
      <c r="J413" s="238"/>
      <c r="K413" s="238"/>
      <c r="L413" s="238"/>
      <c r="M413" s="238"/>
      <c r="N413" s="223"/>
      <c r="O413" s="223"/>
      <c r="P413" s="223"/>
      <c r="Q413" s="223"/>
      <c r="R413" s="223"/>
      <c r="S413" s="223"/>
      <c r="T413" s="224"/>
      <c r="U413" s="22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 t="s">
        <v>121</v>
      </c>
      <c r="AF413" s="213">
        <v>0</v>
      </c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</row>
    <row r="414" spans="1:60" ht="45" outlineLevel="1" x14ac:dyDescent="0.2">
      <c r="A414" s="214"/>
      <c r="B414" s="221"/>
      <c r="C414" s="272" t="s">
        <v>495</v>
      </c>
      <c r="D414" s="225"/>
      <c r="E414" s="232">
        <v>307.0455</v>
      </c>
      <c r="F414" s="238"/>
      <c r="G414" s="238"/>
      <c r="H414" s="238"/>
      <c r="I414" s="238"/>
      <c r="J414" s="238"/>
      <c r="K414" s="238"/>
      <c r="L414" s="238"/>
      <c r="M414" s="238"/>
      <c r="N414" s="223"/>
      <c r="O414" s="223"/>
      <c r="P414" s="223"/>
      <c r="Q414" s="223"/>
      <c r="R414" s="223"/>
      <c r="S414" s="223"/>
      <c r="T414" s="224"/>
      <c r="U414" s="22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 t="s">
        <v>121</v>
      </c>
      <c r="AF414" s="213">
        <v>0</v>
      </c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</row>
    <row r="415" spans="1:60" outlineLevel="1" x14ac:dyDescent="0.2">
      <c r="A415" s="214">
        <v>62</v>
      </c>
      <c r="B415" s="221" t="s">
        <v>496</v>
      </c>
      <c r="C415" s="271" t="s">
        <v>497</v>
      </c>
      <c r="D415" s="223" t="s">
        <v>166</v>
      </c>
      <c r="E415" s="231">
        <v>3.50753</v>
      </c>
      <c r="F415" s="237">
        <f>H415+J415</f>
        <v>0</v>
      </c>
      <c r="G415" s="238">
        <f>ROUND(E415*F415,2)</f>
        <v>0</v>
      </c>
      <c r="H415" s="238"/>
      <c r="I415" s="238">
        <f>ROUND(E415*H415,2)</f>
        <v>0</v>
      </c>
      <c r="J415" s="238"/>
      <c r="K415" s="238">
        <f>ROUND(E415*J415,2)</f>
        <v>0</v>
      </c>
      <c r="L415" s="238">
        <v>21</v>
      </c>
      <c r="M415" s="238">
        <f>G415*(1+L415/100)</f>
        <v>0</v>
      </c>
      <c r="N415" s="223">
        <v>0</v>
      </c>
      <c r="O415" s="223">
        <f>ROUND(E415*N415,5)</f>
        <v>0</v>
      </c>
      <c r="P415" s="223">
        <v>0</v>
      </c>
      <c r="Q415" s="223">
        <f>ROUND(E415*P415,5)</f>
        <v>0</v>
      </c>
      <c r="R415" s="223"/>
      <c r="S415" s="223"/>
      <c r="T415" s="224">
        <v>3.327</v>
      </c>
      <c r="U415" s="223">
        <f>ROUND(E415*T415,2)</f>
        <v>11.67</v>
      </c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 t="s">
        <v>240</v>
      </c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</row>
    <row r="416" spans="1:60" x14ac:dyDescent="0.2">
      <c r="A416" s="215" t="s">
        <v>114</v>
      </c>
      <c r="B416" s="222" t="s">
        <v>83</v>
      </c>
      <c r="C416" s="273" t="s">
        <v>84</v>
      </c>
      <c r="D416" s="226"/>
      <c r="E416" s="233"/>
      <c r="F416" s="239"/>
      <c r="G416" s="239">
        <f>SUMIF(AE417:AE432,"&lt;&gt;NOR",G417:G432)</f>
        <v>0</v>
      </c>
      <c r="H416" s="239"/>
      <c r="I416" s="239">
        <f>SUM(I417:I432)</f>
        <v>0</v>
      </c>
      <c r="J416" s="239"/>
      <c r="K416" s="239">
        <f>SUM(K417:K432)</f>
        <v>0</v>
      </c>
      <c r="L416" s="239"/>
      <c r="M416" s="239">
        <f>SUM(M417:M432)</f>
        <v>0</v>
      </c>
      <c r="N416" s="226"/>
      <c r="O416" s="226">
        <f>SUM(O417:O432)</f>
        <v>4.4299999999999999E-2</v>
      </c>
      <c r="P416" s="226"/>
      <c r="Q416" s="226">
        <f>SUM(Q417:Q432)</f>
        <v>0</v>
      </c>
      <c r="R416" s="226"/>
      <c r="S416" s="226"/>
      <c r="T416" s="227"/>
      <c r="U416" s="226">
        <f>SUM(U417:U432)</f>
        <v>13.43</v>
      </c>
      <c r="AE416" t="s">
        <v>115</v>
      </c>
    </row>
    <row r="417" spans="1:60" ht="22.5" outlineLevel="1" x14ac:dyDescent="0.2">
      <c r="A417" s="214">
        <v>63</v>
      </c>
      <c r="B417" s="221" t="s">
        <v>498</v>
      </c>
      <c r="C417" s="271" t="s">
        <v>499</v>
      </c>
      <c r="D417" s="223" t="s">
        <v>118</v>
      </c>
      <c r="E417" s="231">
        <v>138.4443</v>
      </c>
      <c r="F417" s="237">
        <f>H417+J417</f>
        <v>0</v>
      </c>
      <c r="G417" s="238">
        <f>ROUND(E417*F417,2)</f>
        <v>0</v>
      </c>
      <c r="H417" s="238"/>
      <c r="I417" s="238">
        <f>ROUND(E417*H417,2)</f>
        <v>0</v>
      </c>
      <c r="J417" s="238"/>
      <c r="K417" s="238">
        <f>ROUND(E417*J417,2)</f>
        <v>0</v>
      </c>
      <c r="L417" s="238">
        <v>21</v>
      </c>
      <c r="M417" s="238">
        <f>G417*(1+L417/100)</f>
        <v>0</v>
      </c>
      <c r="N417" s="223">
        <v>3.2000000000000003E-4</v>
      </c>
      <c r="O417" s="223">
        <f>ROUND(E417*N417,5)</f>
        <v>4.4299999999999999E-2</v>
      </c>
      <c r="P417" s="223">
        <v>0</v>
      </c>
      <c r="Q417" s="223">
        <f>ROUND(E417*P417,5)</f>
        <v>0</v>
      </c>
      <c r="R417" s="223"/>
      <c r="S417" s="223"/>
      <c r="T417" s="224">
        <v>9.7000000000000003E-2</v>
      </c>
      <c r="U417" s="223">
        <f>ROUND(E417*T417,2)</f>
        <v>13.43</v>
      </c>
      <c r="V417" s="213"/>
      <c r="W417" s="213"/>
      <c r="X417" s="213"/>
      <c r="Y417" s="213"/>
      <c r="Z417" s="213"/>
      <c r="AA417" s="213"/>
      <c r="AB417" s="213"/>
      <c r="AC417" s="213"/>
      <c r="AD417" s="213"/>
      <c r="AE417" s="213" t="s">
        <v>119</v>
      </c>
      <c r="AF417" s="213"/>
      <c r="AG417" s="213"/>
      <c r="AH417" s="213"/>
      <c r="AI417" s="213"/>
      <c r="AJ417" s="213"/>
      <c r="AK417" s="213"/>
      <c r="AL417" s="213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3"/>
      <c r="AW417" s="213"/>
      <c r="AX417" s="213"/>
      <c r="AY417" s="213"/>
      <c r="AZ417" s="213"/>
      <c r="BA417" s="213"/>
      <c r="BB417" s="213"/>
      <c r="BC417" s="213"/>
      <c r="BD417" s="213"/>
      <c r="BE417" s="213"/>
      <c r="BF417" s="213"/>
      <c r="BG417" s="213"/>
      <c r="BH417" s="213"/>
    </row>
    <row r="418" spans="1:60" ht="33.75" outlineLevel="1" x14ac:dyDescent="0.2">
      <c r="A418" s="214"/>
      <c r="B418" s="221"/>
      <c r="C418" s="272" t="s">
        <v>500</v>
      </c>
      <c r="D418" s="225"/>
      <c r="E418" s="232">
        <v>13.28</v>
      </c>
      <c r="F418" s="238"/>
      <c r="G418" s="238"/>
      <c r="H418" s="238"/>
      <c r="I418" s="238"/>
      <c r="J418" s="238"/>
      <c r="K418" s="238"/>
      <c r="L418" s="238"/>
      <c r="M418" s="238"/>
      <c r="N418" s="223"/>
      <c r="O418" s="223"/>
      <c r="P418" s="223"/>
      <c r="Q418" s="223"/>
      <c r="R418" s="223"/>
      <c r="S418" s="223"/>
      <c r="T418" s="224"/>
      <c r="U418" s="223"/>
      <c r="V418" s="213"/>
      <c r="W418" s="213"/>
      <c r="X418" s="213"/>
      <c r="Y418" s="213"/>
      <c r="Z418" s="213"/>
      <c r="AA418" s="213"/>
      <c r="AB418" s="213"/>
      <c r="AC418" s="213"/>
      <c r="AD418" s="213"/>
      <c r="AE418" s="213" t="s">
        <v>121</v>
      </c>
      <c r="AF418" s="213">
        <v>0</v>
      </c>
      <c r="AG418" s="213"/>
      <c r="AH418" s="213"/>
      <c r="AI418" s="213"/>
      <c r="AJ418" s="213"/>
      <c r="AK418" s="213"/>
      <c r="AL418" s="213"/>
      <c r="AM418" s="213"/>
      <c r="AN418" s="213"/>
      <c r="AO418" s="213"/>
      <c r="AP418" s="213"/>
      <c r="AQ418" s="213"/>
      <c r="AR418" s="213"/>
      <c r="AS418" s="213"/>
      <c r="AT418" s="213"/>
      <c r="AU418" s="213"/>
      <c r="AV418" s="213"/>
      <c r="AW418" s="213"/>
      <c r="AX418" s="213"/>
      <c r="AY418" s="213"/>
      <c r="AZ418" s="213"/>
      <c r="BA418" s="213"/>
      <c r="BB418" s="213"/>
      <c r="BC418" s="213"/>
      <c r="BD418" s="213"/>
      <c r="BE418" s="213"/>
      <c r="BF418" s="213"/>
      <c r="BG418" s="213"/>
      <c r="BH418" s="213"/>
    </row>
    <row r="419" spans="1:60" ht="33.75" outlineLevel="1" x14ac:dyDescent="0.2">
      <c r="A419" s="214"/>
      <c r="B419" s="221"/>
      <c r="C419" s="272" t="s">
        <v>501</v>
      </c>
      <c r="D419" s="225"/>
      <c r="E419" s="232">
        <v>6.2552000000000003</v>
      </c>
      <c r="F419" s="238"/>
      <c r="G419" s="238"/>
      <c r="H419" s="238"/>
      <c r="I419" s="238"/>
      <c r="J419" s="238"/>
      <c r="K419" s="238"/>
      <c r="L419" s="238"/>
      <c r="M419" s="238"/>
      <c r="N419" s="223"/>
      <c r="O419" s="223"/>
      <c r="P419" s="223"/>
      <c r="Q419" s="223"/>
      <c r="R419" s="223"/>
      <c r="S419" s="223"/>
      <c r="T419" s="224"/>
      <c r="U419" s="223"/>
      <c r="V419" s="213"/>
      <c r="W419" s="213"/>
      <c r="X419" s="213"/>
      <c r="Y419" s="213"/>
      <c r="Z419" s="213"/>
      <c r="AA419" s="213"/>
      <c r="AB419" s="213"/>
      <c r="AC419" s="213"/>
      <c r="AD419" s="213"/>
      <c r="AE419" s="213" t="s">
        <v>121</v>
      </c>
      <c r="AF419" s="213">
        <v>0</v>
      </c>
      <c r="AG419" s="213"/>
      <c r="AH419" s="213"/>
      <c r="AI419" s="213"/>
      <c r="AJ419" s="213"/>
      <c r="AK419" s="213"/>
      <c r="AL419" s="213"/>
      <c r="AM419" s="213"/>
      <c r="AN419" s="213"/>
      <c r="AO419" s="213"/>
      <c r="AP419" s="213"/>
      <c r="AQ419" s="213"/>
      <c r="AR419" s="213"/>
      <c r="AS419" s="213"/>
      <c r="AT419" s="213"/>
      <c r="AU419" s="213"/>
      <c r="AV419" s="213"/>
      <c r="AW419" s="213"/>
      <c r="AX419" s="213"/>
      <c r="AY419" s="213"/>
      <c r="AZ419" s="213"/>
      <c r="BA419" s="213"/>
      <c r="BB419" s="213"/>
      <c r="BC419" s="213"/>
      <c r="BD419" s="213"/>
      <c r="BE419" s="213"/>
      <c r="BF419" s="213"/>
      <c r="BG419" s="213"/>
      <c r="BH419" s="213"/>
    </row>
    <row r="420" spans="1:60" ht="45" outlineLevel="1" x14ac:dyDescent="0.2">
      <c r="A420" s="214"/>
      <c r="B420" s="221"/>
      <c r="C420" s="272" t="s">
        <v>502</v>
      </c>
      <c r="D420" s="225"/>
      <c r="E420" s="232">
        <v>6.2784000000000004</v>
      </c>
      <c r="F420" s="238"/>
      <c r="G420" s="238"/>
      <c r="H420" s="238"/>
      <c r="I420" s="238"/>
      <c r="J420" s="238"/>
      <c r="K420" s="238"/>
      <c r="L420" s="238"/>
      <c r="M420" s="238"/>
      <c r="N420" s="223"/>
      <c r="O420" s="223"/>
      <c r="P420" s="223"/>
      <c r="Q420" s="223"/>
      <c r="R420" s="223"/>
      <c r="S420" s="223"/>
      <c r="T420" s="224"/>
      <c r="U420" s="223"/>
      <c r="V420" s="213"/>
      <c r="W420" s="213"/>
      <c r="X420" s="213"/>
      <c r="Y420" s="213"/>
      <c r="Z420" s="213"/>
      <c r="AA420" s="213"/>
      <c r="AB420" s="213"/>
      <c r="AC420" s="213"/>
      <c r="AD420" s="213"/>
      <c r="AE420" s="213" t="s">
        <v>121</v>
      </c>
      <c r="AF420" s="213">
        <v>0</v>
      </c>
      <c r="AG420" s="213"/>
      <c r="AH420" s="213"/>
      <c r="AI420" s="213"/>
      <c r="AJ420" s="213"/>
      <c r="AK420" s="213"/>
      <c r="AL420" s="213"/>
      <c r="AM420" s="213"/>
      <c r="AN420" s="213"/>
      <c r="AO420" s="213"/>
      <c r="AP420" s="213"/>
      <c r="AQ420" s="213"/>
      <c r="AR420" s="213"/>
      <c r="AS420" s="213"/>
      <c r="AT420" s="213"/>
      <c r="AU420" s="213"/>
      <c r="AV420" s="213"/>
      <c r="AW420" s="213"/>
      <c r="AX420" s="213"/>
      <c r="AY420" s="213"/>
      <c r="AZ420" s="213"/>
      <c r="BA420" s="213"/>
      <c r="BB420" s="213"/>
      <c r="BC420" s="213"/>
      <c r="BD420" s="213"/>
      <c r="BE420" s="213"/>
      <c r="BF420" s="213"/>
      <c r="BG420" s="213"/>
      <c r="BH420" s="213"/>
    </row>
    <row r="421" spans="1:60" ht="22.5" outlineLevel="1" x14ac:dyDescent="0.2">
      <c r="A421" s="214"/>
      <c r="B421" s="221"/>
      <c r="C421" s="272" t="s">
        <v>503</v>
      </c>
      <c r="D421" s="225"/>
      <c r="E421" s="232">
        <v>20.334499999999998</v>
      </c>
      <c r="F421" s="238"/>
      <c r="G421" s="238"/>
      <c r="H421" s="238"/>
      <c r="I421" s="238"/>
      <c r="J421" s="238"/>
      <c r="K421" s="238"/>
      <c r="L421" s="238"/>
      <c r="M421" s="238"/>
      <c r="N421" s="223"/>
      <c r="O421" s="223"/>
      <c r="P421" s="223"/>
      <c r="Q421" s="223"/>
      <c r="R421" s="223"/>
      <c r="S421" s="223"/>
      <c r="T421" s="224"/>
      <c r="U421" s="223"/>
      <c r="V421" s="213"/>
      <c r="W421" s="213"/>
      <c r="X421" s="213"/>
      <c r="Y421" s="213"/>
      <c r="Z421" s="213"/>
      <c r="AA421" s="213"/>
      <c r="AB421" s="213"/>
      <c r="AC421" s="213"/>
      <c r="AD421" s="213"/>
      <c r="AE421" s="213" t="s">
        <v>121</v>
      </c>
      <c r="AF421" s="213">
        <v>0</v>
      </c>
      <c r="AG421" s="213"/>
      <c r="AH421" s="213"/>
      <c r="AI421" s="213"/>
      <c r="AJ421" s="213"/>
      <c r="AK421" s="213"/>
      <c r="AL421" s="213"/>
      <c r="AM421" s="213"/>
      <c r="AN421" s="213"/>
      <c r="AO421" s="213"/>
      <c r="AP421" s="213"/>
      <c r="AQ421" s="213"/>
      <c r="AR421" s="213"/>
      <c r="AS421" s="213"/>
      <c r="AT421" s="213"/>
      <c r="AU421" s="213"/>
      <c r="AV421" s="213"/>
      <c r="AW421" s="213"/>
      <c r="AX421" s="213"/>
      <c r="AY421" s="213"/>
      <c r="AZ421" s="213"/>
      <c r="BA421" s="213"/>
      <c r="BB421" s="213"/>
      <c r="BC421" s="213"/>
      <c r="BD421" s="213"/>
      <c r="BE421" s="213"/>
      <c r="BF421" s="213"/>
      <c r="BG421" s="213"/>
      <c r="BH421" s="213"/>
    </row>
    <row r="422" spans="1:60" outlineLevel="1" x14ac:dyDescent="0.2">
      <c r="A422" s="214"/>
      <c r="B422" s="221"/>
      <c r="C422" s="275" t="s">
        <v>246</v>
      </c>
      <c r="D422" s="229"/>
      <c r="E422" s="235">
        <v>46.148099999999999</v>
      </c>
      <c r="F422" s="238"/>
      <c r="G422" s="238"/>
      <c r="H422" s="238"/>
      <c r="I422" s="238"/>
      <c r="J422" s="238"/>
      <c r="K422" s="238"/>
      <c r="L422" s="238"/>
      <c r="M422" s="238"/>
      <c r="N422" s="223"/>
      <c r="O422" s="223"/>
      <c r="P422" s="223"/>
      <c r="Q422" s="223"/>
      <c r="R422" s="223"/>
      <c r="S422" s="223"/>
      <c r="T422" s="224"/>
      <c r="U422" s="223"/>
      <c r="V422" s="213"/>
      <c r="W422" s="213"/>
      <c r="X422" s="213"/>
      <c r="Y422" s="213"/>
      <c r="Z422" s="213"/>
      <c r="AA422" s="213"/>
      <c r="AB422" s="213"/>
      <c r="AC422" s="213"/>
      <c r="AD422" s="213"/>
      <c r="AE422" s="213" t="s">
        <v>121</v>
      </c>
      <c r="AF422" s="213">
        <v>1</v>
      </c>
      <c r="AG422" s="213"/>
      <c r="AH422" s="213"/>
      <c r="AI422" s="213"/>
      <c r="AJ422" s="213"/>
      <c r="AK422" s="213"/>
      <c r="AL422" s="213"/>
      <c r="AM422" s="213"/>
      <c r="AN422" s="213"/>
      <c r="AO422" s="213"/>
      <c r="AP422" s="213"/>
      <c r="AQ422" s="213"/>
      <c r="AR422" s="213"/>
      <c r="AS422" s="213"/>
      <c r="AT422" s="213"/>
      <c r="AU422" s="213"/>
      <c r="AV422" s="213"/>
      <c r="AW422" s="213"/>
      <c r="AX422" s="213"/>
      <c r="AY422" s="213"/>
      <c r="AZ422" s="213"/>
      <c r="BA422" s="213"/>
      <c r="BB422" s="213"/>
      <c r="BC422" s="213"/>
      <c r="BD422" s="213"/>
      <c r="BE422" s="213"/>
      <c r="BF422" s="213"/>
      <c r="BG422" s="213"/>
      <c r="BH422" s="213"/>
    </row>
    <row r="423" spans="1:60" ht="33.75" outlineLevel="1" x14ac:dyDescent="0.2">
      <c r="A423" s="214"/>
      <c r="B423" s="221"/>
      <c r="C423" s="272" t="s">
        <v>504</v>
      </c>
      <c r="D423" s="225"/>
      <c r="E423" s="232">
        <v>13.28</v>
      </c>
      <c r="F423" s="238"/>
      <c r="G423" s="238"/>
      <c r="H423" s="238"/>
      <c r="I423" s="238"/>
      <c r="J423" s="238"/>
      <c r="K423" s="238"/>
      <c r="L423" s="238"/>
      <c r="M423" s="238"/>
      <c r="N423" s="223"/>
      <c r="O423" s="223"/>
      <c r="P423" s="223"/>
      <c r="Q423" s="223"/>
      <c r="R423" s="223"/>
      <c r="S423" s="223"/>
      <c r="T423" s="224"/>
      <c r="U423" s="223"/>
      <c r="V423" s="213"/>
      <c r="W423" s="213"/>
      <c r="X423" s="213"/>
      <c r="Y423" s="213"/>
      <c r="Z423" s="213"/>
      <c r="AA423" s="213"/>
      <c r="AB423" s="213"/>
      <c r="AC423" s="213"/>
      <c r="AD423" s="213"/>
      <c r="AE423" s="213" t="s">
        <v>121</v>
      </c>
      <c r="AF423" s="213">
        <v>0</v>
      </c>
      <c r="AG423" s="213"/>
      <c r="AH423" s="213"/>
      <c r="AI423" s="213"/>
      <c r="AJ423" s="213"/>
      <c r="AK423" s="213"/>
      <c r="AL423" s="213"/>
      <c r="AM423" s="213"/>
      <c r="AN423" s="213"/>
      <c r="AO423" s="213"/>
      <c r="AP423" s="213"/>
      <c r="AQ423" s="213"/>
      <c r="AR423" s="213"/>
      <c r="AS423" s="213"/>
      <c r="AT423" s="213"/>
      <c r="AU423" s="213"/>
      <c r="AV423" s="213"/>
      <c r="AW423" s="213"/>
      <c r="AX423" s="213"/>
      <c r="AY423" s="213"/>
      <c r="AZ423" s="213"/>
      <c r="BA423" s="213"/>
      <c r="BB423" s="213"/>
      <c r="BC423" s="213"/>
      <c r="BD423" s="213"/>
      <c r="BE423" s="213"/>
      <c r="BF423" s="213"/>
      <c r="BG423" s="213"/>
      <c r="BH423" s="213"/>
    </row>
    <row r="424" spans="1:60" ht="33.75" outlineLevel="1" x14ac:dyDescent="0.2">
      <c r="A424" s="214"/>
      <c r="B424" s="221"/>
      <c r="C424" s="272" t="s">
        <v>505</v>
      </c>
      <c r="D424" s="225"/>
      <c r="E424" s="232">
        <v>6.2552000000000003</v>
      </c>
      <c r="F424" s="238"/>
      <c r="G424" s="238"/>
      <c r="H424" s="238"/>
      <c r="I424" s="238"/>
      <c r="J424" s="238"/>
      <c r="K424" s="238"/>
      <c r="L424" s="238"/>
      <c r="M424" s="238"/>
      <c r="N424" s="223"/>
      <c r="O424" s="223"/>
      <c r="P424" s="223"/>
      <c r="Q424" s="223"/>
      <c r="R424" s="223"/>
      <c r="S424" s="223"/>
      <c r="T424" s="224"/>
      <c r="U424" s="223"/>
      <c r="V424" s="213"/>
      <c r="W424" s="213"/>
      <c r="X424" s="213"/>
      <c r="Y424" s="213"/>
      <c r="Z424" s="213"/>
      <c r="AA424" s="213"/>
      <c r="AB424" s="213"/>
      <c r="AC424" s="213"/>
      <c r="AD424" s="213"/>
      <c r="AE424" s="213" t="s">
        <v>121</v>
      </c>
      <c r="AF424" s="213">
        <v>0</v>
      </c>
      <c r="AG424" s="213"/>
      <c r="AH424" s="213"/>
      <c r="AI424" s="213"/>
      <c r="AJ424" s="213"/>
      <c r="AK424" s="213"/>
      <c r="AL424" s="213"/>
      <c r="AM424" s="213"/>
      <c r="AN424" s="213"/>
      <c r="AO424" s="213"/>
      <c r="AP424" s="213"/>
      <c r="AQ424" s="213"/>
      <c r="AR424" s="213"/>
      <c r="AS424" s="213"/>
      <c r="AT424" s="213"/>
      <c r="AU424" s="213"/>
      <c r="AV424" s="213"/>
      <c r="AW424" s="213"/>
      <c r="AX424" s="213"/>
      <c r="AY424" s="213"/>
      <c r="AZ424" s="213"/>
      <c r="BA424" s="213"/>
      <c r="BB424" s="213"/>
      <c r="BC424" s="213"/>
      <c r="BD424" s="213"/>
      <c r="BE424" s="213"/>
      <c r="BF424" s="213"/>
      <c r="BG424" s="213"/>
      <c r="BH424" s="213"/>
    </row>
    <row r="425" spans="1:60" ht="45" outlineLevel="1" x14ac:dyDescent="0.2">
      <c r="A425" s="214"/>
      <c r="B425" s="221"/>
      <c r="C425" s="272" t="s">
        <v>506</v>
      </c>
      <c r="D425" s="225"/>
      <c r="E425" s="232">
        <v>6.2784000000000004</v>
      </c>
      <c r="F425" s="238"/>
      <c r="G425" s="238"/>
      <c r="H425" s="238"/>
      <c r="I425" s="238"/>
      <c r="J425" s="238"/>
      <c r="K425" s="238"/>
      <c r="L425" s="238"/>
      <c r="M425" s="238"/>
      <c r="N425" s="223"/>
      <c r="O425" s="223"/>
      <c r="P425" s="223"/>
      <c r="Q425" s="223"/>
      <c r="R425" s="223"/>
      <c r="S425" s="223"/>
      <c r="T425" s="224"/>
      <c r="U425" s="223"/>
      <c r="V425" s="213"/>
      <c r="W425" s="213"/>
      <c r="X425" s="213"/>
      <c r="Y425" s="213"/>
      <c r="Z425" s="213"/>
      <c r="AA425" s="213"/>
      <c r="AB425" s="213"/>
      <c r="AC425" s="213"/>
      <c r="AD425" s="213"/>
      <c r="AE425" s="213" t="s">
        <v>121</v>
      </c>
      <c r="AF425" s="213">
        <v>0</v>
      </c>
      <c r="AG425" s="213"/>
      <c r="AH425" s="213"/>
      <c r="AI425" s="213"/>
      <c r="AJ425" s="213"/>
      <c r="AK425" s="213"/>
      <c r="AL425" s="213"/>
      <c r="AM425" s="213"/>
      <c r="AN425" s="213"/>
      <c r="AO425" s="213"/>
      <c r="AP425" s="213"/>
      <c r="AQ425" s="213"/>
      <c r="AR425" s="213"/>
      <c r="AS425" s="213"/>
      <c r="AT425" s="213"/>
      <c r="AU425" s="213"/>
      <c r="AV425" s="213"/>
      <c r="AW425" s="213"/>
      <c r="AX425" s="213"/>
      <c r="AY425" s="213"/>
      <c r="AZ425" s="213"/>
      <c r="BA425" s="213"/>
      <c r="BB425" s="213"/>
      <c r="BC425" s="213"/>
      <c r="BD425" s="213"/>
      <c r="BE425" s="213"/>
      <c r="BF425" s="213"/>
      <c r="BG425" s="213"/>
      <c r="BH425" s="213"/>
    </row>
    <row r="426" spans="1:60" ht="22.5" outlineLevel="1" x14ac:dyDescent="0.2">
      <c r="A426" s="214"/>
      <c r="B426" s="221"/>
      <c r="C426" s="272" t="s">
        <v>507</v>
      </c>
      <c r="D426" s="225"/>
      <c r="E426" s="232">
        <v>20.334499999999998</v>
      </c>
      <c r="F426" s="238"/>
      <c r="G426" s="238"/>
      <c r="H426" s="238"/>
      <c r="I426" s="238"/>
      <c r="J426" s="238"/>
      <c r="K426" s="238"/>
      <c r="L426" s="238"/>
      <c r="M426" s="238"/>
      <c r="N426" s="223"/>
      <c r="O426" s="223"/>
      <c r="P426" s="223"/>
      <c r="Q426" s="223"/>
      <c r="R426" s="223"/>
      <c r="S426" s="223"/>
      <c r="T426" s="224"/>
      <c r="U426" s="22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 t="s">
        <v>121</v>
      </c>
      <c r="AF426" s="213">
        <v>0</v>
      </c>
      <c r="AG426" s="213"/>
      <c r="AH426" s="213"/>
      <c r="AI426" s="213"/>
      <c r="AJ426" s="213"/>
      <c r="AK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AX426" s="213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</row>
    <row r="427" spans="1:60" outlineLevel="1" x14ac:dyDescent="0.2">
      <c r="A427" s="214"/>
      <c r="B427" s="221"/>
      <c r="C427" s="275" t="s">
        <v>246</v>
      </c>
      <c r="D427" s="229"/>
      <c r="E427" s="235">
        <v>46.148099999999999</v>
      </c>
      <c r="F427" s="238"/>
      <c r="G427" s="238"/>
      <c r="H427" s="238"/>
      <c r="I427" s="238"/>
      <c r="J427" s="238"/>
      <c r="K427" s="238"/>
      <c r="L427" s="238"/>
      <c r="M427" s="238"/>
      <c r="N427" s="223"/>
      <c r="O427" s="223"/>
      <c r="P427" s="223"/>
      <c r="Q427" s="223"/>
      <c r="R427" s="223"/>
      <c r="S427" s="223"/>
      <c r="T427" s="224"/>
      <c r="U427" s="22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 t="s">
        <v>121</v>
      </c>
      <c r="AF427" s="213">
        <v>1</v>
      </c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AX427" s="213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</row>
    <row r="428" spans="1:60" ht="33.75" outlineLevel="1" x14ac:dyDescent="0.2">
      <c r="A428" s="214"/>
      <c r="B428" s="221"/>
      <c r="C428" s="272" t="s">
        <v>508</v>
      </c>
      <c r="D428" s="225"/>
      <c r="E428" s="232">
        <v>13.28</v>
      </c>
      <c r="F428" s="238"/>
      <c r="G428" s="238"/>
      <c r="H428" s="238"/>
      <c r="I428" s="238"/>
      <c r="J428" s="238"/>
      <c r="K428" s="238"/>
      <c r="L428" s="238"/>
      <c r="M428" s="238"/>
      <c r="N428" s="223"/>
      <c r="O428" s="223"/>
      <c r="P428" s="223"/>
      <c r="Q428" s="223"/>
      <c r="R428" s="223"/>
      <c r="S428" s="223"/>
      <c r="T428" s="224"/>
      <c r="U428" s="22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 t="s">
        <v>121</v>
      </c>
      <c r="AF428" s="213">
        <v>0</v>
      </c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AX428" s="213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</row>
    <row r="429" spans="1:60" ht="33.75" outlineLevel="1" x14ac:dyDescent="0.2">
      <c r="A429" s="214"/>
      <c r="B429" s="221"/>
      <c r="C429" s="272" t="s">
        <v>509</v>
      </c>
      <c r="D429" s="225"/>
      <c r="E429" s="232">
        <v>6.2552000000000003</v>
      </c>
      <c r="F429" s="238"/>
      <c r="G429" s="238"/>
      <c r="H429" s="238"/>
      <c r="I429" s="238"/>
      <c r="J429" s="238"/>
      <c r="K429" s="238"/>
      <c r="L429" s="238"/>
      <c r="M429" s="238"/>
      <c r="N429" s="223"/>
      <c r="O429" s="223"/>
      <c r="P429" s="223"/>
      <c r="Q429" s="223"/>
      <c r="R429" s="223"/>
      <c r="S429" s="223"/>
      <c r="T429" s="224"/>
      <c r="U429" s="22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 t="s">
        <v>121</v>
      </c>
      <c r="AF429" s="213">
        <v>0</v>
      </c>
      <c r="AG429" s="213"/>
      <c r="AH429" s="213"/>
      <c r="AI429" s="213"/>
      <c r="AJ429" s="213"/>
      <c r="AK429" s="213"/>
      <c r="AL429" s="213"/>
      <c r="AM429" s="213"/>
      <c r="AN429" s="213"/>
      <c r="AO429" s="213"/>
      <c r="AP429" s="213"/>
      <c r="AQ429" s="213"/>
      <c r="AR429" s="213"/>
      <c r="AS429" s="213"/>
      <c r="AT429" s="213"/>
      <c r="AU429" s="213"/>
      <c r="AV429" s="213"/>
      <c r="AW429" s="213"/>
      <c r="AX429" s="213"/>
      <c r="AY429" s="213"/>
      <c r="AZ429" s="213"/>
      <c r="BA429" s="213"/>
      <c r="BB429" s="213"/>
      <c r="BC429" s="213"/>
      <c r="BD429" s="213"/>
      <c r="BE429" s="213"/>
      <c r="BF429" s="213"/>
      <c r="BG429" s="213"/>
      <c r="BH429" s="213"/>
    </row>
    <row r="430" spans="1:60" ht="45" outlineLevel="1" x14ac:dyDescent="0.2">
      <c r="A430" s="214"/>
      <c r="B430" s="221"/>
      <c r="C430" s="272" t="s">
        <v>510</v>
      </c>
      <c r="D430" s="225"/>
      <c r="E430" s="232">
        <v>6.2784000000000004</v>
      </c>
      <c r="F430" s="238"/>
      <c r="G430" s="238"/>
      <c r="H430" s="238"/>
      <c r="I430" s="238"/>
      <c r="J430" s="238"/>
      <c r="K430" s="238"/>
      <c r="L430" s="238"/>
      <c r="M430" s="238"/>
      <c r="N430" s="223"/>
      <c r="O430" s="223"/>
      <c r="P430" s="223"/>
      <c r="Q430" s="223"/>
      <c r="R430" s="223"/>
      <c r="S430" s="223"/>
      <c r="T430" s="224"/>
      <c r="U430" s="22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 t="s">
        <v>121</v>
      </c>
      <c r="AF430" s="213">
        <v>0</v>
      </c>
      <c r="AG430" s="213"/>
      <c r="AH430" s="213"/>
      <c r="AI430" s="213"/>
      <c r="AJ430" s="213"/>
      <c r="AK430" s="213"/>
      <c r="AL430" s="213"/>
      <c r="AM430" s="213"/>
      <c r="AN430" s="213"/>
      <c r="AO430" s="213"/>
      <c r="AP430" s="213"/>
      <c r="AQ430" s="213"/>
      <c r="AR430" s="213"/>
      <c r="AS430" s="213"/>
      <c r="AT430" s="213"/>
      <c r="AU430" s="213"/>
      <c r="AV430" s="213"/>
      <c r="AW430" s="213"/>
      <c r="AX430" s="213"/>
      <c r="AY430" s="213"/>
      <c r="AZ430" s="213"/>
      <c r="BA430" s="213"/>
      <c r="BB430" s="213"/>
      <c r="BC430" s="213"/>
      <c r="BD430" s="213"/>
      <c r="BE430" s="213"/>
      <c r="BF430" s="213"/>
      <c r="BG430" s="213"/>
      <c r="BH430" s="213"/>
    </row>
    <row r="431" spans="1:60" ht="22.5" outlineLevel="1" x14ac:dyDescent="0.2">
      <c r="A431" s="214"/>
      <c r="B431" s="221"/>
      <c r="C431" s="272" t="s">
        <v>511</v>
      </c>
      <c r="D431" s="225"/>
      <c r="E431" s="232">
        <v>20.334499999999998</v>
      </c>
      <c r="F431" s="238"/>
      <c r="G431" s="238"/>
      <c r="H431" s="238"/>
      <c r="I431" s="238"/>
      <c r="J431" s="238"/>
      <c r="K431" s="238"/>
      <c r="L431" s="238"/>
      <c r="M431" s="238"/>
      <c r="N431" s="223"/>
      <c r="O431" s="223"/>
      <c r="P431" s="223"/>
      <c r="Q431" s="223"/>
      <c r="R431" s="223"/>
      <c r="S431" s="223"/>
      <c r="T431" s="224"/>
      <c r="U431" s="223"/>
      <c r="V431" s="213"/>
      <c r="W431" s="213"/>
      <c r="X431" s="213"/>
      <c r="Y431" s="213"/>
      <c r="Z431" s="213"/>
      <c r="AA431" s="213"/>
      <c r="AB431" s="213"/>
      <c r="AC431" s="213"/>
      <c r="AD431" s="213"/>
      <c r="AE431" s="213" t="s">
        <v>121</v>
      </c>
      <c r="AF431" s="213">
        <v>0</v>
      </c>
      <c r="AG431" s="213"/>
      <c r="AH431" s="213"/>
      <c r="AI431" s="213"/>
      <c r="AJ431" s="213"/>
      <c r="AK431" s="213"/>
      <c r="AL431" s="213"/>
      <c r="AM431" s="213"/>
      <c r="AN431" s="213"/>
      <c r="AO431" s="213"/>
      <c r="AP431" s="213"/>
      <c r="AQ431" s="213"/>
      <c r="AR431" s="213"/>
      <c r="AS431" s="213"/>
      <c r="AT431" s="213"/>
      <c r="AU431" s="213"/>
      <c r="AV431" s="213"/>
      <c r="AW431" s="213"/>
      <c r="AX431" s="213"/>
      <c r="AY431" s="213"/>
      <c r="AZ431" s="213"/>
      <c r="BA431" s="213"/>
      <c r="BB431" s="213"/>
      <c r="BC431" s="213"/>
      <c r="BD431" s="213"/>
      <c r="BE431" s="213"/>
      <c r="BF431" s="213"/>
      <c r="BG431" s="213"/>
      <c r="BH431" s="213"/>
    </row>
    <row r="432" spans="1:60" outlineLevel="1" x14ac:dyDescent="0.2">
      <c r="A432" s="214"/>
      <c r="B432" s="221"/>
      <c r="C432" s="275" t="s">
        <v>246</v>
      </c>
      <c r="D432" s="229"/>
      <c r="E432" s="235">
        <v>46.148099999999999</v>
      </c>
      <c r="F432" s="238"/>
      <c r="G432" s="238"/>
      <c r="H432" s="238"/>
      <c r="I432" s="238"/>
      <c r="J432" s="238"/>
      <c r="K432" s="238"/>
      <c r="L432" s="238"/>
      <c r="M432" s="238"/>
      <c r="N432" s="223"/>
      <c r="O432" s="223"/>
      <c r="P432" s="223"/>
      <c r="Q432" s="223"/>
      <c r="R432" s="223"/>
      <c r="S432" s="223"/>
      <c r="T432" s="224"/>
      <c r="U432" s="223"/>
      <c r="V432" s="213"/>
      <c r="W432" s="213"/>
      <c r="X432" s="213"/>
      <c r="Y432" s="213"/>
      <c r="Z432" s="213"/>
      <c r="AA432" s="213"/>
      <c r="AB432" s="213"/>
      <c r="AC432" s="213"/>
      <c r="AD432" s="213"/>
      <c r="AE432" s="213" t="s">
        <v>121</v>
      </c>
      <c r="AF432" s="213">
        <v>1</v>
      </c>
      <c r="AG432" s="213"/>
      <c r="AH432" s="213"/>
      <c r="AI432" s="213"/>
      <c r="AJ432" s="213"/>
      <c r="AK432" s="213"/>
      <c r="AL432" s="213"/>
      <c r="AM432" s="213"/>
      <c r="AN432" s="213"/>
      <c r="AO432" s="213"/>
      <c r="AP432" s="213"/>
      <c r="AQ432" s="213"/>
      <c r="AR432" s="213"/>
      <c r="AS432" s="213"/>
      <c r="AT432" s="213"/>
      <c r="AU432" s="213"/>
      <c r="AV432" s="213"/>
      <c r="AW432" s="213"/>
      <c r="AX432" s="213"/>
      <c r="AY432" s="213"/>
      <c r="AZ432" s="213"/>
      <c r="BA432" s="213"/>
      <c r="BB432" s="213"/>
      <c r="BC432" s="213"/>
      <c r="BD432" s="213"/>
      <c r="BE432" s="213"/>
      <c r="BF432" s="213"/>
      <c r="BG432" s="213"/>
      <c r="BH432" s="213"/>
    </row>
    <row r="433" spans="1:60" x14ac:dyDescent="0.2">
      <c r="A433" s="215" t="s">
        <v>114</v>
      </c>
      <c r="B433" s="222" t="s">
        <v>85</v>
      </c>
      <c r="C433" s="273" t="s">
        <v>86</v>
      </c>
      <c r="D433" s="226"/>
      <c r="E433" s="233"/>
      <c r="F433" s="239"/>
      <c r="G433" s="239">
        <f>SUMIF(AE434:AE451,"&lt;&gt;NOR",G434:G451)</f>
        <v>0</v>
      </c>
      <c r="H433" s="239"/>
      <c r="I433" s="239">
        <f>SUM(I434:I451)</f>
        <v>0</v>
      </c>
      <c r="J433" s="239"/>
      <c r="K433" s="239">
        <f>SUM(K434:K451)</f>
        <v>0</v>
      </c>
      <c r="L433" s="239"/>
      <c r="M433" s="239">
        <f>SUM(M434:M451)</f>
        <v>0</v>
      </c>
      <c r="N433" s="226"/>
      <c r="O433" s="226">
        <f>SUM(O434:O451)</f>
        <v>0</v>
      </c>
      <c r="P433" s="226"/>
      <c r="Q433" s="226">
        <f>SUM(Q434:Q451)</f>
        <v>0</v>
      </c>
      <c r="R433" s="226"/>
      <c r="S433" s="226"/>
      <c r="T433" s="227"/>
      <c r="U433" s="226">
        <f>SUM(U434:U451)</f>
        <v>29.49</v>
      </c>
      <c r="AE433" t="s">
        <v>115</v>
      </c>
    </row>
    <row r="434" spans="1:60" outlineLevel="1" x14ac:dyDescent="0.2">
      <c r="A434" s="214">
        <v>64</v>
      </c>
      <c r="B434" s="221" t="s">
        <v>512</v>
      </c>
      <c r="C434" s="271" t="s">
        <v>513</v>
      </c>
      <c r="D434" s="223" t="s">
        <v>166</v>
      </c>
      <c r="E434" s="231">
        <v>60.190649999999998</v>
      </c>
      <c r="F434" s="237">
        <f>H434+J434</f>
        <v>0</v>
      </c>
      <c r="G434" s="238">
        <f>ROUND(E434*F434,2)</f>
        <v>0</v>
      </c>
      <c r="H434" s="238"/>
      <c r="I434" s="238">
        <f>ROUND(E434*H434,2)</f>
        <v>0</v>
      </c>
      <c r="J434" s="238"/>
      <c r="K434" s="238">
        <f>ROUND(E434*J434,2)</f>
        <v>0</v>
      </c>
      <c r="L434" s="238">
        <v>21</v>
      </c>
      <c r="M434" s="238">
        <f>G434*(1+L434/100)</f>
        <v>0</v>
      </c>
      <c r="N434" s="223">
        <v>0</v>
      </c>
      <c r="O434" s="223">
        <f>ROUND(E434*N434,5)</f>
        <v>0</v>
      </c>
      <c r="P434" s="223">
        <v>0</v>
      </c>
      <c r="Q434" s="223">
        <f>ROUND(E434*P434,5)</f>
        <v>0</v>
      </c>
      <c r="R434" s="223"/>
      <c r="S434" s="223"/>
      <c r="T434" s="224">
        <v>0.49</v>
      </c>
      <c r="U434" s="223">
        <f>ROUND(E434*T434,2)</f>
        <v>29.49</v>
      </c>
      <c r="V434" s="213"/>
      <c r="W434" s="213"/>
      <c r="X434" s="213"/>
      <c r="Y434" s="213"/>
      <c r="Z434" s="213"/>
      <c r="AA434" s="213"/>
      <c r="AB434" s="213"/>
      <c r="AC434" s="213"/>
      <c r="AD434" s="213"/>
      <c r="AE434" s="213" t="s">
        <v>514</v>
      </c>
      <c r="AF434" s="213"/>
      <c r="AG434" s="213"/>
      <c r="AH434" s="213"/>
      <c r="AI434" s="213"/>
      <c r="AJ434" s="213"/>
      <c r="AK434" s="213"/>
      <c r="AL434" s="213"/>
      <c r="AM434" s="213"/>
      <c r="AN434" s="213"/>
      <c r="AO434" s="213"/>
      <c r="AP434" s="213"/>
      <c r="AQ434" s="213"/>
      <c r="AR434" s="213"/>
      <c r="AS434" s="213"/>
      <c r="AT434" s="213"/>
      <c r="AU434" s="213"/>
      <c r="AV434" s="213"/>
      <c r="AW434" s="213"/>
      <c r="AX434" s="213"/>
      <c r="AY434" s="213"/>
      <c r="AZ434" s="213"/>
      <c r="BA434" s="213"/>
      <c r="BB434" s="213"/>
      <c r="BC434" s="213"/>
      <c r="BD434" s="213"/>
      <c r="BE434" s="213"/>
      <c r="BF434" s="213"/>
      <c r="BG434" s="213"/>
      <c r="BH434" s="213"/>
    </row>
    <row r="435" spans="1:60" outlineLevel="1" x14ac:dyDescent="0.2">
      <c r="A435" s="214">
        <v>65</v>
      </c>
      <c r="B435" s="221" t="s">
        <v>515</v>
      </c>
      <c r="C435" s="271" t="s">
        <v>516</v>
      </c>
      <c r="D435" s="223" t="s">
        <v>166</v>
      </c>
      <c r="E435" s="231">
        <v>541.71585000000005</v>
      </c>
      <c r="F435" s="237">
        <f>H435+J435</f>
        <v>0</v>
      </c>
      <c r="G435" s="238">
        <f>ROUND(E435*F435,2)</f>
        <v>0</v>
      </c>
      <c r="H435" s="238"/>
      <c r="I435" s="238">
        <f>ROUND(E435*H435,2)</f>
        <v>0</v>
      </c>
      <c r="J435" s="238"/>
      <c r="K435" s="238">
        <f>ROUND(E435*J435,2)</f>
        <v>0</v>
      </c>
      <c r="L435" s="238">
        <v>21</v>
      </c>
      <c r="M435" s="238">
        <f>G435*(1+L435/100)</f>
        <v>0</v>
      </c>
      <c r="N435" s="223">
        <v>0</v>
      </c>
      <c r="O435" s="223">
        <f>ROUND(E435*N435,5)</f>
        <v>0</v>
      </c>
      <c r="P435" s="223">
        <v>0</v>
      </c>
      <c r="Q435" s="223">
        <f>ROUND(E435*P435,5)</f>
        <v>0</v>
      </c>
      <c r="R435" s="223"/>
      <c r="S435" s="223"/>
      <c r="T435" s="224">
        <v>0</v>
      </c>
      <c r="U435" s="223">
        <f>ROUND(E435*T435,2)</f>
        <v>0</v>
      </c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 t="s">
        <v>119</v>
      </c>
      <c r="AF435" s="213"/>
      <c r="AG435" s="213"/>
      <c r="AH435" s="213"/>
      <c r="AI435" s="213"/>
      <c r="AJ435" s="213"/>
      <c r="AK435" s="213"/>
      <c r="AL435" s="213"/>
      <c r="AM435" s="213"/>
      <c r="AN435" s="213"/>
      <c r="AO435" s="213"/>
      <c r="AP435" s="213"/>
      <c r="AQ435" s="213"/>
      <c r="AR435" s="213"/>
      <c r="AS435" s="213"/>
      <c r="AT435" s="213"/>
      <c r="AU435" s="213"/>
      <c r="AV435" s="213"/>
      <c r="AW435" s="213"/>
      <c r="AX435" s="213"/>
      <c r="AY435" s="213"/>
      <c r="AZ435" s="213"/>
      <c r="BA435" s="213"/>
      <c r="BB435" s="213"/>
      <c r="BC435" s="213"/>
      <c r="BD435" s="213"/>
      <c r="BE435" s="213"/>
      <c r="BF435" s="213"/>
      <c r="BG435" s="213"/>
      <c r="BH435" s="213"/>
    </row>
    <row r="436" spans="1:60" outlineLevel="1" x14ac:dyDescent="0.2">
      <c r="A436" s="214"/>
      <c r="B436" s="221"/>
      <c r="C436" s="272" t="s">
        <v>517</v>
      </c>
      <c r="D436" s="225"/>
      <c r="E436" s="232">
        <v>541.71585000000005</v>
      </c>
      <c r="F436" s="238"/>
      <c r="G436" s="238"/>
      <c r="H436" s="238"/>
      <c r="I436" s="238"/>
      <c r="J436" s="238"/>
      <c r="K436" s="238"/>
      <c r="L436" s="238"/>
      <c r="M436" s="238"/>
      <c r="N436" s="223"/>
      <c r="O436" s="223"/>
      <c r="P436" s="223"/>
      <c r="Q436" s="223"/>
      <c r="R436" s="223"/>
      <c r="S436" s="223"/>
      <c r="T436" s="224"/>
      <c r="U436" s="223"/>
      <c r="V436" s="213"/>
      <c r="W436" s="213"/>
      <c r="X436" s="213"/>
      <c r="Y436" s="213"/>
      <c r="Z436" s="213"/>
      <c r="AA436" s="213"/>
      <c r="AB436" s="213"/>
      <c r="AC436" s="213"/>
      <c r="AD436" s="213"/>
      <c r="AE436" s="213" t="s">
        <v>121</v>
      </c>
      <c r="AF436" s="213">
        <v>0</v>
      </c>
      <c r="AG436" s="213"/>
      <c r="AH436" s="213"/>
      <c r="AI436" s="213"/>
      <c r="AJ436" s="213"/>
      <c r="AK436" s="213"/>
      <c r="AL436" s="213"/>
      <c r="AM436" s="213"/>
      <c r="AN436" s="213"/>
      <c r="AO436" s="213"/>
      <c r="AP436" s="213"/>
      <c r="AQ436" s="213"/>
      <c r="AR436" s="213"/>
      <c r="AS436" s="213"/>
      <c r="AT436" s="213"/>
      <c r="AU436" s="213"/>
      <c r="AV436" s="213"/>
      <c r="AW436" s="213"/>
      <c r="AX436" s="213"/>
      <c r="AY436" s="213"/>
      <c r="AZ436" s="213"/>
      <c r="BA436" s="213"/>
      <c r="BB436" s="213"/>
      <c r="BC436" s="213"/>
      <c r="BD436" s="213"/>
      <c r="BE436" s="213"/>
      <c r="BF436" s="213"/>
      <c r="BG436" s="213"/>
      <c r="BH436" s="213"/>
    </row>
    <row r="437" spans="1:60" outlineLevel="1" x14ac:dyDescent="0.2">
      <c r="A437" s="214">
        <v>66</v>
      </c>
      <c r="B437" s="221" t="s">
        <v>518</v>
      </c>
      <c r="C437" s="271" t="s">
        <v>519</v>
      </c>
      <c r="D437" s="223" t="s">
        <v>166</v>
      </c>
      <c r="E437" s="231">
        <v>0.41029650000000001</v>
      </c>
      <c r="F437" s="237">
        <f>H437+J437</f>
        <v>0</v>
      </c>
      <c r="G437" s="238">
        <f>ROUND(E437*F437,2)</f>
        <v>0</v>
      </c>
      <c r="H437" s="238"/>
      <c r="I437" s="238">
        <f>ROUND(E437*H437,2)</f>
        <v>0</v>
      </c>
      <c r="J437" s="238"/>
      <c r="K437" s="238">
        <f>ROUND(E437*J437,2)</f>
        <v>0</v>
      </c>
      <c r="L437" s="238">
        <v>21</v>
      </c>
      <c r="M437" s="238">
        <f>G437*(1+L437/100)</f>
        <v>0</v>
      </c>
      <c r="N437" s="223">
        <v>0</v>
      </c>
      <c r="O437" s="223">
        <f>ROUND(E437*N437,5)</f>
        <v>0</v>
      </c>
      <c r="P437" s="223">
        <v>0</v>
      </c>
      <c r="Q437" s="223">
        <f>ROUND(E437*P437,5)</f>
        <v>0</v>
      </c>
      <c r="R437" s="223"/>
      <c r="S437" s="223"/>
      <c r="T437" s="224">
        <v>0</v>
      </c>
      <c r="U437" s="223">
        <f>ROUND(E437*T437,2)</f>
        <v>0</v>
      </c>
      <c r="V437" s="213"/>
      <c r="W437" s="213"/>
      <c r="X437" s="213"/>
      <c r="Y437" s="213"/>
      <c r="Z437" s="213"/>
      <c r="AA437" s="213"/>
      <c r="AB437" s="213"/>
      <c r="AC437" s="213"/>
      <c r="AD437" s="213"/>
      <c r="AE437" s="213" t="s">
        <v>119</v>
      </c>
      <c r="AF437" s="213"/>
      <c r="AG437" s="213"/>
      <c r="AH437" s="213"/>
      <c r="AI437" s="213"/>
      <c r="AJ437" s="213"/>
      <c r="AK437" s="213"/>
      <c r="AL437" s="213"/>
      <c r="AM437" s="213"/>
      <c r="AN437" s="213"/>
      <c r="AO437" s="213"/>
      <c r="AP437" s="213"/>
      <c r="AQ437" s="213"/>
      <c r="AR437" s="213"/>
      <c r="AS437" s="213"/>
      <c r="AT437" s="213"/>
      <c r="AU437" s="213"/>
      <c r="AV437" s="213"/>
      <c r="AW437" s="213"/>
      <c r="AX437" s="213"/>
      <c r="AY437" s="213"/>
      <c r="AZ437" s="213"/>
      <c r="BA437" s="213"/>
      <c r="BB437" s="213"/>
      <c r="BC437" s="213"/>
      <c r="BD437" s="213"/>
      <c r="BE437" s="213"/>
      <c r="BF437" s="213"/>
      <c r="BG437" s="213"/>
      <c r="BH437" s="213"/>
    </row>
    <row r="438" spans="1:60" ht="33.75" outlineLevel="1" x14ac:dyDescent="0.2">
      <c r="A438" s="214"/>
      <c r="B438" s="221"/>
      <c r="C438" s="272" t="s">
        <v>520</v>
      </c>
      <c r="D438" s="225"/>
      <c r="E438" s="232">
        <v>9.7165500000000002E-2</v>
      </c>
      <c r="F438" s="238"/>
      <c r="G438" s="238"/>
      <c r="H438" s="238"/>
      <c r="I438" s="238"/>
      <c r="J438" s="238"/>
      <c r="K438" s="238"/>
      <c r="L438" s="238"/>
      <c r="M438" s="238"/>
      <c r="N438" s="223"/>
      <c r="O438" s="223"/>
      <c r="P438" s="223"/>
      <c r="Q438" s="223"/>
      <c r="R438" s="223"/>
      <c r="S438" s="223"/>
      <c r="T438" s="224"/>
      <c r="U438" s="22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 t="s">
        <v>121</v>
      </c>
      <c r="AF438" s="213">
        <v>0</v>
      </c>
      <c r="AG438" s="213"/>
      <c r="AH438" s="213"/>
      <c r="AI438" s="213"/>
      <c r="AJ438" s="213"/>
      <c r="AK438" s="213"/>
      <c r="AL438" s="213"/>
      <c r="AM438" s="213"/>
      <c r="AN438" s="213"/>
      <c r="AO438" s="213"/>
      <c r="AP438" s="213"/>
      <c r="AQ438" s="213"/>
      <c r="AR438" s="213"/>
      <c r="AS438" s="213"/>
      <c r="AT438" s="213"/>
      <c r="AU438" s="213"/>
      <c r="AV438" s="213"/>
      <c r="AW438" s="213"/>
      <c r="AX438" s="213"/>
      <c r="AY438" s="213"/>
      <c r="AZ438" s="213"/>
      <c r="BA438" s="213"/>
      <c r="BB438" s="213"/>
      <c r="BC438" s="213"/>
      <c r="BD438" s="213"/>
      <c r="BE438" s="213"/>
      <c r="BF438" s="213"/>
      <c r="BG438" s="213"/>
      <c r="BH438" s="213"/>
    </row>
    <row r="439" spans="1:60" ht="33.75" outlineLevel="1" x14ac:dyDescent="0.2">
      <c r="A439" s="214"/>
      <c r="B439" s="221"/>
      <c r="C439" s="272" t="s">
        <v>521</v>
      </c>
      <c r="D439" s="225"/>
      <c r="E439" s="232">
        <v>9.7165500000000002E-2</v>
      </c>
      <c r="F439" s="238"/>
      <c r="G439" s="238"/>
      <c r="H439" s="238"/>
      <c r="I439" s="238"/>
      <c r="J439" s="238"/>
      <c r="K439" s="238"/>
      <c r="L439" s="238"/>
      <c r="M439" s="238"/>
      <c r="N439" s="223"/>
      <c r="O439" s="223"/>
      <c r="P439" s="223"/>
      <c r="Q439" s="223"/>
      <c r="R439" s="223"/>
      <c r="S439" s="223"/>
      <c r="T439" s="224"/>
      <c r="U439" s="22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 t="s">
        <v>121</v>
      </c>
      <c r="AF439" s="213">
        <v>0</v>
      </c>
      <c r="AG439" s="213"/>
      <c r="AH439" s="213"/>
      <c r="AI439" s="213"/>
      <c r="AJ439" s="213"/>
      <c r="AK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AX439" s="213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</row>
    <row r="440" spans="1:60" ht="33.75" outlineLevel="1" x14ac:dyDescent="0.2">
      <c r="A440" s="214"/>
      <c r="B440" s="221"/>
      <c r="C440" s="272" t="s">
        <v>522</v>
      </c>
      <c r="D440" s="225"/>
      <c r="E440" s="232">
        <v>9.7165500000000002E-2</v>
      </c>
      <c r="F440" s="238"/>
      <c r="G440" s="238"/>
      <c r="H440" s="238"/>
      <c r="I440" s="238"/>
      <c r="J440" s="238"/>
      <c r="K440" s="238"/>
      <c r="L440" s="238"/>
      <c r="M440" s="238"/>
      <c r="N440" s="223"/>
      <c r="O440" s="223"/>
      <c r="P440" s="223"/>
      <c r="Q440" s="223"/>
      <c r="R440" s="223"/>
      <c r="S440" s="223"/>
      <c r="T440" s="224"/>
      <c r="U440" s="22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 t="s">
        <v>121</v>
      </c>
      <c r="AF440" s="213">
        <v>0</v>
      </c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</row>
    <row r="441" spans="1:60" ht="22.5" outlineLevel="1" x14ac:dyDescent="0.2">
      <c r="A441" s="214"/>
      <c r="B441" s="221"/>
      <c r="C441" s="272" t="s">
        <v>523</v>
      </c>
      <c r="D441" s="225"/>
      <c r="E441" s="232">
        <v>3.9600000000000003E-2</v>
      </c>
      <c r="F441" s="238"/>
      <c r="G441" s="238"/>
      <c r="H441" s="238"/>
      <c r="I441" s="238"/>
      <c r="J441" s="238"/>
      <c r="K441" s="238"/>
      <c r="L441" s="238"/>
      <c r="M441" s="238"/>
      <c r="N441" s="223"/>
      <c r="O441" s="223"/>
      <c r="P441" s="223"/>
      <c r="Q441" s="223"/>
      <c r="R441" s="223"/>
      <c r="S441" s="223"/>
      <c r="T441" s="224"/>
      <c r="U441" s="22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 t="s">
        <v>121</v>
      </c>
      <c r="AF441" s="213">
        <v>0</v>
      </c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</row>
    <row r="442" spans="1:60" ht="22.5" outlineLevel="1" x14ac:dyDescent="0.2">
      <c r="A442" s="214"/>
      <c r="B442" s="221"/>
      <c r="C442" s="272" t="s">
        <v>524</v>
      </c>
      <c r="D442" s="225"/>
      <c r="E442" s="232">
        <v>3.9600000000000003E-2</v>
      </c>
      <c r="F442" s="238"/>
      <c r="G442" s="238"/>
      <c r="H442" s="238"/>
      <c r="I442" s="238"/>
      <c r="J442" s="238"/>
      <c r="K442" s="238"/>
      <c r="L442" s="238"/>
      <c r="M442" s="238"/>
      <c r="N442" s="223"/>
      <c r="O442" s="223"/>
      <c r="P442" s="223"/>
      <c r="Q442" s="223"/>
      <c r="R442" s="223"/>
      <c r="S442" s="223"/>
      <c r="T442" s="224"/>
      <c r="U442" s="22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 t="s">
        <v>121</v>
      </c>
      <c r="AF442" s="213">
        <v>0</v>
      </c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</row>
    <row r="443" spans="1:60" ht="22.5" outlineLevel="1" x14ac:dyDescent="0.2">
      <c r="A443" s="214"/>
      <c r="B443" s="221"/>
      <c r="C443" s="272" t="s">
        <v>525</v>
      </c>
      <c r="D443" s="225"/>
      <c r="E443" s="232">
        <v>3.9600000000000003E-2</v>
      </c>
      <c r="F443" s="238"/>
      <c r="G443" s="238"/>
      <c r="H443" s="238"/>
      <c r="I443" s="238"/>
      <c r="J443" s="238"/>
      <c r="K443" s="238"/>
      <c r="L443" s="238"/>
      <c r="M443" s="238"/>
      <c r="N443" s="223"/>
      <c r="O443" s="223"/>
      <c r="P443" s="223"/>
      <c r="Q443" s="223"/>
      <c r="R443" s="223"/>
      <c r="S443" s="223"/>
      <c r="T443" s="224"/>
      <c r="U443" s="22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 t="s">
        <v>121</v>
      </c>
      <c r="AF443" s="213">
        <v>0</v>
      </c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</row>
    <row r="444" spans="1:60" outlineLevel="1" x14ac:dyDescent="0.2">
      <c r="A444" s="214">
        <v>67</v>
      </c>
      <c r="B444" s="221" t="s">
        <v>526</v>
      </c>
      <c r="C444" s="271" t="s">
        <v>527</v>
      </c>
      <c r="D444" s="223" t="s">
        <v>166</v>
      </c>
      <c r="E444" s="231">
        <v>0.62963999999999998</v>
      </c>
      <c r="F444" s="237">
        <f>H444+J444</f>
        <v>0</v>
      </c>
      <c r="G444" s="238">
        <f>ROUND(E444*F444,2)</f>
        <v>0</v>
      </c>
      <c r="H444" s="238"/>
      <c r="I444" s="238">
        <f>ROUND(E444*H444,2)</f>
        <v>0</v>
      </c>
      <c r="J444" s="238"/>
      <c r="K444" s="238">
        <f>ROUND(E444*J444,2)</f>
        <v>0</v>
      </c>
      <c r="L444" s="238">
        <v>21</v>
      </c>
      <c r="M444" s="238">
        <f>G444*(1+L444/100)</f>
        <v>0</v>
      </c>
      <c r="N444" s="223">
        <v>0</v>
      </c>
      <c r="O444" s="223">
        <f>ROUND(E444*N444,5)</f>
        <v>0</v>
      </c>
      <c r="P444" s="223">
        <v>0</v>
      </c>
      <c r="Q444" s="223">
        <f>ROUND(E444*P444,5)</f>
        <v>0</v>
      </c>
      <c r="R444" s="223"/>
      <c r="S444" s="223"/>
      <c r="T444" s="224">
        <v>0</v>
      </c>
      <c r="U444" s="223">
        <f>ROUND(E444*T444,2)</f>
        <v>0</v>
      </c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 t="s">
        <v>119</v>
      </c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</row>
    <row r="445" spans="1:60" ht="33.75" outlineLevel="1" x14ac:dyDescent="0.2">
      <c r="A445" s="214"/>
      <c r="B445" s="221"/>
      <c r="C445" s="272" t="s">
        <v>528</v>
      </c>
      <c r="D445" s="225"/>
      <c r="E445" s="232">
        <v>0.20988000000000001</v>
      </c>
      <c r="F445" s="238"/>
      <c r="G445" s="238"/>
      <c r="H445" s="238"/>
      <c r="I445" s="238"/>
      <c r="J445" s="238"/>
      <c r="K445" s="238"/>
      <c r="L445" s="238"/>
      <c r="M445" s="238"/>
      <c r="N445" s="223"/>
      <c r="O445" s="223"/>
      <c r="P445" s="223"/>
      <c r="Q445" s="223"/>
      <c r="R445" s="223"/>
      <c r="S445" s="223"/>
      <c r="T445" s="224"/>
      <c r="U445" s="22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 t="s">
        <v>121</v>
      </c>
      <c r="AF445" s="213">
        <v>0</v>
      </c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</row>
    <row r="446" spans="1:60" ht="33.75" outlineLevel="1" x14ac:dyDescent="0.2">
      <c r="A446" s="214"/>
      <c r="B446" s="221"/>
      <c r="C446" s="272" t="s">
        <v>529</v>
      </c>
      <c r="D446" s="225"/>
      <c r="E446" s="232">
        <v>0.20988000000000001</v>
      </c>
      <c r="F446" s="238"/>
      <c r="G446" s="238"/>
      <c r="H446" s="238"/>
      <c r="I446" s="238"/>
      <c r="J446" s="238"/>
      <c r="K446" s="238"/>
      <c r="L446" s="238"/>
      <c r="M446" s="238"/>
      <c r="N446" s="223"/>
      <c r="O446" s="223"/>
      <c r="P446" s="223"/>
      <c r="Q446" s="223"/>
      <c r="R446" s="223"/>
      <c r="S446" s="223"/>
      <c r="T446" s="224"/>
      <c r="U446" s="22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 t="s">
        <v>121</v>
      </c>
      <c r="AF446" s="213">
        <v>0</v>
      </c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</row>
    <row r="447" spans="1:60" ht="33.75" outlineLevel="1" x14ac:dyDescent="0.2">
      <c r="A447" s="214"/>
      <c r="B447" s="221"/>
      <c r="C447" s="272" t="s">
        <v>530</v>
      </c>
      <c r="D447" s="225"/>
      <c r="E447" s="232">
        <v>0.20988000000000001</v>
      </c>
      <c r="F447" s="238"/>
      <c r="G447" s="238"/>
      <c r="H447" s="238"/>
      <c r="I447" s="238"/>
      <c r="J447" s="238"/>
      <c r="K447" s="238"/>
      <c r="L447" s="238"/>
      <c r="M447" s="238"/>
      <c r="N447" s="223"/>
      <c r="O447" s="223"/>
      <c r="P447" s="223"/>
      <c r="Q447" s="223"/>
      <c r="R447" s="223"/>
      <c r="S447" s="223"/>
      <c r="T447" s="224"/>
      <c r="U447" s="223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 t="s">
        <v>121</v>
      </c>
      <c r="AF447" s="213">
        <v>0</v>
      </c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213"/>
      <c r="AT447" s="213"/>
      <c r="AU447" s="213"/>
      <c r="AV447" s="213"/>
      <c r="AW447" s="213"/>
      <c r="AX447" s="213"/>
      <c r="AY447" s="213"/>
      <c r="AZ447" s="213"/>
      <c r="BA447" s="213"/>
      <c r="BB447" s="213"/>
      <c r="BC447" s="213"/>
      <c r="BD447" s="213"/>
      <c r="BE447" s="213"/>
      <c r="BF447" s="213"/>
      <c r="BG447" s="213"/>
      <c r="BH447" s="213"/>
    </row>
    <row r="448" spans="1:60" ht="22.5" outlineLevel="1" x14ac:dyDescent="0.2">
      <c r="A448" s="214">
        <v>68</v>
      </c>
      <c r="B448" s="221" t="s">
        <v>531</v>
      </c>
      <c r="C448" s="271" t="s">
        <v>532</v>
      </c>
      <c r="D448" s="223" t="s">
        <v>166</v>
      </c>
      <c r="E448" s="231">
        <v>26.924399999999999</v>
      </c>
      <c r="F448" s="237">
        <f>H448+J448</f>
        <v>0</v>
      </c>
      <c r="G448" s="238">
        <f>ROUND(E448*F448,2)</f>
        <v>0</v>
      </c>
      <c r="H448" s="238"/>
      <c r="I448" s="238">
        <f>ROUND(E448*H448,2)</f>
        <v>0</v>
      </c>
      <c r="J448" s="238"/>
      <c r="K448" s="238">
        <f>ROUND(E448*J448,2)</f>
        <v>0</v>
      </c>
      <c r="L448" s="238">
        <v>21</v>
      </c>
      <c r="M448" s="238">
        <f>G448*(1+L448/100)</f>
        <v>0</v>
      </c>
      <c r="N448" s="223">
        <v>0</v>
      </c>
      <c r="O448" s="223">
        <f>ROUND(E448*N448,5)</f>
        <v>0</v>
      </c>
      <c r="P448" s="223">
        <v>0</v>
      </c>
      <c r="Q448" s="223">
        <f>ROUND(E448*P448,5)</f>
        <v>0</v>
      </c>
      <c r="R448" s="223"/>
      <c r="S448" s="223"/>
      <c r="T448" s="224">
        <v>0</v>
      </c>
      <c r="U448" s="223">
        <f>ROUND(E448*T448,2)</f>
        <v>0</v>
      </c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 t="s">
        <v>119</v>
      </c>
      <c r="AF448" s="213"/>
      <c r="AG448" s="213"/>
      <c r="AH448" s="213"/>
      <c r="AI448" s="213"/>
      <c r="AJ448" s="213"/>
      <c r="AK448" s="213"/>
      <c r="AL448" s="213"/>
      <c r="AM448" s="213"/>
      <c r="AN448" s="213"/>
      <c r="AO448" s="213"/>
      <c r="AP448" s="213"/>
      <c r="AQ448" s="213"/>
      <c r="AR448" s="213"/>
      <c r="AS448" s="213"/>
      <c r="AT448" s="213"/>
      <c r="AU448" s="213"/>
      <c r="AV448" s="213"/>
      <c r="AW448" s="213"/>
      <c r="AX448" s="213"/>
      <c r="AY448" s="213"/>
      <c r="AZ448" s="213"/>
      <c r="BA448" s="213"/>
      <c r="BB448" s="213"/>
      <c r="BC448" s="213"/>
      <c r="BD448" s="213"/>
      <c r="BE448" s="213"/>
      <c r="BF448" s="213"/>
      <c r="BG448" s="213"/>
      <c r="BH448" s="213"/>
    </row>
    <row r="449" spans="1:60" outlineLevel="1" x14ac:dyDescent="0.2">
      <c r="A449" s="214"/>
      <c r="B449" s="221"/>
      <c r="C449" s="272" t="s">
        <v>533</v>
      </c>
      <c r="D449" s="225"/>
      <c r="E449" s="232">
        <v>26.924399999999999</v>
      </c>
      <c r="F449" s="238"/>
      <c r="G449" s="238"/>
      <c r="H449" s="238"/>
      <c r="I449" s="238"/>
      <c r="J449" s="238"/>
      <c r="K449" s="238"/>
      <c r="L449" s="238"/>
      <c r="M449" s="238"/>
      <c r="N449" s="223"/>
      <c r="O449" s="223"/>
      <c r="P449" s="223"/>
      <c r="Q449" s="223"/>
      <c r="R449" s="223"/>
      <c r="S449" s="223"/>
      <c r="T449" s="224"/>
      <c r="U449" s="223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 t="s">
        <v>121</v>
      </c>
      <c r="AF449" s="213">
        <v>0</v>
      </c>
      <c r="AG449" s="213"/>
      <c r="AH449" s="213"/>
      <c r="AI449" s="213"/>
      <c r="AJ449" s="213"/>
      <c r="AK449" s="213"/>
      <c r="AL449" s="213"/>
      <c r="AM449" s="213"/>
      <c r="AN449" s="213"/>
      <c r="AO449" s="213"/>
      <c r="AP449" s="213"/>
      <c r="AQ449" s="213"/>
      <c r="AR449" s="213"/>
      <c r="AS449" s="213"/>
      <c r="AT449" s="213"/>
      <c r="AU449" s="213"/>
      <c r="AV449" s="213"/>
      <c r="AW449" s="213"/>
      <c r="AX449" s="213"/>
      <c r="AY449" s="213"/>
      <c r="AZ449" s="213"/>
      <c r="BA449" s="213"/>
      <c r="BB449" s="213"/>
      <c r="BC449" s="213"/>
      <c r="BD449" s="213"/>
      <c r="BE449" s="213"/>
      <c r="BF449" s="213"/>
      <c r="BG449" s="213"/>
      <c r="BH449" s="213"/>
    </row>
    <row r="450" spans="1:60" ht="22.5" outlineLevel="1" x14ac:dyDescent="0.2">
      <c r="A450" s="214">
        <v>69</v>
      </c>
      <c r="B450" s="221" t="s">
        <v>534</v>
      </c>
      <c r="C450" s="271" t="s">
        <v>535</v>
      </c>
      <c r="D450" s="223" t="s">
        <v>166</v>
      </c>
      <c r="E450" s="231">
        <v>33.266300000000001</v>
      </c>
      <c r="F450" s="237">
        <f>H450+J450</f>
        <v>0</v>
      </c>
      <c r="G450" s="238">
        <f>ROUND(E450*F450,2)</f>
        <v>0</v>
      </c>
      <c r="H450" s="238"/>
      <c r="I450" s="238">
        <f>ROUND(E450*H450,2)</f>
        <v>0</v>
      </c>
      <c r="J450" s="238"/>
      <c r="K450" s="238">
        <f>ROUND(E450*J450,2)</f>
        <v>0</v>
      </c>
      <c r="L450" s="238">
        <v>21</v>
      </c>
      <c r="M450" s="238">
        <f>G450*(1+L450/100)</f>
        <v>0</v>
      </c>
      <c r="N450" s="223">
        <v>0</v>
      </c>
      <c r="O450" s="223">
        <f>ROUND(E450*N450,5)</f>
        <v>0</v>
      </c>
      <c r="P450" s="223">
        <v>0</v>
      </c>
      <c r="Q450" s="223">
        <f>ROUND(E450*P450,5)</f>
        <v>0</v>
      </c>
      <c r="R450" s="223"/>
      <c r="S450" s="223"/>
      <c r="T450" s="224">
        <v>0</v>
      </c>
      <c r="U450" s="223">
        <f>ROUND(E450*T450,2)</f>
        <v>0</v>
      </c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 t="s">
        <v>119</v>
      </c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213"/>
      <c r="AT450" s="213"/>
      <c r="AU450" s="213"/>
      <c r="AV450" s="213"/>
      <c r="AW450" s="213"/>
      <c r="AX450" s="213"/>
      <c r="AY450" s="213"/>
      <c r="AZ450" s="213"/>
      <c r="BA450" s="213"/>
      <c r="BB450" s="213"/>
      <c r="BC450" s="213"/>
      <c r="BD450" s="213"/>
      <c r="BE450" s="213"/>
      <c r="BF450" s="213"/>
      <c r="BG450" s="213"/>
      <c r="BH450" s="213"/>
    </row>
    <row r="451" spans="1:60" outlineLevel="1" x14ac:dyDescent="0.2">
      <c r="A451" s="214"/>
      <c r="B451" s="221"/>
      <c r="C451" s="272" t="s">
        <v>536</v>
      </c>
      <c r="D451" s="225"/>
      <c r="E451" s="232">
        <v>33.266300000000001</v>
      </c>
      <c r="F451" s="238"/>
      <c r="G451" s="238"/>
      <c r="H451" s="238"/>
      <c r="I451" s="238"/>
      <c r="J451" s="238"/>
      <c r="K451" s="238"/>
      <c r="L451" s="238"/>
      <c r="M451" s="238"/>
      <c r="N451" s="223"/>
      <c r="O451" s="223"/>
      <c r="P451" s="223"/>
      <c r="Q451" s="223"/>
      <c r="R451" s="223"/>
      <c r="S451" s="223"/>
      <c r="T451" s="224"/>
      <c r="U451" s="223"/>
      <c r="V451" s="213"/>
      <c r="W451" s="213"/>
      <c r="X451" s="213"/>
      <c r="Y451" s="213"/>
      <c r="Z451" s="213"/>
      <c r="AA451" s="213"/>
      <c r="AB451" s="213"/>
      <c r="AC451" s="213"/>
      <c r="AD451" s="213"/>
      <c r="AE451" s="213" t="s">
        <v>121</v>
      </c>
      <c r="AF451" s="213">
        <v>0</v>
      </c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  <c r="AQ451" s="213"/>
      <c r="AR451" s="213"/>
      <c r="AS451" s="213"/>
      <c r="AT451" s="213"/>
      <c r="AU451" s="213"/>
      <c r="AV451" s="213"/>
      <c r="AW451" s="213"/>
      <c r="AX451" s="213"/>
      <c r="AY451" s="213"/>
      <c r="AZ451" s="213"/>
      <c r="BA451" s="213"/>
      <c r="BB451" s="213"/>
      <c r="BC451" s="213"/>
      <c r="BD451" s="213"/>
      <c r="BE451" s="213"/>
      <c r="BF451" s="213"/>
      <c r="BG451" s="213"/>
      <c r="BH451" s="213"/>
    </row>
    <row r="452" spans="1:60" x14ac:dyDescent="0.2">
      <c r="A452" s="215" t="s">
        <v>114</v>
      </c>
      <c r="B452" s="222" t="s">
        <v>87</v>
      </c>
      <c r="C452" s="273" t="s">
        <v>26</v>
      </c>
      <c r="D452" s="226"/>
      <c r="E452" s="233"/>
      <c r="F452" s="239"/>
      <c r="G452" s="239">
        <f>SUMIF(AE453:AE480,"&lt;&gt;NOR",G453:G480)</f>
        <v>0</v>
      </c>
      <c r="H452" s="239"/>
      <c r="I452" s="239">
        <f>SUM(I453:I480)</f>
        <v>0</v>
      </c>
      <c r="J452" s="239"/>
      <c r="K452" s="239">
        <f>SUM(K453:K480)</f>
        <v>0</v>
      </c>
      <c r="L452" s="239"/>
      <c r="M452" s="239">
        <f>SUM(M453:M480)</f>
        <v>0</v>
      </c>
      <c r="N452" s="226"/>
      <c r="O452" s="226">
        <f>SUM(O453:O480)</f>
        <v>0</v>
      </c>
      <c r="P452" s="226"/>
      <c r="Q452" s="226">
        <f>SUM(Q453:Q480)</f>
        <v>0</v>
      </c>
      <c r="R452" s="226"/>
      <c r="S452" s="226"/>
      <c r="T452" s="227"/>
      <c r="U452" s="226">
        <f>SUM(U453:U480)</f>
        <v>0</v>
      </c>
      <c r="AE452" t="s">
        <v>115</v>
      </c>
    </row>
    <row r="453" spans="1:60" outlineLevel="1" x14ac:dyDescent="0.2">
      <c r="A453" s="214">
        <v>70</v>
      </c>
      <c r="B453" s="221" t="s">
        <v>537</v>
      </c>
      <c r="C453" s="271" t="s">
        <v>538</v>
      </c>
      <c r="D453" s="223" t="s">
        <v>539</v>
      </c>
      <c r="E453" s="231">
        <v>3</v>
      </c>
      <c r="F453" s="237">
        <f>H453+J453</f>
        <v>0</v>
      </c>
      <c r="G453" s="238">
        <f>ROUND(E453*F453,2)</f>
        <v>0</v>
      </c>
      <c r="H453" s="238"/>
      <c r="I453" s="238">
        <f>ROUND(E453*H453,2)</f>
        <v>0</v>
      </c>
      <c r="J453" s="238"/>
      <c r="K453" s="238">
        <f>ROUND(E453*J453,2)</f>
        <v>0</v>
      </c>
      <c r="L453" s="238">
        <v>21</v>
      </c>
      <c r="M453" s="238">
        <f>G453*(1+L453/100)</f>
        <v>0</v>
      </c>
      <c r="N453" s="223">
        <v>0</v>
      </c>
      <c r="O453" s="223">
        <f>ROUND(E453*N453,5)</f>
        <v>0</v>
      </c>
      <c r="P453" s="223">
        <v>0</v>
      </c>
      <c r="Q453" s="223">
        <f>ROUND(E453*P453,5)</f>
        <v>0</v>
      </c>
      <c r="R453" s="223"/>
      <c r="S453" s="223"/>
      <c r="T453" s="224">
        <v>0</v>
      </c>
      <c r="U453" s="223">
        <f>ROUND(E453*T453,2)</f>
        <v>0</v>
      </c>
      <c r="V453" s="213"/>
      <c r="W453" s="213"/>
      <c r="X453" s="213"/>
      <c r="Y453" s="213"/>
      <c r="Z453" s="213"/>
      <c r="AA453" s="213"/>
      <c r="AB453" s="213"/>
      <c r="AC453" s="213"/>
      <c r="AD453" s="213"/>
      <c r="AE453" s="213" t="s">
        <v>540</v>
      </c>
      <c r="AF453" s="213"/>
      <c r="AG453" s="213"/>
      <c r="AH453" s="213"/>
      <c r="AI453" s="213"/>
      <c r="AJ453" s="213"/>
      <c r="AK453" s="213"/>
      <c r="AL453" s="213"/>
      <c r="AM453" s="213"/>
      <c r="AN453" s="213"/>
      <c r="AO453" s="213"/>
      <c r="AP453" s="213"/>
      <c r="AQ453" s="213"/>
      <c r="AR453" s="213"/>
      <c r="AS453" s="213"/>
      <c r="AT453" s="213"/>
      <c r="AU453" s="213"/>
      <c r="AV453" s="213"/>
      <c r="AW453" s="213"/>
      <c r="AX453" s="213"/>
      <c r="AY453" s="213"/>
      <c r="AZ453" s="213"/>
      <c r="BA453" s="213"/>
      <c r="BB453" s="213"/>
      <c r="BC453" s="213"/>
      <c r="BD453" s="213"/>
      <c r="BE453" s="213"/>
      <c r="BF453" s="213"/>
      <c r="BG453" s="213"/>
      <c r="BH453" s="213"/>
    </row>
    <row r="454" spans="1:60" outlineLevel="1" x14ac:dyDescent="0.2">
      <c r="A454" s="214"/>
      <c r="B454" s="221"/>
      <c r="C454" s="272" t="s">
        <v>541</v>
      </c>
      <c r="D454" s="225"/>
      <c r="E454" s="232">
        <v>1</v>
      </c>
      <c r="F454" s="238"/>
      <c r="G454" s="238"/>
      <c r="H454" s="238"/>
      <c r="I454" s="238"/>
      <c r="J454" s="238"/>
      <c r="K454" s="238"/>
      <c r="L454" s="238"/>
      <c r="M454" s="238"/>
      <c r="N454" s="223"/>
      <c r="O454" s="223"/>
      <c r="P454" s="223"/>
      <c r="Q454" s="223"/>
      <c r="R454" s="223"/>
      <c r="S454" s="223"/>
      <c r="T454" s="224"/>
      <c r="U454" s="22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 t="s">
        <v>121</v>
      </c>
      <c r="AF454" s="213">
        <v>0</v>
      </c>
      <c r="AG454" s="213"/>
      <c r="AH454" s="213"/>
      <c r="AI454" s="213"/>
      <c r="AJ454" s="213"/>
      <c r="AK454" s="213"/>
      <c r="AL454" s="213"/>
      <c r="AM454" s="213"/>
      <c r="AN454" s="213"/>
      <c r="AO454" s="213"/>
      <c r="AP454" s="213"/>
      <c r="AQ454" s="213"/>
      <c r="AR454" s="213"/>
      <c r="AS454" s="213"/>
      <c r="AT454" s="213"/>
      <c r="AU454" s="213"/>
      <c r="AV454" s="213"/>
      <c r="AW454" s="213"/>
      <c r="AX454" s="213"/>
      <c r="AY454" s="213"/>
      <c r="AZ454" s="213"/>
      <c r="BA454" s="213"/>
      <c r="BB454" s="213"/>
      <c r="BC454" s="213"/>
      <c r="BD454" s="213"/>
      <c r="BE454" s="213"/>
      <c r="BF454" s="213"/>
      <c r="BG454" s="213"/>
      <c r="BH454" s="213"/>
    </row>
    <row r="455" spans="1:60" outlineLevel="1" x14ac:dyDescent="0.2">
      <c r="A455" s="214"/>
      <c r="B455" s="221"/>
      <c r="C455" s="272" t="s">
        <v>542</v>
      </c>
      <c r="D455" s="225"/>
      <c r="E455" s="232">
        <v>1</v>
      </c>
      <c r="F455" s="238"/>
      <c r="G455" s="238"/>
      <c r="H455" s="238"/>
      <c r="I455" s="238"/>
      <c r="J455" s="238"/>
      <c r="K455" s="238"/>
      <c r="L455" s="238"/>
      <c r="M455" s="238"/>
      <c r="N455" s="223"/>
      <c r="O455" s="223"/>
      <c r="P455" s="223"/>
      <c r="Q455" s="223"/>
      <c r="R455" s="223"/>
      <c r="S455" s="223"/>
      <c r="T455" s="224"/>
      <c r="U455" s="22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 t="s">
        <v>121</v>
      </c>
      <c r="AF455" s="213">
        <v>0</v>
      </c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AX455" s="213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</row>
    <row r="456" spans="1:60" outlineLevel="1" x14ac:dyDescent="0.2">
      <c r="A456" s="214"/>
      <c r="B456" s="221"/>
      <c r="C456" s="272" t="s">
        <v>543</v>
      </c>
      <c r="D456" s="225"/>
      <c r="E456" s="232">
        <v>1</v>
      </c>
      <c r="F456" s="238"/>
      <c r="G456" s="238"/>
      <c r="H456" s="238"/>
      <c r="I456" s="238"/>
      <c r="J456" s="238"/>
      <c r="K456" s="238"/>
      <c r="L456" s="238"/>
      <c r="M456" s="238"/>
      <c r="N456" s="223"/>
      <c r="O456" s="223"/>
      <c r="P456" s="223"/>
      <c r="Q456" s="223"/>
      <c r="R456" s="223"/>
      <c r="S456" s="223"/>
      <c r="T456" s="224"/>
      <c r="U456" s="22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 t="s">
        <v>121</v>
      </c>
      <c r="AF456" s="213">
        <v>0</v>
      </c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</row>
    <row r="457" spans="1:60" outlineLevel="1" x14ac:dyDescent="0.2">
      <c r="A457" s="214">
        <v>71</v>
      </c>
      <c r="B457" s="221" t="s">
        <v>544</v>
      </c>
      <c r="C457" s="271" t="s">
        <v>545</v>
      </c>
      <c r="D457" s="223" t="s">
        <v>539</v>
      </c>
      <c r="E457" s="231">
        <v>3</v>
      </c>
      <c r="F457" s="237">
        <f>H457+J457</f>
        <v>0</v>
      </c>
      <c r="G457" s="238">
        <f>ROUND(E457*F457,2)</f>
        <v>0</v>
      </c>
      <c r="H457" s="238"/>
      <c r="I457" s="238">
        <f>ROUND(E457*H457,2)</f>
        <v>0</v>
      </c>
      <c r="J457" s="238"/>
      <c r="K457" s="238">
        <f>ROUND(E457*J457,2)</f>
        <v>0</v>
      </c>
      <c r="L457" s="238">
        <v>21</v>
      </c>
      <c r="M457" s="238">
        <f>G457*(1+L457/100)</f>
        <v>0</v>
      </c>
      <c r="N457" s="223">
        <v>0</v>
      </c>
      <c r="O457" s="223">
        <f>ROUND(E457*N457,5)</f>
        <v>0</v>
      </c>
      <c r="P457" s="223">
        <v>0</v>
      </c>
      <c r="Q457" s="223">
        <f>ROUND(E457*P457,5)</f>
        <v>0</v>
      </c>
      <c r="R457" s="223"/>
      <c r="S457" s="223"/>
      <c r="T457" s="224">
        <v>0</v>
      </c>
      <c r="U457" s="223">
        <f>ROUND(E457*T457,2)</f>
        <v>0</v>
      </c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 t="s">
        <v>119</v>
      </c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</row>
    <row r="458" spans="1:60" ht="33.75" outlineLevel="1" x14ac:dyDescent="0.2">
      <c r="A458" s="214"/>
      <c r="B458" s="221"/>
      <c r="C458" s="274" t="s">
        <v>546</v>
      </c>
      <c r="D458" s="228"/>
      <c r="E458" s="234"/>
      <c r="F458" s="240"/>
      <c r="G458" s="241"/>
      <c r="H458" s="238"/>
      <c r="I458" s="238"/>
      <c r="J458" s="238"/>
      <c r="K458" s="238"/>
      <c r="L458" s="238"/>
      <c r="M458" s="238"/>
      <c r="N458" s="223"/>
      <c r="O458" s="223"/>
      <c r="P458" s="223"/>
      <c r="Q458" s="223"/>
      <c r="R458" s="223"/>
      <c r="S458" s="223"/>
      <c r="T458" s="224"/>
      <c r="U458" s="22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 t="s">
        <v>206</v>
      </c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6" t="str">
        <f>C458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458" s="213"/>
      <c r="BC458" s="213"/>
      <c r="BD458" s="213"/>
      <c r="BE458" s="213"/>
      <c r="BF458" s="213"/>
      <c r="BG458" s="213"/>
      <c r="BH458" s="213"/>
    </row>
    <row r="459" spans="1:60" outlineLevel="1" x14ac:dyDescent="0.2">
      <c r="A459" s="214"/>
      <c r="B459" s="221"/>
      <c r="C459" s="274" t="s">
        <v>547</v>
      </c>
      <c r="D459" s="228"/>
      <c r="E459" s="234"/>
      <c r="F459" s="240"/>
      <c r="G459" s="241"/>
      <c r="H459" s="238"/>
      <c r="I459" s="238"/>
      <c r="J459" s="238"/>
      <c r="K459" s="238"/>
      <c r="L459" s="238"/>
      <c r="M459" s="238"/>
      <c r="N459" s="223"/>
      <c r="O459" s="223"/>
      <c r="P459" s="223"/>
      <c r="Q459" s="223"/>
      <c r="R459" s="223"/>
      <c r="S459" s="223"/>
      <c r="T459" s="224"/>
      <c r="U459" s="22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 t="s">
        <v>206</v>
      </c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6" t="str">
        <f>C459</f>
        <v>1) Vybudování zařízení staveniště.</v>
      </c>
      <c r="BB459" s="213"/>
      <c r="BC459" s="213"/>
      <c r="BD459" s="213"/>
      <c r="BE459" s="213"/>
      <c r="BF459" s="213"/>
      <c r="BG459" s="213"/>
      <c r="BH459" s="213"/>
    </row>
    <row r="460" spans="1:60" ht="45" outlineLevel="1" x14ac:dyDescent="0.2">
      <c r="A460" s="214"/>
      <c r="B460" s="221"/>
      <c r="C460" s="274" t="s">
        <v>548</v>
      </c>
      <c r="D460" s="228"/>
      <c r="E460" s="234"/>
      <c r="F460" s="240"/>
      <c r="G460" s="241"/>
      <c r="H460" s="238"/>
      <c r="I460" s="238"/>
      <c r="J460" s="238"/>
      <c r="K460" s="238"/>
      <c r="L460" s="238"/>
      <c r="M460" s="238"/>
      <c r="N460" s="223"/>
      <c r="O460" s="223"/>
      <c r="P460" s="223"/>
      <c r="Q460" s="223"/>
      <c r="R460" s="223"/>
      <c r="S460" s="223"/>
      <c r="T460" s="224"/>
      <c r="U460" s="22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 t="s">
        <v>206</v>
      </c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6" t="str">
        <f>C460</f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460" s="213"/>
      <c r="BC460" s="213"/>
      <c r="BD460" s="213"/>
      <c r="BE460" s="213"/>
      <c r="BF460" s="213"/>
      <c r="BG460" s="213"/>
      <c r="BH460" s="213"/>
    </row>
    <row r="461" spans="1:60" outlineLevel="1" x14ac:dyDescent="0.2">
      <c r="A461" s="214"/>
      <c r="B461" s="221"/>
      <c r="C461" s="274" t="s">
        <v>549</v>
      </c>
      <c r="D461" s="228"/>
      <c r="E461" s="234"/>
      <c r="F461" s="240"/>
      <c r="G461" s="241"/>
      <c r="H461" s="238"/>
      <c r="I461" s="238"/>
      <c r="J461" s="238"/>
      <c r="K461" s="238"/>
      <c r="L461" s="238"/>
      <c r="M461" s="238"/>
      <c r="N461" s="223"/>
      <c r="O461" s="223"/>
      <c r="P461" s="223"/>
      <c r="Q461" s="223"/>
      <c r="R461" s="223"/>
      <c r="S461" s="223"/>
      <c r="T461" s="224"/>
      <c r="U461" s="22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 t="s">
        <v>206</v>
      </c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6" t="str">
        <f>C461</f>
        <v>2) Provoz zařízení staveniště.</v>
      </c>
      <c r="BB461" s="213"/>
      <c r="BC461" s="213"/>
      <c r="BD461" s="213"/>
      <c r="BE461" s="213"/>
      <c r="BF461" s="213"/>
      <c r="BG461" s="213"/>
      <c r="BH461" s="213"/>
    </row>
    <row r="462" spans="1:60" ht="45" outlineLevel="1" x14ac:dyDescent="0.2">
      <c r="A462" s="214"/>
      <c r="B462" s="221"/>
      <c r="C462" s="274" t="s">
        <v>550</v>
      </c>
      <c r="D462" s="228"/>
      <c r="E462" s="234"/>
      <c r="F462" s="240"/>
      <c r="G462" s="241"/>
      <c r="H462" s="238"/>
      <c r="I462" s="238"/>
      <c r="J462" s="238"/>
      <c r="K462" s="238"/>
      <c r="L462" s="238"/>
      <c r="M462" s="238"/>
      <c r="N462" s="223"/>
      <c r="O462" s="223"/>
      <c r="P462" s="223"/>
      <c r="Q462" s="223"/>
      <c r="R462" s="223"/>
      <c r="S462" s="223"/>
      <c r="T462" s="224"/>
      <c r="U462" s="22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 t="s">
        <v>206</v>
      </c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6" t="str">
        <f>C462</f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462" s="213"/>
      <c r="BC462" s="213"/>
      <c r="BD462" s="213"/>
      <c r="BE462" s="213"/>
      <c r="BF462" s="213"/>
      <c r="BG462" s="213"/>
      <c r="BH462" s="213"/>
    </row>
    <row r="463" spans="1:60" outlineLevel="1" x14ac:dyDescent="0.2">
      <c r="A463" s="214"/>
      <c r="B463" s="221"/>
      <c r="C463" s="274" t="s">
        <v>551</v>
      </c>
      <c r="D463" s="228"/>
      <c r="E463" s="234"/>
      <c r="F463" s="240"/>
      <c r="G463" s="241"/>
      <c r="H463" s="238"/>
      <c r="I463" s="238"/>
      <c r="J463" s="238"/>
      <c r="K463" s="238"/>
      <c r="L463" s="238"/>
      <c r="M463" s="238"/>
      <c r="N463" s="223"/>
      <c r="O463" s="223"/>
      <c r="P463" s="223"/>
      <c r="Q463" s="223"/>
      <c r="R463" s="223"/>
      <c r="S463" s="223"/>
      <c r="T463" s="224"/>
      <c r="U463" s="22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 t="s">
        <v>206</v>
      </c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6" t="str">
        <f>C463</f>
        <v>3) Odstranění zařízení staveniště.</v>
      </c>
      <c r="BB463" s="213"/>
      <c r="BC463" s="213"/>
      <c r="BD463" s="213"/>
      <c r="BE463" s="213"/>
      <c r="BF463" s="213"/>
      <c r="BG463" s="213"/>
      <c r="BH463" s="213"/>
    </row>
    <row r="464" spans="1:60" ht="33.75" outlineLevel="1" x14ac:dyDescent="0.2">
      <c r="A464" s="214"/>
      <c r="B464" s="221"/>
      <c r="C464" s="274" t="s">
        <v>552</v>
      </c>
      <c r="D464" s="228"/>
      <c r="E464" s="234"/>
      <c r="F464" s="240"/>
      <c r="G464" s="241"/>
      <c r="H464" s="238"/>
      <c r="I464" s="238"/>
      <c r="J464" s="238"/>
      <c r="K464" s="238"/>
      <c r="L464" s="238"/>
      <c r="M464" s="238"/>
      <c r="N464" s="223"/>
      <c r="O464" s="223"/>
      <c r="P464" s="223"/>
      <c r="Q464" s="223"/>
      <c r="R464" s="223"/>
      <c r="S464" s="223"/>
      <c r="T464" s="224"/>
      <c r="U464" s="22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 t="s">
        <v>206</v>
      </c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216" t="str">
        <f>C464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464" s="213"/>
      <c r="BC464" s="213"/>
      <c r="BD464" s="213"/>
      <c r="BE464" s="213"/>
      <c r="BF464" s="213"/>
      <c r="BG464" s="213"/>
      <c r="BH464" s="213"/>
    </row>
    <row r="465" spans="1:60" outlineLevel="1" x14ac:dyDescent="0.2">
      <c r="A465" s="214"/>
      <c r="B465" s="221"/>
      <c r="C465" s="276" t="s">
        <v>553</v>
      </c>
      <c r="D465" s="230"/>
      <c r="E465" s="236"/>
      <c r="F465" s="242"/>
      <c r="G465" s="242"/>
      <c r="H465" s="238"/>
      <c r="I465" s="238"/>
      <c r="J465" s="238"/>
      <c r="K465" s="238"/>
      <c r="L465" s="238"/>
      <c r="M465" s="238"/>
      <c r="N465" s="223"/>
      <c r="O465" s="223"/>
      <c r="P465" s="223"/>
      <c r="Q465" s="223"/>
      <c r="R465" s="223"/>
      <c r="S465" s="223"/>
      <c r="T465" s="224"/>
      <c r="U465" s="22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 t="s">
        <v>206</v>
      </c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</row>
    <row r="466" spans="1:60" ht="78.75" outlineLevel="1" x14ac:dyDescent="0.2">
      <c r="A466" s="214"/>
      <c r="B466" s="221"/>
      <c r="C466" s="274" t="s">
        <v>554</v>
      </c>
      <c r="D466" s="228"/>
      <c r="E466" s="234"/>
      <c r="F466" s="240"/>
      <c r="G466" s="241"/>
      <c r="H466" s="238"/>
      <c r="I466" s="238"/>
      <c r="J466" s="238"/>
      <c r="K466" s="238"/>
      <c r="L466" s="238"/>
      <c r="M466" s="238"/>
      <c r="N466" s="223"/>
      <c r="O466" s="223"/>
      <c r="P466" s="223"/>
      <c r="Q466" s="223"/>
      <c r="R466" s="223"/>
      <c r="S466" s="223"/>
      <c r="T466" s="224"/>
      <c r="U466" s="22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 t="s">
        <v>206</v>
      </c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213"/>
      <c r="AV466" s="213"/>
      <c r="AW466" s="213"/>
      <c r="AX466" s="213"/>
      <c r="AY466" s="213"/>
      <c r="AZ466" s="213"/>
      <c r="BA466" s="216" t="str">
        <f>C466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</v>
      </c>
      <c r="BB466" s="213"/>
      <c r="BC466" s="213"/>
      <c r="BD466" s="213"/>
      <c r="BE466" s="213"/>
      <c r="BF466" s="213"/>
      <c r="BG466" s="213"/>
      <c r="BH466" s="213"/>
    </row>
    <row r="467" spans="1:60" outlineLevel="1" x14ac:dyDescent="0.2">
      <c r="A467" s="214"/>
      <c r="B467" s="221"/>
      <c r="C467" s="272" t="s">
        <v>555</v>
      </c>
      <c r="D467" s="225"/>
      <c r="E467" s="232">
        <v>1</v>
      </c>
      <c r="F467" s="238"/>
      <c r="G467" s="238"/>
      <c r="H467" s="238"/>
      <c r="I467" s="238"/>
      <c r="J467" s="238"/>
      <c r="K467" s="238"/>
      <c r="L467" s="238"/>
      <c r="M467" s="238"/>
      <c r="N467" s="223"/>
      <c r="O467" s="223"/>
      <c r="P467" s="223"/>
      <c r="Q467" s="223"/>
      <c r="R467" s="223"/>
      <c r="S467" s="223"/>
      <c r="T467" s="224"/>
      <c r="U467" s="22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 t="s">
        <v>121</v>
      </c>
      <c r="AF467" s="213">
        <v>0</v>
      </c>
      <c r="AG467" s="213"/>
      <c r="AH467" s="213"/>
      <c r="AI467" s="213"/>
      <c r="AJ467" s="213"/>
      <c r="AK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213"/>
      <c r="AV467" s="213"/>
      <c r="AW467" s="213"/>
      <c r="AX467" s="213"/>
      <c r="AY467" s="213"/>
      <c r="AZ467" s="213"/>
      <c r="BA467" s="213"/>
      <c r="BB467" s="213"/>
      <c r="BC467" s="213"/>
      <c r="BD467" s="213"/>
      <c r="BE467" s="213"/>
      <c r="BF467" s="213"/>
      <c r="BG467" s="213"/>
      <c r="BH467" s="213"/>
    </row>
    <row r="468" spans="1:60" outlineLevel="1" x14ac:dyDescent="0.2">
      <c r="A468" s="214"/>
      <c r="B468" s="221"/>
      <c r="C468" s="272" t="s">
        <v>556</v>
      </c>
      <c r="D468" s="225"/>
      <c r="E468" s="232">
        <v>1</v>
      </c>
      <c r="F468" s="238"/>
      <c r="G468" s="238"/>
      <c r="H468" s="238"/>
      <c r="I468" s="238"/>
      <c r="J468" s="238"/>
      <c r="K468" s="238"/>
      <c r="L468" s="238"/>
      <c r="M468" s="238"/>
      <c r="N468" s="223"/>
      <c r="O468" s="223"/>
      <c r="P468" s="223"/>
      <c r="Q468" s="223"/>
      <c r="R468" s="223"/>
      <c r="S468" s="223"/>
      <c r="T468" s="224"/>
      <c r="U468" s="22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 t="s">
        <v>121</v>
      </c>
      <c r="AF468" s="213">
        <v>0</v>
      </c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213"/>
      <c r="AV468" s="213"/>
      <c r="AW468" s="213"/>
      <c r="AX468" s="213"/>
      <c r="AY468" s="213"/>
      <c r="AZ468" s="213"/>
      <c r="BA468" s="213"/>
      <c r="BB468" s="213"/>
      <c r="BC468" s="213"/>
      <c r="BD468" s="213"/>
      <c r="BE468" s="213"/>
      <c r="BF468" s="213"/>
      <c r="BG468" s="213"/>
      <c r="BH468" s="213"/>
    </row>
    <row r="469" spans="1:60" outlineLevel="1" x14ac:dyDescent="0.2">
      <c r="A469" s="214"/>
      <c r="B469" s="221"/>
      <c r="C469" s="272" t="s">
        <v>557</v>
      </c>
      <c r="D469" s="225"/>
      <c r="E469" s="232">
        <v>1</v>
      </c>
      <c r="F469" s="238"/>
      <c r="G469" s="238"/>
      <c r="H469" s="238"/>
      <c r="I469" s="238"/>
      <c r="J469" s="238"/>
      <c r="K469" s="238"/>
      <c r="L469" s="238"/>
      <c r="M469" s="238"/>
      <c r="N469" s="223"/>
      <c r="O469" s="223"/>
      <c r="P469" s="223"/>
      <c r="Q469" s="223"/>
      <c r="R469" s="223"/>
      <c r="S469" s="223"/>
      <c r="T469" s="224"/>
      <c r="U469" s="22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 t="s">
        <v>121</v>
      </c>
      <c r="AF469" s="213">
        <v>0</v>
      </c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</row>
    <row r="470" spans="1:60" outlineLevel="1" x14ac:dyDescent="0.2">
      <c r="A470" s="214">
        <v>72</v>
      </c>
      <c r="B470" s="221" t="s">
        <v>558</v>
      </c>
      <c r="C470" s="271" t="s">
        <v>559</v>
      </c>
      <c r="D470" s="223" t="s">
        <v>539</v>
      </c>
      <c r="E470" s="231">
        <v>3</v>
      </c>
      <c r="F470" s="237">
        <f>H470+J470</f>
        <v>0</v>
      </c>
      <c r="G470" s="238">
        <f>ROUND(E470*F470,2)</f>
        <v>0</v>
      </c>
      <c r="H470" s="238"/>
      <c r="I470" s="238">
        <f>ROUND(E470*H470,2)</f>
        <v>0</v>
      </c>
      <c r="J470" s="238"/>
      <c r="K470" s="238">
        <f>ROUND(E470*J470,2)</f>
        <v>0</v>
      </c>
      <c r="L470" s="238">
        <v>21</v>
      </c>
      <c r="M470" s="238">
        <f>G470*(1+L470/100)</f>
        <v>0</v>
      </c>
      <c r="N470" s="223">
        <v>0</v>
      </c>
      <c r="O470" s="223">
        <f>ROUND(E470*N470,5)</f>
        <v>0</v>
      </c>
      <c r="P470" s="223">
        <v>0</v>
      </c>
      <c r="Q470" s="223">
        <f>ROUND(E470*P470,5)</f>
        <v>0</v>
      </c>
      <c r="R470" s="223"/>
      <c r="S470" s="223"/>
      <c r="T470" s="224">
        <v>0</v>
      </c>
      <c r="U470" s="223">
        <f>ROUND(E470*T470,2)</f>
        <v>0</v>
      </c>
      <c r="V470" s="213"/>
      <c r="W470" s="213"/>
      <c r="X470" s="213"/>
      <c r="Y470" s="213"/>
      <c r="Z470" s="213"/>
      <c r="AA470" s="213"/>
      <c r="AB470" s="213"/>
      <c r="AC470" s="213"/>
      <c r="AD470" s="213"/>
      <c r="AE470" s="213" t="s">
        <v>119</v>
      </c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</row>
    <row r="471" spans="1:60" ht="45" outlineLevel="1" x14ac:dyDescent="0.2">
      <c r="A471" s="214"/>
      <c r="B471" s="221"/>
      <c r="C471" s="274" t="s">
        <v>560</v>
      </c>
      <c r="D471" s="228"/>
      <c r="E471" s="234"/>
      <c r="F471" s="240"/>
      <c r="G471" s="241"/>
      <c r="H471" s="238"/>
      <c r="I471" s="238"/>
      <c r="J471" s="238"/>
      <c r="K471" s="238"/>
      <c r="L471" s="238"/>
      <c r="M471" s="238"/>
      <c r="N471" s="223"/>
      <c r="O471" s="223"/>
      <c r="P471" s="223"/>
      <c r="Q471" s="223"/>
      <c r="R471" s="223"/>
      <c r="S471" s="223"/>
      <c r="T471" s="224"/>
      <c r="U471" s="223"/>
      <c r="V471" s="213"/>
      <c r="W471" s="213"/>
      <c r="X471" s="213"/>
      <c r="Y471" s="213"/>
      <c r="Z471" s="213"/>
      <c r="AA471" s="213"/>
      <c r="AB471" s="213"/>
      <c r="AC471" s="213"/>
      <c r="AD471" s="213"/>
      <c r="AE471" s="213" t="s">
        <v>206</v>
      </c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216" t="str">
        <f>C471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listů, řádné vedení stavebního deníku.</v>
      </c>
      <c r="BB471" s="213"/>
      <c r="BC471" s="213"/>
      <c r="BD471" s="213"/>
      <c r="BE471" s="213"/>
      <c r="BF471" s="213"/>
      <c r="BG471" s="213"/>
      <c r="BH471" s="213"/>
    </row>
    <row r="472" spans="1:60" outlineLevel="1" x14ac:dyDescent="0.2">
      <c r="A472" s="214"/>
      <c r="B472" s="221"/>
      <c r="C472" s="272" t="s">
        <v>555</v>
      </c>
      <c r="D472" s="225"/>
      <c r="E472" s="232">
        <v>1</v>
      </c>
      <c r="F472" s="238"/>
      <c r="G472" s="238"/>
      <c r="H472" s="238"/>
      <c r="I472" s="238"/>
      <c r="J472" s="238"/>
      <c r="K472" s="238"/>
      <c r="L472" s="238"/>
      <c r="M472" s="238"/>
      <c r="N472" s="223"/>
      <c r="O472" s="223"/>
      <c r="P472" s="223"/>
      <c r="Q472" s="223"/>
      <c r="R472" s="223"/>
      <c r="S472" s="223"/>
      <c r="T472" s="224"/>
      <c r="U472" s="223"/>
      <c r="V472" s="213"/>
      <c r="W472" s="213"/>
      <c r="X472" s="213"/>
      <c r="Y472" s="213"/>
      <c r="Z472" s="213"/>
      <c r="AA472" s="213"/>
      <c r="AB472" s="213"/>
      <c r="AC472" s="213"/>
      <c r="AD472" s="213"/>
      <c r="AE472" s="213" t="s">
        <v>121</v>
      </c>
      <c r="AF472" s="213">
        <v>0</v>
      </c>
      <c r="AG472" s="213"/>
      <c r="AH472" s="213"/>
      <c r="AI472" s="213"/>
      <c r="AJ472" s="213"/>
      <c r="AK472" s="213"/>
      <c r="AL472" s="213"/>
      <c r="AM472" s="213"/>
      <c r="AN472" s="213"/>
      <c r="AO472" s="213"/>
      <c r="AP472" s="213"/>
      <c r="AQ472" s="213"/>
      <c r="AR472" s="213"/>
      <c r="AS472" s="213"/>
      <c r="AT472" s="213"/>
      <c r="AU472" s="213"/>
      <c r="AV472" s="213"/>
      <c r="AW472" s="213"/>
      <c r="AX472" s="213"/>
      <c r="AY472" s="213"/>
      <c r="AZ472" s="213"/>
      <c r="BA472" s="213"/>
      <c r="BB472" s="213"/>
      <c r="BC472" s="213"/>
      <c r="BD472" s="213"/>
      <c r="BE472" s="213"/>
      <c r="BF472" s="213"/>
      <c r="BG472" s="213"/>
      <c r="BH472" s="213"/>
    </row>
    <row r="473" spans="1:60" outlineLevel="1" x14ac:dyDescent="0.2">
      <c r="A473" s="214"/>
      <c r="B473" s="221"/>
      <c r="C473" s="272" t="s">
        <v>556</v>
      </c>
      <c r="D473" s="225"/>
      <c r="E473" s="232">
        <v>1</v>
      </c>
      <c r="F473" s="238"/>
      <c r="G473" s="238"/>
      <c r="H473" s="238"/>
      <c r="I473" s="238"/>
      <c r="J473" s="238"/>
      <c r="K473" s="238"/>
      <c r="L473" s="238"/>
      <c r="M473" s="238"/>
      <c r="N473" s="223"/>
      <c r="O473" s="223"/>
      <c r="P473" s="223"/>
      <c r="Q473" s="223"/>
      <c r="R473" s="223"/>
      <c r="S473" s="223"/>
      <c r="T473" s="224"/>
      <c r="U473" s="223"/>
      <c r="V473" s="213"/>
      <c r="W473" s="213"/>
      <c r="X473" s="213"/>
      <c r="Y473" s="213"/>
      <c r="Z473" s="213"/>
      <c r="AA473" s="213"/>
      <c r="AB473" s="213"/>
      <c r="AC473" s="213"/>
      <c r="AD473" s="213"/>
      <c r="AE473" s="213" t="s">
        <v>121</v>
      </c>
      <c r="AF473" s="213">
        <v>0</v>
      </c>
      <c r="AG473" s="213"/>
      <c r="AH473" s="213"/>
      <c r="AI473" s="213"/>
      <c r="AJ473" s="213"/>
      <c r="AK473" s="213"/>
      <c r="AL473" s="213"/>
      <c r="AM473" s="213"/>
      <c r="AN473" s="213"/>
      <c r="AO473" s="213"/>
      <c r="AP473" s="213"/>
      <c r="AQ473" s="213"/>
      <c r="AR473" s="213"/>
      <c r="AS473" s="213"/>
      <c r="AT473" s="213"/>
      <c r="AU473" s="213"/>
      <c r="AV473" s="213"/>
      <c r="AW473" s="213"/>
      <c r="AX473" s="213"/>
      <c r="AY473" s="213"/>
      <c r="AZ473" s="213"/>
      <c r="BA473" s="213"/>
      <c r="BB473" s="213"/>
      <c r="BC473" s="213"/>
      <c r="BD473" s="213"/>
      <c r="BE473" s="213"/>
      <c r="BF473" s="213"/>
      <c r="BG473" s="213"/>
      <c r="BH473" s="213"/>
    </row>
    <row r="474" spans="1:60" outlineLevel="1" x14ac:dyDescent="0.2">
      <c r="A474" s="214"/>
      <c r="B474" s="221"/>
      <c r="C474" s="272" t="s">
        <v>557</v>
      </c>
      <c r="D474" s="225"/>
      <c r="E474" s="232">
        <v>1</v>
      </c>
      <c r="F474" s="238"/>
      <c r="G474" s="238"/>
      <c r="H474" s="238"/>
      <c r="I474" s="238"/>
      <c r="J474" s="238"/>
      <c r="K474" s="238"/>
      <c r="L474" s="238"/>
      <c r="M474" s="238"/>
      <c r="N474" s="223"/>
      <c r="O474" s="223"/>
      <c r="P474" s="223"/>
      <c r="Q474" s="223"/>
      <c r="R474" s="223"/>
      <c r="S474" s="223"/>
      <c r="T474" s="224"/>
      <c r="U474" s="22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 t="s">
        <v>121</v>
      </c>
      <c r="AF474" s="213">
        <v>0</v>
      </c>
      <c r="AG474" s="213"/>
      <c r="AH474" s="213"/>
      <c r="AI474" s="213"/>
      <c r="AJ474" s="213"/>
      <c r="AK474" s="213"/>
      <c r="AL474" s="213"/>
      <c r="AM474" s="213"/>
      <c r="AN474" s="213"/>
      <c r="AO474" s="213"/>
      <c r="AP474" s="213"/>
      <c r="AQ474" s="213"/>
      <c r="AR474" s="213"/>
      <c r="AS474" s="213"/>
      <c r="AT474" s="213"/>
      <c r="AU474" s="213"/>
      <c r="AV474" s="213"/>
      <c r="AW474" s="213"/>
      <c r="AX474" s="213"/>
      <c r="AY474" s="213"/>
      <c r="AZ474" s="213"/>
      <c r="BA474" s="213"/>
      <c r="BB474" s="213"/>
      <c r="BC474" s="213"/>
      <c r="BD474" s="213"/>
      <c r="BE474" s="213"/>
      <c r="BF474" s="213"/>
      <c r="BG474" s="213"/>
      <c r="BH474" s="213"/>
    </row>
    <row r="475" spans="1:60" outlineLevel="1" x14ac:dyDescent="0.2">
      <c r="A475" s="214">
        <v>73</v>
      </c>
      <c r="B475" s="221" t="s">
        <v>561</v>
      </c>
      <c r="C475" s="271" t="s">
        <v>562</v>
      </c>
      <c r="D475" s="223" t="s">
        <v>539</v>
      </c>
      <c r="E475" s="231">
        <v>3</v>
      </c>
      <c r="F475" s="237">
        <f>H475+J475</f>
        <v>0</v>
      </c>
      <c r="G475" s="238">
        <f>ROUND(E475*F475,2)</f>
        <v>0</v>
      </c>
      <c r="H475" s="238"/>
      <c r="I475" s="238">
        <f>ROUND(E475*H475,2)</f>
        <v>0</v>
      </c>
      <c r="J475" s="238"/>
      <c r="K475" s="238">
        <f>ROUND(E475*J475,2)</f>
        <v>0</v>
      </c>
      <c r="L475" s="238">
        <v>21</v>
      </c>
      <c r="M475" s="238">
        <f>G475*(1+L475/100)</f>
        <v>0</v>
      </c>
      <c r="N475" s="223">
        <v>0</v>
      </c>
      <c r="O475" s="223">
        <f>ROUND(E475*N475,5)</f>
        <v>0</v>
      </c>
      <c r="P475" s="223">
        <v>0</v>
      </c>
      <c r="Q475" s="223">
        <f>ROUND(E475*P475,5)</f>
        <v>0</v>
      </c>
      <c r="R475" s="223"/>
      <c r="S475" s="223"/>
      <c r="T475" s="224">
        <v>0</v>
      </c>
      <c r="U475" s="223">
        <f>ROUND(E475*T475,2)</f>
        <v>0</v>
      </c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 t="s">
        <v>119</v>
      </c>
      <c r="AF475" s="213"/>
      <c r="AG475" s="213"/>
      <c r="AH475" s="213"/>
      <c r="AI475" s="213"/>
      <c r="AJ475" s="213"/>
      <c r="AK475" s="213"/>
      <c r="AL475" s="213"/>
      <c r="AM475" s="213"/>
      <c r="AN475" s="213"/>
      <c r="AO475" s="213"/>
      <c r="AP475" s="213"/>
      <c r="AQ475" s="213"/>
      <c r="AR475" s="213"/>
      <c r="AS475" s="213"/>
      <c r="AT475" s="213"/>
      <c r="AU475" s="213"/>
      <c r="AV475" s="213"/>
      <c r="AW475" s="213"/>
      <c r="AX475" s="213"/>
      <c r="AY475" s="213"/>
      <c r="AZ475" s="213"/>
      <c r="BA475" s="213"/>
      <c r="BB475" s="213"/>
      <c r="BC475" s="213"/>
      <c r="BD475" s="213"/>
      <c r="BE475" s="213"/>
      <c r="BF475" s="213"/>
      <c r="BG475" s="213"/>
      <c r="BH475" s="213"/>
    </row>
    <row r="476" spans="1:60" ht="56.25" outlineLevel="1" x14ac:dyDescent="0.2">
      <c r="A476" s="214"/>
      <c r="B476" s="221"/>
      <c r="C476" s="274" t="s">
        <v>563</v>
      </c>
      <c r="D476" s="228"/>
      <c r="E476" s="234"/>
      <c r="F476" s="240"/>
      <c r="G476" s="241"/>
      <c r="H476" s="238"/>
      <c r="I476" s="238"/>
      <c r="J476" s="238"/>
      <c r="K476" s="238"/>
      <c r="L476" s="238"/>
      <c r="M476" s="238"/>
      <c r="N476" s="223"/>
      <c r="O476" s="223"/>
      <c r="P476" s="223"/>
      <c r="Q476" s="223"/>
      <c r="R476" s="223"/>
      <c r="S476" s="223"/>
      <c r="T476" s="224"/>
      <c r="U476" s="22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 t="s">
        <v>206</v>
      </c>
      <c r="AF476" s="213"/>
      <c r="AG476" s="213"/>
      <c r="AH476" s="213"/>
      <c r="AI476" s="213"/>
      <c r="AJ476" s="213"/>
      <c r="AK476" s="213"/>
      <c r="AL476" s="213"/>
      <c r="AM476" s="213"/>
      <c r="AN476" s="213"/>
      <c r="AO476" s="213"/>
      <c r="AP476" s="213"/>
      <c r="AQ476" s="213"/>
      <c r="AR476" s="213"/>
      <c r="AS476" s="213"/>
      <c r="AT476" s="213"/>
      <c r="AU476" s="213"/>
      <c r="AV476" s="213"/>
      <c r="AW476" s="213"/>
      <c r="AX476" s="213"/>
      <c r="AY476" s="213"/>
      <c r="AZ476" s="213"/>
      <c r="BA476" s="216" t="str">
        <f>C476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místě stavby nebo o náklady v důsledku nezbytného respektování stávající dopravy v okolí stavby ovlivňující stavební práce (ochrana stávajících povrchů - komunikací a zeleně).</v>
      </c>
      <c r="BB476" s="213"/>
      <c r="BC476" s="213"/>
      <c r="BD476" s="213"/>
      <c r="BE476" s="213"/>
      <c r="BF476" s="213"/>
      <c r="BG476" s="213"/>
      <c r="BH476" s="213"/>
    </row>
    <row r="477" spans="1:60" ht="33.75" outlineLevel="1" x14ac:dyDescent="0.2">
      <c r="A477" s="214"/>
      <c r="B477" s="221"/>
      <c r="C477" s="274" t="s">
        <v>564</v>
      </c>
      <c r="D477" s="228"/>
      <c r="E477" s="234"/>
      <c r="F477" s="240"/>
      <c r="G477" s="241"/>
      <c r="H477" s="238"/>
      <c r="I477" s="238"/>
      <c r="J477" s="238"/>
      <c r="K477" s="238"/>
      <c r="L477" s="238"/>
      <c r="M477" s="238"/>
      <c r="N477" s="223"/>
      <c r="O477" s="223"/>
      <c r="P477" s="223"/>
      <c r="Q477" s="223"/>
      <c r="R477" s="223"/>
      <c r="S477" s="223"/>
      <c r="T477" s="224"/>
      <c r="U477" s="22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 t="s">
        <v>206</v>
      </c>
      <c r="AF477" s="213"/>
      <c r="AG477" s="213"/>
      <c r="AH477" s="213"/>
      <c r="AI477" s="213"/>
      <c r="AJ477" s="213"/>
      <c r="AK477" s="213"/>
      <c r="AL477" s="213"/>
      <c r="AM477" s="213"/>
      <c r="AN477" s="213"/>
      <c r="AO477" s="213"/>
      <c r="AP477" s="213"/>
      <c r="AQ477" s="213"/>
      <c r="AR477" s="213"/>
      <c r="AS477" s="213"/>
      <c r="AT477" s="213"/>
      <c r="AU477" s="213"/>
      <c r="AV477" s="213"/>
      <c r="AW477" s="213"/>
      <c r="AX477" s="213"/>
      <c r="AY477" s="213"/>
      <c r="AZ477" s="213"/>
      <c r="BA477" s="216" t="str">
        <f>C477</f>
        <v>Do této položky patří náklady na ztížené provádění stavebních prací v důsledku provozu v místěn stavby po celou dobu trvání stavebních prací (nutnost ochranných konstrukcí, ochranných zábradlí a hrazení, apod.).</v>
      </c>
      <c r="BB477" s="213"/>
      <c r="BC477" s="213"/>
      <c r="BD477" s="213"/>
      <c r="BE477" s="213"/>
      <c r="BF477" s="213"/>
      <c r="BG477" s="213"/>
      <c r="BH477" s="213"/>
    </row>
    <row r="478" spans="1:60" outlineLevel="1" x14ac:dyDescent="0.2">
      <c r="A478" s="214"/>
      <c r="B478" s="221"/>
      <c r="C478" s="272" t="s">
        <v>555</v>
      </c>
      <c r="D478" s="225"/>
      <c r="E478" s="232">
        <v>1</v>
      </c>
      <c r="F478" s="238"/>
      <c r="G478" s="238"/>
      <c r="H478" s="238"/>
      <c r="I478" s="238"/>
      <c r="J478" s="238"/>
      <c r="K478" s="238"/>
      <c r="L478" s="238"/>
      <c r="M478" s="238"/>
      <c r="N478" s="223"/>
      <c r="O478" s="223"/>
      <c r="P478" s="223"/>
      <c r="Q478" s="223"/>
      <c r="R478" s="223"/>
      <c r="S478" s="223"/>
      <c r="T478" s="224"/>
      <c r="U478" s="22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 t="s">
        <v>121</v>
      </c>
      <c r="AF478" s="213">
        <v>0</v>
      </c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AX478" s="213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</row>
    <row r="479" spans="1:60" outlineLevel="1" x14ac:dyDescent="0.2">
      <c r="A479" s="214"/>
      <c r="B479" s="221"/>
      <c r="C479" s="272" t="s">
        <v>556</v>
      </c>
      <c r="D479" s="225"/>
      <c r="E479" s="232">
        <v>1</v>
      </c>
      <c r="F479" s="238"/>
      <c r="G479" s="238"/>
      <c r="H479" s="238"/>
      <c r="I479" s="238"/>
      <c r="J479" s="238"/>
      <c r="K479" s="238"/>
      <c r="L479" s="238"/>
      <c r="M479" s="238"/>
      <c r="N479" s="223"/>
      <c r="O479" s="223"/>
      <c r="P479" s="223"/>
      <c r="Q479" s="223"/>
      <c r="R479" s="223"/>
      <c r="S479" s="223"/>
      <c r="T479" s="224"/>
      <c r="U479" s="22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 t="s">
        <v>121</v>
      </c>
      <c r="AF479" s="213">
        <v>0</v>
      </c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AX479" s="213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</row>
    <row r="480" spans="1:60" outlineLevel="1" x14ac:dyDescent="0.2">
      <c r="A480" s="250"/>
      <c r="B480" s="251"/>
      <c r="C480" s="277" t="s">
        <v>557</v>
      </c>
      <c r="D480" s="252"/>
      <c r="E480" s="253">
        <v>1</v>
      </c>
      <c r="F480" s="254"/>
      <c r="G480" s="254"/>
      <c r="H480" s="254"/>
      <c r="I480" s="254"/>
      <c r="J480" s="254"/>
      <c r="K480" s="254"/>
      <c r="L480" s="254"/>
      <c r="M480" s="254"/>
      <c r="N480" s="255"/>
      <c r="O480" s="255"/>
      <c r="P480" s="255"/>
      <c r="Q480" s="255"/>
      <c r="R480" s="255"/>
      <c r="S480" s="255"/>
      <c r="T480" s="256"/>
      <c r="U480" s="255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 t="s">
        <v>121</v>
      </c>
      <c r="AF480" s="213">
        <v>0</v>
      </c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</row>
    <row r="481" spans="1:31" x14ac:dyDescent="0.2">
      <c r="A481" s="6"/>
      <c r="B481" s="7" t="s">
        <v>553</v>
      </c>
      <c r="C481" s="278" t="s">
        <v>553</v>
      </c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AC481">
        <v>12</v>
      </c>
      <c r="AD481">
        <v>21</v>
      </c>
    </row>
    <row r="482" spans="1:31" x14ac:dyDescent="0.2">
      <c r="A482" s="257"/>
      <c r="B482" s="258" t="s">
        <v>28</v>
      </c>
      <c r="C482" s="279" t="s">
        <v>553</v>
      </c>
      <c r="D482" s="259"/>
      <c r="E482" s="259"/>
      <c r="F482" s="259"/>
      <c r="G482" s="270">
        <f>G8+G45+G50+G71+G88+G102+G108+G125+G127+G175+G189+G198+G416+G433+G452</f>
        <v>0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AC482">
        <f>SUMIF(L7:L480,AC481,G7:G480)</f>
        <v>0</v>
      </c>
      <c r="AD482">
        <f>SUMIF(L7:L480,AD481,G7:G480)</f>
        <v>0</v>
      </c>
      <c r="AE482" t="s">
        <v>565</v>
      </c>
    </row>
    <row r="483" spans="1:31" x14ac:dyDescent="0.2">
      <c r="A483" s="6"/>
      <c r="B483" s="7" t="s">
        <v>553</v>
      </c>
      <c r="C483" s="278" t="s">
        <v>553</v>
      </c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31" x14ac:dyDescent="0.2">
      <c r="A484" s="6"/>
      <c r="B484" s="7" t="s">
        <v>553</v>
      </c>
      <c r="C484" s="278" t="s">
        <v>553</v>
      </c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31" x14ac:dyDescent="0.2">
      <c r="A485" s="260" t="s">
        <v>566</v>
      </c>
      <c r="B485" s="260"/>
      <c r="C485" s="280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31" x14ac:dyDescent="0.2">
      <c r="A486" s="261"/>
      <c r="B486" s="262"/>
      <c r="C486" s="281"/>
      <c r="D486" s="262"/>
      <c r="E486" s="262"/>
      <c r="F486" s="262"/>
      <c r="G486" s="26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AE486" t="s">
        <v>567</v>
      </c>
    </row>
    <row r="487" spans="1:31" x14ac:dyDescent="0.2">
      <c r="A487" s="264"/>
      <c r="B487" s="265"/>
      <c r="C487" s="282"/>
      <c r="D487" s="265"/>
      <c r="E487" s="265"/>
      <c r="F487" s="265"/>
      <c r="G487" s="26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31" x14ac:dyDescent="0.2">
      <c r="A488" s="264"/>
      <c r="B488" s="265"/>
      <c r="C488" s="282"/>
      <c r="D488" s="265"/>
      <c r="E488" s="265"/>
      <c r="F488" s="265"/>
      <c r="G488" s="26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31" x14ac:dyDescent="0.2">
      <c r="A489" s="264"/>
      <c r="B489" s="265"/>
      <c r="C489" s="282"/>
      <c r="D489" s="265"/>
      <c r="E489" s="265"/>
      <c r="F489" s="265"/>
      <c r="G489" s="26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31" x14ac:dyDescent="0.2">
      <c r="A490" s="267"/>
      <c r="B490" s="268"/>
      <c r="C490" s="283"/>
      <c r="D490" s="268"/>
      <c r="E490" s="268"/>
      <c r="F490" s="268"/>
      <c r="G490" s="269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31" x14ac:dyDescent="0.2">
      <c r="A491" s="6"/>
      <c r="B491" s="7" t="s">
        <v>553</v>
      </c>
      <c r="C491" s="278" t="s">
        <v>553</v>
      </c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31" x14ac:dyDescent="0.2">
      <c r="C492" s="284"/>
      <c r="AE492" t="s">
        <v>568</v>
      </c>
    </row>
  </sheetData>
  <mergeCells count="23">
    <mergeCell ref="C471:G471"/>
    <mergeCell ref="C476:G476"/>
    <mergeCell ref="C477:G477"/>
    <mergeCell ref="A485:C485"/>
    <mergeCell ref="A486:G490"/>
    <mergeCell ref="C460:G460"/>
    <mergeCell ref="C461:G461"/>
    <mergeCell ref="C462:G462"/>
    <mergeCell ref="C463:G463"/>
    <mergeCell ref="C464:G464"/>
    <mergeCell ref="C466:G466"/>
    <mergeCell ref="C157:G157"/>
    <mergeCell ref="C200:G200"/>
    <mergeCell ref="C205:G205"/>
    <mergeCell ref="C411:G411"/>
    <mergeCell ref="C458:G458"/>
    <mergeCell ref="C459:G459"/>
    <mergeCell ref="A1:G1"/>
    <mergeCell ref="C2:G2"/>
    <mergeCell ref="C3:G3"/>
    <mergeCell ref="C4:G4"/>
    <mergeCell ref="C94:G94"/>
    <mergeCell ref="C104:G10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2025-11-07T07:30:19Z</dcterms:modified>
</cp:coreProperties>
</file>