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605" tabRatio="707" activeTab="3"/>
  </bookViews>
  <sheets>
    <sheet name="Rekapitulace objektů stavby" sheetId="1" r:id="rId1"/>
    <sheet name="Rozpočet - soupis vedlejších a " sheetId="2" r:id="rId2"/>
    <sheet name="Rekapitulace SO - VO" sheetId="3" r:id="rId3"/>
    <sheet name="Rozpočet - soupis prací a dodáv" sheetId="4" r:id="rId4"/>
  </sheets>
  <definedNames>
    <definedName name="Excel_BuiltIn_Print_Titles_2">#REF!</definedName>
    <definedName name="Excel_BuiltIn_Print_Titles_2_1">#REF!</definedName>
    <definedName name="_xlnm.Print_Area" localSheetId="2">'Rekapitulace SO - VO'!$E$1:$I$29</definedName>
    <definedName name="_xlnm.Print_Area" localSheetId="3">'Rozpočet - soupis prací a dodáv'!$A$1:$I$41</definedName>
    <definedName name="_xlnm.Print_Area" localSheetId="1">'Rozpočet - soupis vedlejších a '!$A$1:$H$16</definedName>
    <definedName name="_xlnm.Print_Titles">NA()</definedName>
  </definedNames>
  <calcPr fullCalcOnLoad="1"/>
</workbook>
</file>

<file path=xl/sharedStrings.xml><?xml version="1.0" encoding="utf-8"?>
<sst xmlns="http://schemas.openxmlformats.org/spreadsheetml/2006/main" count="145" uniqueCount="105">
  <si>
    <t>Zadavatel:</t>
  </si>
  <si>
    <t xml:space="preserve">Rekapitulace stavebních objektů a provozních souborů </t>
  </si>
  <si>
    <t>JKSO</t>
  </si>
  <si>
    <t>počet</t>
  </si>
  <si>
    <t>Cena</t>
  </si>
  <si>
    <t>Stavební objekt</t>
  </si>
  <si>
    <t>01 – VO</t>
  </si>
  <si>
    <t>Veřejné osvětlení</t>
  </si>
  <si>
    <t>Celkem cena za stavbu (bez DPH)</t>
  </si>
  <si>
    <t>Položkový soupis prací a dodávek</t>
  </si>
  <si>
    <t>Soupis vedlejších a ostatních nákladů</t>
  </si>
  <si>
    <t>p.č.</t>
  </si>
  <si>
    <t>popis položky</t>
  </si>
  <si>
    <t>mj.</t>
  </si>
  <si>
    <t>množství</t>
  </si>
  <si>
    <t>cena/mj.</t>
  </si>
  <si>
    <t>Vedlejší náklady</t>
  </si>
  <si>
    <t>Ostatní náklady</t>
  </si>
  <si>
    <t>ks</t>
  </si>
  <si>
    <t xml:space="preserve"> Součet – ostatní náklady</t>
  </si>
  <si>
    <t>Rekapitulace objektu SO 01 – VO</t>
  </si>
  <si>
    <t>Poplatek za recyklaci svítidla</t>
  </si>
  <si>
    <t>Zařízení staveniště</t>
  </si>
  <si>
    <t>Provozní vlivy</t>
  </si>
  <si>
    <t>Název akce:</t>
  </si>
  <si>
    <t>objekt: Veřejné osvětlení</t>
  </si>
  <si>
    <t>Výkaz výměr (rozpočet)</t>
  </si>
  <si>
    <t>kmpl</t>
  </si>
  <si>
    <t>Výměna osvětlovacích těles</t>
  </si>
  <si>
    <t>Demontáž svítidla kompletní, vč. likvidace</t>
  </si>
  <si>
    <t>Montáž svítidla kompletní, vč. zapojení</t>
  </si>
  <si>
    <t>Materiál</t>
  </si>
  <si>
    <t>Práce</t>
  </si>
  <si>
    <t>1.1.1</t>
  </si>
  <si>
    <t>1.1.2</t>
  </si>
  <si>
    <t>1.2.1</t>
  </si>
  <si>
    <t>1.2.2</t>
  </si>
  <si>
    <t>materiál</t>
  </si>
  <si>
    <t>Výměna osvětlovacích těles /Kč/</t>
  </si>
  <si>
    <t>1.1.4</t>
  </si>
  <si>
    <t>Mechanizace</t>
  </si>
  <si>
    <t>1.3.1</t>
  </si>
  <si>
    <t>Montážní plošina</t>
  </si>
  <si>
    <t>MH</t>
  </si>
  <si>
    <t>1.1.5</t>
  </si>
  <si>
    <t>Kabel CYKY 3x1,5</t>
  </si>
  <si>
    <t>m</t>
  </si>
  <si>
    <t>Způsobilé a nezpůsobilé výdaje</t>
  </si>
  <si>
    <t>Způsobilé výdaje</t>
  </si>
  <si>
    <t>Celkem za způsobílé výdaje</t>
  </si>
  <si>
    <t>DPH 21%</t>
  </si>
  <si>
    <t>Celkem za způsobílé výdaje s DPH</t>
  </si>
  <si>
    <t>Způsobilé výdaje celkem /Kč/</t>
  </si>
  <si>
    <t>Nezpůsobilé výdaje celkem /Kč/</t>
  </si>
  <si>
    <t>Způsobilé výdaje celkem</t>
  </si>
  <si>
    <t>Nezpůsobilé výdaje celkem</t>
  </si>
  <si>
    <t>1.1</t>
  </si>
  <si>
    <t>1.2</t>
  </si>
  <si>
    <t>Vedlejší a ostatní náklady</t>
  </si>
  <si>
    <t>Celkem cena za stavbu s DPH</t>
  </si>
  <si>
    <t>Celkem za nezpůsobílé výdaje</t>
  </si>
  <si>
    <t>Celkem za nezpůsobílé výdaje s DPH</t>
  </si>
  <si>
    <t>práce a mechanizace</t>
  </si>
  <si>
    <t>2.1</t>
  </si>
  <si>
    <t>2.3</t>
  </si>
  <si>
    <t>2.4</t>
  </si>
  <si>
    <t>Úsekové měření osvětlenosti a jasů</t>
  </si>
  <si>
    <t>úsek</t>
  </si>
  <si>
    <t>1.1.3</t>
  </si>
  <si>
    <t>Demontáž a likvidace stáv. výložníků, kompletní</t>
  </si>
  <si>
    <t>1.1.6</t>
  </si>
  <si>
    <t>1.1.7</t>
  </si>
  <si>
    <t>2.1.1</t>
  </si>
  <si>
    <t>2.1.2</t>
  </si>
  <si>
    <t>1.1.8</t>
  </si>
  <si>
    <t>Výměna konstrukčních prvků, kabeláže a zemní práce</t>
  </si>
  <si>
    <t>m.j</t>
  </si>
  <si>
    <t>jedn. cena 
materiál</t>
  </si>
  <si>
    <t>jedn. cena 
montáž</t>
  </si>
  <si>
    <t>Zemní práce</t>
  </si>
  <si>
    <t>celkem materiál</t>
  </si>
  <si>
    <t>celkem montáž</t>
  </si>
  <si>
    <t>Přejištění ve svídidle skl. pojistkou</t>
  </si>
  <si>
    <t xml:space="preserve"> mezisoučet - Výměna osvětlovacích těles</t>
  </si>
  <si>
    <t xml:space="preserve"> mezisoučet - Výměna kostručních prvků</t>
  </si>
  <si>
    <t xml:space="preserve"> mezisoučet - zemní práce</t>
  </si>
  <si>
    <t>Výměna konstrukčních prvků /Kč/</t>
  </si>
  <si>
    <t>Zemní práce /Kč/</t>
  </si>
  <si>
    <t>Ostatní náklady /Kč/</t>
  </si>
  <si>
    <t>Dokumentace skutečného provedení</t>
  </si>
  <si>
    <t>Soubor objektů</t>
  </si>
  <si>
    <t>CELKEM</t>
  </si>
  <si>
    <t xml:space="preserve"> mezisoučet - ostatní náklady</t>
  </si>
  <si>
    <t>Součet – vedlejší náklady</t>
  </si>
  <si>
    <t>Připojovací svorky pro kabel CYKY na venkovní vedeni</t>
  </si>
  <si>
    <t>Nezpůsobilé výdaje - orientační kalkulace (bude součástí PD)</t>
  </si>
  <si>
    <t>VO Městys Stonařov</t>
  </si>
  <si>
    <t>Městys Stonařov</t>
  </si>
  <si>
    <t>Výložník L-500 -  na betonový sloup</t>
  </si>
  <si>
    <t>Revize</t>
  </si>
  <si>
    <t>Svítidlo dle konfigurace 1, cca 3000lm, 2000K</t>
  </si>
  <si>
    <t>Svítidlo dle konfigurace 2, cca 3000lm, 2000K</t>
  </si>
  <si>
    <t>Svítidlo dle konfigurace 3, cca 3600lm, 2000K</t>
  </si>
  <si>
    <t>Příloha č.2</t>
  </si>
  <si>
    <t>Svítidlo orientační,cca 1500lm, 2000K (není nutný výpočet, na fasádě domu u hřiště)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</si>
</sst>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,_K_?_-;\-* #,##0.00\,_K_?_-;_-* \-??\ _K_?_-;_-@_-"/>
    <numFmt numFmtId="165" formatCode="0000"/>
    <numFmt numFmtId="166" formatCode="000"/>
    <numFmt numFmtId="167" formatCode="000000000"/>
    <numFmt numFmtId="168" formatCode="#,##0.00\ [$Kč-405];[Red]\-#,##0.00\ [$Kč-405]"/>
    <numFmt numFmtId="169" formatCode="0.000;0.000"/>
    <numFmt numFmtId="170" formatCode="0.00;0.00"/>
    <numFmt numFmtId="171" formatCode="#"/>
    <numFmt numFmtId="172" formatCode="0.0"/>
    <numFmt numFmtId="173" formatCode="#,##0\ [$Kč-405];\-#,##0\ [$Kč-405]"/>
    <numFmt numFmtId="174" formatCode="#\ ###\ ##0"/>
    <numFmt numFmtId="175" formatCode="#\ ###\ ##0;#\ ###\ ##0"/>
    <numFmt numFmtId="176" formatCode="#\ ###\ ##0.00"/>
    <numFmt numFmtId="177" formatCode="#,##0.0\ [$Kč-405];\-#,##0.0\ [$Kč-405]"/>
    <numFmt numFmtId="178" formatCode="#,##0.00\ [$Kč-405];\-#,##0.00\ [$Kč-405]"/>
    <numFmt numFmtId="179" formatCode="#,##0.0\ [$Kč-405];[Red]\-#,##0.0\ [$Kč-405]"/>
    <numFmt numFmtId="180" formatCode="#,##0\ [$Kč-405];[Red]\-#,##0\ [$Kč-405]"/>
    <numFmt numFmtId="181" formatCode="#,##0.00\ _K_č"/>
    <numFmt numFmtId="182" formatCode="#,##0.00&quot; Kč&quot;"/>
    <numFmt numFmtId="183" formatCode="#.0\ ###\ ##0;#.0\ ###\ ##0"/>
    <numFmt numFmtId="184" formatCode="#.00\ ###\ ##0;#.00\ ###\ ##0"/>
    <numFmt numFmtId="185" formatCode="#.###\ ##0;#.###\ ##0"/>
    <numFmt numFmtId="186" formatCode="#.####\ ##0;#.####\ ##0"/>
    <numFmt numFmtId="187" formatCode="#.#####\ ##0;#.#####\ ##0"/>
    <numFmt numFmtId="188" formatCode="#.######\ ##0;#.######\ ##0"/>
    <numFmt numFmtId="189" formatCode="#.#######\ ##0;#.#######\ ##0"/>
    <numFmt numFmtId="190" formatCode="##\ ###\ ##0.00"/>
    <numFmt numFmtId="191" formatCode="###\ ###\ ##0.00"/>
    <numFmt numFmtId="192" formatCode="[$-405]d\.\ mmmm\ yyyy"/>
  </numFmts>
  <fonts count="56">
    <font>
      <sz val="11"/>
      <color indexed="8"/>
      <name val="Arial CE"/>
      <family val="2"/>
    </font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6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hair">
        <color indexed="8"/>
      </left>
      <right style="medium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>
        <color indexed="8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>
        <color indexed="8"/>
      </left>
      <right style="hair">
        <color indexed="8"/>
      </right>
      <top style="hair"/>
      <bottom style="medium"/>
    </border>
    <border>
      <left style="medium">
        <color indexed="8"/>
      </left>
      <right style="hair"/>
      <top style="hair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ill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48" applyFont="1">
      <alignment/>
      <protection/>
    </xf>
    <xf numFmtId="165" fontId="2" fillId="0" borderId="0" xfId="48" applyNumberFormat="1" applyFont="1">
      <alignment/>
      <protection/>
    </xf>
    <xf numFmtId="166" fontId="2" fillId="0" borderId="0" xfId="48" applyNumberFormat="1" applyFont="1">
      <alignment/>
      <protection/>
    </xf>
    <xf numFmtId="167" fontId="2" fillId="0" borderId="0" xfId="48" applyNumberFormat="1" applyFont="1">
      <alignment/>
      <protection/>
    </xf>
    <xf numFmtId="2" fontId="2" fillId="0" borderId="0" xfId="48" applyNumberFormat="1" applyFont="1">
      <alignment/>
      <protection/>
    </xf>
    <xf numFmtId="168" fontId="2" fillId="0" borderId="0" xfId="48" applyNumberFormat="1" applyFont="1">
      <alignment/>
      <protection/>
    </xf>
    <xf numFmtId="169" fontId="2" fillId="0" borderId="0" xfId="48" applyNumberFormat="1" applyFont="1">
      <alignment/>
      <protection/>
    </xf>
    <xf numFmtId="170" fontId="2" fillId="0" borderId="0" xfId="48" applyNumberFormat="1" applyFont="1">
      <alignment/>
      <protection/>
    </xf>
    <xf numFmtId="167" fontId="3" fillId="0" borderId="0" xfId="48" applyNumberFormat="1" applyFont="1">
      <alignment/>
      <protection/>
    </xf>
    <xf numFmtId="0" fontId="4" fillId="0" borderId="0" xfId="48" applyFont="1">
      <alignment/>
      <protection/>
    </xf>
    <xf numFmtId="0" fontId="3" fillId="0" borderId="0" xfId="48" applyFont="1">
      <alignment/>
      <protection/>
    </xf>
    <xf numFmtId="0" fontId="5" fillId="0" borderId="0" xfId="48" applyFont="1">
      <alignment/>
      <protection/>
    </xf>
    <xf numFmtId="0" fontId="6" fillId="0" borderId="0" xfId="48" applyFont="1">
      <alignment/>
      <protection/>
    </xf>
    <xf numFmtId="0" fontId="6" fillId="0" borderId="0" xfId="48" applyFont="1" applyAlignment="1">
      <alignment horizontal="right"/>
      <protection/>
    </xf>
    <xf numFmtId="49" fontId="6" fillId="0" borderId="0" xfId="48" applyNumberFormat="1" applyFont="1" applyAlignment="1">
      <alignment horizontal="left"/>
      <protection/>
    </xf>
    <xf numFmtId="0" fontId="6" fillId="0" borderId="0" xfId="48" applyFont="1">
      <alignment/>
      <protection/>
    </xf>
    <xf numFmtId="2" fontId="6" fillId="0" borderId="0" xfId="48" applyNumberFormat="1" applyFont="1" applyAlignment="1">
      <alignment horizontal="left"/>
      <protection/>
    </xf>
    <xf numFmtId="0" fontId="6" fillId="0" borderId="0" xfId="48" applyFont="1" applyAlignment="1">
      <alignment horizontal="center"/>
      <protection/>
    </xf>
    <xf numFmtId="49" fontId="2" fillId="0" borderId="0" xfId="48" applyNumberFormat="1" applyFont="1">
      <alignment/>
      <protection/>
    </xf>
    <xf numFmtId="0" fontId="2" fillId="0" borderId="10" xfId="48" applyFont="1" applyBorder="1" applyAlignment="1">
      <alignment horizontal="right"/>
      <protection/>
    </xf>
    <xf numFmtId="0" fontId="2" fillId="0" borderId="11" xfId="48" applyFont="1" applyBorder="1" applyAlignment="1">
      <alignment horizontal="right"/>
      <protection/>
    </xf>
    <xf numFmtId="0" fontId="7" fillId="0" borderId="11" xfId="48" applyFont="1" applyBorder="1" applyAlignment="1">
      <alignment horizontal="center"/>
      <protection/>
    </xf>
    <xf numFmtId="2" fontId="2" fillId="0" borderId="11" xfId="48" applyNumberFormat="1" applyFont="1" applyBorder="1" applyAlignment="1">
      <alignment horizontal="right"/>
      <protection/>
    </xf>
    <xf numFmtId="168" fontId="2" fillId="0" borderId="12" xfId="48" applyNumberFormat="1" applyFont="1" applyBorder="1" applyAlignment="1">
      <alignment horizontal="right"/>
      <protection/>
    </xf>
    <xf numFmtId="2" fontId="2" fillId="0" borderId="13" xfId="48" applyNumberFormat="1" applyFont="1" applyBorder="1">
      <alignment/>
      <protection/>
    </xf>
    <xf numFmtId="168" fontId="2" fillId="0" borderId="14" xfId="48" applyNumberFormat="1" applyFont="1" applyBorder="1">
      <alignment/>
      <protection/>
    </xf>
    <xf numFmtId="0" fontId="9" fillId="0" borderId="15" xfId="48" applyFont="1" applyBorder="1">
      <alignment/>
      <protection/>
    </xf>
    <xf numFmtId="49" fontId="8" fillId="0" borderId="16" xfId="48" applyNumberFormat="1" applyFont="1" applyBorder="1">
      <alignment/>
      <protection/>
    </xf>
    <xf numFmtId="49" fontId="9" fillId="0" borderId="16" xfId="48" applyNumberFormat="1" applyFont="1" applyBorder="1">
      <alignment/>
      <protection/>
    </xf>
    <xf numFmtId="0" fontId="9" fillId="0" borderId="17" xfId="48" applyFont="1" applyBorder="1" applyAlignment="1">
      <alignment horizontal="center"/>
      <protection/>
    </xf>
    <xf numFmtId="49" fontId="8" fillId="0" borderId="18" xfId="48" applyNumberFormat="1" applyFont="1" applyBorder="1">
      <alignment/>
      <protection/>
    </xf>
    <xf numFmtId="0" fontId="1" fillId="0" borderId="19" xfId="48" applyFont="1" applyBorder="1" applyAlignment="1">
      <alignment horizontal="center"/>
      <protection/>
    </xf>
    <xf numFmtId="2" fontId="2" fillId="0" borderId="20" xfId="48" applyNumberFormat="1" applyFont="1" applyBorder="1">
      <alignment/>
      <protection/>
    </xf>
    <xf numFmtId="168" fontId="2" fillId="0" borderId="21" xfId="48" applyNumberFormat="1" applyFont="1" applyBorder="1">
      <alignment/>
      <protection/>
    </xf>
    <xf numFmtId="171" fontId="2" fillId="0" borderId="0" xfId="48" applyNumberFormat="1" applyFont="1">
      <alignment/>
      <protection/>
    </xf>
    <xf numFmtId="172" fontId="2" fillId="0" borderId="0" xfId="48" applyNumberFormat="1" applyFont="1">
      <alignment/>
      <protection/>
    </xf>
    <xf numFmtId="173" fontId="2" fillId="0" borderId="0" xfId="48" applyNumberFormat="1" applyFont="1" applyAlignment="1">
      <alignment horizontal="right"/>
      <protection/>
    </xf>
    <xf numFmtId="0" fontId="10" fillId="0" borderId="0" xfId="0" applyFont="1" applyAlignment="1">
      <alignment/>
    </xf>
    <xf numFmtId="0" fontId="4" fillId="0" borderId="0" xfId="48" applyFont="1" applyAlignment="1">
      <alignment vertical="center"/>
      <protection/>
    </xf>
    <xf numFmtId="172" fontId="11" fillId="0" borderId="0" xfId="48" applyNumberFormat="1" applyFont="1" applyAlignment="1">
      <alignment vertical="center"/>
      <protection/>
    </xf>
    <xf numFmtId="168" fontId="11" fillId="0" borderId="0" xfId="48" applyNumberFormat="1" applyFont="1" applyAlignment="1">
      <alignment vertical="center"/>
      <protection/>
    </xf>
    <xf numFmtId="173" fontId="11" fillId="0" borderId="0" xfId="48" applyNumberFormat="1" applyFont="1" applyAlignment="1">
      <alignment horizontal="right"/>
      <protection/>
    </xf>
    <xf numFmtId="171" fontId="2" fillId="0" borderId="0" xfId="48" applyNumberFormat="1" applyFont="1" applyBorder="1">
      <alignment/>
      <protection/>
    </xf>
    <xf numFmtId="173" fontId="14" fillId="0" borderId="0" xfId="48" applyNumberFormat="1" applyFont="1" applyAlignment="1">
      <alignment horizontal="right"/>
      <protection/>
    </xf>
    <xf numFmtId="174" fontId="2" fillId="0" borderId="0" xfId="48" applyNumberFormat="1" applyFont="1">
      <alignment/>
      <protection/>
    </xf>
    <xf numFmtId="175" fontId="2" fillId="0" borderId="0" xfId="48" applyNumberFormat="1" applyFont="1">
      <alignment/>
      <protection/>
    </xf>
    <xf numFmtId="176" fontId="2" fillId="0" borderId="0" xfId="48" applyNumberFormat="1" applyFont="1">
      <alignment/>
      <protection/>
    </xf>
    <xf numFmtId="0" fontId="2" fillId="0" borderId="0" xfId="48" applyFont="1">
      <alignment/>
      <protection/>
    </xf>
    <xf numFmtId="171" fontId="2" fillId="0" borderId="0" xfId="48" applyNumberFormat="1" applyFont="1">
      <alignment/>
      <protection/>
    </xf>
    <xf numFmtId="168" fontId="2" fillId="0" borderId="0" xfId="48" applyNumberFormat="1" applyFont="1">
      <alignment/>
      <protection/>
    </xf>
    <xf numFmtId="173" fontId="2" fillId="0" borderId="0" xfId="48" applyNumberFormat="1" applyFont="1" applyAlignment="1">
      <alignment horizontal="right"/>
      <protection/>
    </xf>
    <xf numFmtId="0" fontId="10" fillId="0" borderId="0" xfId="0" applyFont="1" applyAlignment="1">
      <alignment/>
    </xf>
    <xf numFmtId="0" fontId="4" fillId="0" borderId="0" xfId="48" applyFont="1" applyAlignment="1">
      <alignment vertical="center"/>
      <protection/>
    </xf>
    <xf numFmtId="168" fontId="11" fillId="0" borderId="0" xfId="48" applyNumberFormat="1" applyFont="1" applyAlignment="1">
      <alignment vertical="center"/>
      <protection/>
    </xf>
    <xf numFmtId="0" fontId="6" fillId="0" borderId="22" xfId="48" applyFont="1" applyBorder="1">
      <alignment/>
      <protection/>
    </xf>
    <xf numFmtId="0" fontId="3" fillId="0" borderId="23" xfId="48" applyFont="1" applyBorder="1">
      <alignment/>
      <protection/>
    </xf>
    <xf numFmtId="0" fontId="2" fillId="0" borderId="24" xfId="0" applyFont="1" applyBorder="1" applyAlignment="1">
      <alignment horizontal="right"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/>
    </xf>
    <xf numFmtId="168" fontId="13" fillId="0" borderId="24" xfId="0" applyNumberFormat="1" applyFont="1" applyBorder="1" applyAlignment="1">
      <alignment/>
    </xf>
    <xf numFmtId="173" fontId="2" fillId="0" borderId="25" xfId="0" applyNumberFormat="1" applyFont="1" applyBorder="1" applyAlignment="1">
      <alignment horizontal="right"/>
    </xf>
    <xf numFmtId="0" fontId="3" fillId="0" borderId="0" xfId="48" applyFont="1">
      <alignment/>
      <protection/>
    </xf>
    <xf numFmtId="2" fontId="2" fillId="0" borderId="0" xfId="0" applyNumberFormat="1" applyFont="1" applyBorder="1" applyAlignment="1">
      <alignment/>
    </xf>
    <xf numFmtId="173" fontId="2" fillId="0" borderId="26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173" fontId="2" fillId="0" borderId="26" xfId="48" applyNumberFormat="1" applyFont="1" applyBorder="1" applyAlignment="1">
      <alignment horizontal="right"/>
      <protection/>
    </xf>
    <xf numFmtId="168" fontId="15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3" fontId="13" fillId="0" borderId="26" xfId="0" applyNumberFormat="1" applyFont="1" applyBorder="1" applyAlignment="1">
      <alignment horizontal="right"/>
    </xf>
    <xf numFmtId="180" fontId="13" fillId="0" borderId="0" xfId="0" applyNumberFormat="1" applyFont="1" applyBorder="1" applyAlignment="1">
      <alignment horizontal="right"/>
    </xf>
    <xf numFmtId="168" fontId="13" fillId="0" borderId="0" xfId="0" applyNumberFormat="1" applyFont="1" applyBorder="1" applyAlignment="1">
      <alignment horizontal="right"/>
    </xf>
    <xf numFmtId="49" fontId="2" fillId="0" borderId="0" xfId="48" applyNumberFormat="1" applyFont="1" applyBorder="1">
      <alignment/>
      <protection/>
    </xf>
    <xf numFmtId="0" fontId="5" fillId="0" borderId="0" xfId="48" applyFont="1" applyAlignment="1">
      <alignment vertical="center"/>
      <protection/>
    </xf>
    <xf numFmtId="171" fontId="2" fillId="0" borderId="27" xfId="48" applyNumberFormat="1" applyFont="1" applyBorder="1">
      <alignment/>
      <protection/>
    </xf>
    <xf numFmtId="171" fontId="2" fillId="0" borderId="0" xfId="48" applyNumberFormat="1" applyFont="1" applyBorder="1">
      <alignment/>
      <protection/>
    </xf>
    <xf numFmtId="173" fontId="13" fillId="0" borderId="28" xfId="0" applyNumberFormat="1" applyFont="1" applyBorder="1" applyAlignment="1">
      <alignment horizontal="right"/>
    </xf>
    <xf numFmtId="49" fontId="3" fillId="0" borderId="0" xfId="48" applyNumberFormat="1" applyFont="1" applyBorder="1">
      <alignment/>
      <protection/>
    </xf>
    <xf numFmtId="49" fontId="2" fillId="0" borderId="0" xfId="48" applyNumberFormat="1" applyFont="1" applyBorder="1" applyAlignment="1">
      <alignment horizontal="left"/>
      <protection/>
    </xf>
    <xf numFmtId="171" fontId="2" fillId="0" borderId="0" xfId="0" applyNumberFormat="1" applyFont="1" applyBorder="1" applyAlignment="1">
      <alignment horizontal="left"/>
    </xf>
    <xf numFmtId="0" fontId="2" fillId="0" borderId="29" xfId="48" applyFont="1" applyBorder="1" applyAlignment="1">
      <alignment horizontal="center" vertical="center"/>
      <protection/>
    </xf>
    <xf numFmtId="165" fontId="2" fillId="0" borderId="30" xfId="48" applyNumberFormat="1" applyFont="1" applyBorder="1" applyAlignment="1">
      <alignment horizontal="center" vertical="center"/>
      <protection/>
    </xf>
    <xf numFmtId="166" fontId="2" fillId="0" borderId="30" xfId="48" applyNumberFormat="1" applyFont="1" applyBorder="1" applyAlignment="1">
      <alignment horizontal="center" vertical="center"/>
      <protection/>
    </xf>
    <xf numFmtId="0" fontId="2" fillId="0" borderId="30" xfId="48" applyFont="1" applyBorder="1" applyAlignment="1">
      <alignment horizontal="center" vertical="center"/>
      <protection/>
    </xf>
    <xf numFmtId="0" fontId="2" fillId="0" borderId="31" xfId="48" applyFont="1" applyBorder="1" applyAlignment="1">
      <alignment horizontal="center" vertical="center"/>
      <protection/>
    </xf>
    <xf numFmtId="165" fontId="2" fillId="0" borderId="0" xfId="48" applyNumberFormat="1" applyFont="1" applyBorder="1" applyAlignment="1">
      <alignment horizontal="center" vertical="center"/>
      <protection/>
    </xf>
    <xf numFmtId="166" fontId="2" fillId="0" borderId="0" xfId="48" applyNumberFormat="1" applyFont="1" applyBorder="1" applyAlignment="1">
      <alignment horizontal="center" vertical="center"/>
      <protection/>
    </xf>
    <xf numFmtId="49" fontId="2" fillId="0" borderId="0" xfId="48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168" fontId="2" fillId="0" borderId="32" xfId="48" applyNumberFormat="1" applyFont="1" applyBorder="1">
      <alignment/>
      <protection/>
    </xf>
    <xf numFmtId="0" fontId="9" fillId="0" borderId="33" xfId="48" applyFont="1" applyBorder="1">
      <alignment/>
      <protection/>
    </xf>
    <xf numFmtId="0" fontId="9" fillId="0" borderId="34" xfId="48" applyFont="1" applyBorder="1">
      <alignment/>
      <protection/>
    </xf>
    <xf numFmtId="49" fontId="8" fillId="0" borderId="35" xfId="48" applyNumberFormat="1" applyFont="1" applyBorder="1">
      <alignment/>
      <protection/>
    </xf>
    <xf numFmtId="49" fontId="9" fillId="0" borderId="35" xfId="48" applyNumberFormat="1" applyFont="1" applyBorder="1">
      <alignment/>
      <protection/>
    </xf>
    <xf numFmtId="2" fontId="2" fillId="0" borderId="36" xfId="48" applyNumberFormat="1" applyFont="1" applyBorder="1">
      <alignment/>
      <protection/>
    </xf>
    <xf numFmtId="168" fontId="2" fillId="0" borderId="37" xfId="48" applyNumberFormat="1" applyFont="1" applyBorder="1">
      <alignment/>
      <protection/>
    </xf>
    <xf numFmtId="168" fontId="3" fillId="0" borderId="37" xfId="48" applyNumberFormat="1" applyFont="1" applyBorder="1">
      <alignment/>
      <protection/>
    </xf>
    <xf numFmtId="168" fontId="2" fillId="0" borderId="38" xfId="48" applyNumberFormat="1" applyFont="1" applyBorder="1">
      <alignment/>
      <protection/>
    </xf>
    <xf numFmtId="2" fontId="2" fillId="0" borderId="39" xfId="48" applyNumberFormat="1" applyFont="1" applyBorder="1">
      <alignment/>
      <protection/>
    </xf>
    <xf numFmtId="0" fontId="9" fillId="0" borderId="40" xfId="48" applyFont="1" applyBorder="1">
      <alignment/>
      <protection/>
    </xf>
    <xf numFmtId="49" fontId="8" fillId="0" borderId="41" xfId="48" applyNumberFormat="1" applyFont="1" applyBorder="1">
      <alignment/>
      <protection/>
    </xf>
    <xf numFmtId="49" fontId="9" fillId="0" borderId="41" xfId="48" applyNumberFormat="1" applyFont="1" applyBorder="1">
      <alignment/>
      <protection/>
    </xf>
    <xf numFmtId="2" fontId="2" fillId="0" borderId="42" xfId="48" applyNumberFormat="1" applyFont="1" applyBorder="1">
      <alignment/>
      <protection/>
    </xf>
    <xf numFmtId="168" fontId="2" fillId="0" borderId="43" xfId="48" applyNumberFormat="1" applyFont="1" applyBorder="1">
      <alignment/>
      <protection/>
    </xf>
    <xf numFmtId="0" fontId="9" fillId="33" borderId="33" xfId="48" applyFont="1" applyFill="1" applyBorder="1">
      <alignment/>
      <protection/>
    </xf>
    <xf numFmtId="49" fontId="8" fillId="33" borderId="16" xfId="48" applyNumberFormat="1" applyFont="1" applyFill="1" applyBorder="1">
      <alignment/>
      <protection/>
    </xf>
    <xf numFmtId="49" fontId="9" fillId="33" borderId="16" xfId="48" applyNumberFormat="1" applyFont="1" applyFill="1" applyBorder="1">
      <alignment/>
      <protection/>
    </xf>
    <xf numFmtId="2" fontId="2" fillId="33" borderId="13" xfId="48" applyNumberFormat="1" applyFont="1" applyFill="1" applyBorder="1">
      <alignment/>
      <protection/>
    </xf>
    <xf numFmtId="168" fontId="3" fillId="33" borderId="32" xfId="48" applyNumberFormat="1" applyFont="1" applyFill="1" applyBorder="1">
      <alignment/>
      <protection/>
    </xf>
    <xf numFmtId="0" fontId="9" fillId="33" borderId="44" xfId="48" applyFont="1" applyFill="1" applyBorder="1">
      <alignment/>
      <protection/>
    </xf>
    <xf numFmtId="0" fontId="2" fillId="0" borderId="0" xfId="48" applyFont="1" applyBorder="1">
      <alignment/>
      <protection/>
    </xf>
    <xf numFmtId="0" fontId="3" fillId="0" borderId="0" xfId="48" applyFont="1" applyBorder="1">
      <alignment/>
      <protection/>
    </xf>
    <xf numFmtId="49" fontId="2" fillId="0" borderId="45" xfId="48" applyNumberFormat="1" applyFont="1" applyBorder="1">
      <alignment/>
      <protection/>
    </xf>
    <xf numFmtId="49" fontId="2" fillId="0" borderId="45" xfId="48" applyNumberFormat="1" applyFont="1" applyBorder="1">
      <alignment/>
      <protection/>
    </xf>
    <xf numFmtId="49" fontId="2" fillId="0" borderId="46" xfId="48" applyNumberFormat="1" applyFont="1" applyBorder="1">
      <alignment/>
      <protection/>
    </xf>
    <xf numFmtId="49" fontId="2" fillId="0" borderId="47" xfId="48" applyNumberFormat="1" applyFont="1" applyBorder="1">
      <alignment/>
      <protection/>
    </xf>
    <xf numFmtId="172" fontId="12" fillId="0" borderId="47" xfId="48" applyNumberFormat="1" applyFont="1" applyBorder="1">
      <alignment/>
      <protection/>
    </xf>
    <xf numFmtId="172" fontId="2" fillId="0" borderId="47" xfId="48" applyNumberFormat="1" applyFont="1" applyBorder="1">
      <alignment/>
      <protection/>
    </xf>
    <xf numFmtId="172" fontId="13" fillId="0" borderId="47" xfId="48" applyNumberFormat="1" applyFont="1" applyBorder="1">
      <alignment/>
      <protection/>
    </xf>
    <xf numFmtId="168" fontId="12" fillId="0" borderId="45" xfId="48" applyNumberFormat="1" applyFont="1" applyBorder="1">
      <alignment/>
      <protection/>
    </xf>
    <xf numFmtId="168" fontId="2" fillId="0" borderId="46" xfId="48" applyNumberFormat="1" applyFont="1" applyBorder="1" applyAlignment="1">
      <alignment horizontal="right"/>
      <protection/>
    </xf>
    <xf numFmtId="168" fontId="2" fillId="0" borderId="47" xfId="48" applyNumberFormat="1" applyFont="1" applyBorder="1" applyAlignment="1">
      <alignment horizontal="right"/>
      <protection/>
    </xf>
    <xf numFmtId="49" fontId="2" fillId="0" borderId="0" xfId="48" applyNumberFormat="1" applyFont="1" applyBorder="1">
      <alignment/>
      <protection/>
    </xf>
    <xf numFmtId="2" fontId="6" fillId="0" borderId="48" xfId="48" applyNumberFormat="1" applyFont="1" applyBorder="1">
      <alignment/>
      <protection/>
    </xf>
    <xf numFmtId="168" fontId="6" fillId="0" borderId="49" xfId="48" applyNumberFormat="1" applyFont="1" applyBorder="1">
      <alignment/>
      <protection/>
    </xf>
    <xf numFmtId="2" fontId="6" fillId="0" borderId="50" xfId="48" applyNumberFormat="1" applyFont="1" applyBorder="1">
      <alignment/>
      <protection/>
    </xf>
    <xf numFmtId="168" fontId="6" fillId="0" borderId="51" xfId="48" applyNumberFormat="1" applyFont="1" applyBorder="1">
      <alignment/>
      <protection/>
    </xf>
    <xf numFmtId="49" fontId="2" fillId="0" borderId="52" xfId="48" applyNumberFormat="1" applyFont="1" applyBorder="1">
      <alignment/>
      <protection/>
    </xf>
    <xf numFmtId="0" fontId="3" fillId="0" borderId="31" xfId="48" applyFont="1" applyBorder="1">
      <alignment/>
      <protection/>
    </xf>
    <xf numFmtId="171" fontId="3" fillId="0" borderId="0" xfId="48" applyNumberFormat="1" applyFont="1" applyBorder="1">
      <alignment/>
      <protection/>
    </xf>
    <xf numFmtId="0" fontId="6" fillId="0" borderId="31" xfId="48" applyFont="1" applyBorder="1">
      <alignment/>
      <protection/>
    </xf>
    <xf numFmtId="0" fontId="2" fillId="0" borderId="53" xfId="48" applyFont="1" applyBorder="1">
      <alignment/>
      <protection/>
    </xf>
    <xf numFmtId="0" fontId="2" fillId="0" borderId="31" xfId="48" applyFont="1" applyBorder="1">
      <alignment/>
      <protection/>
    </xf>
    <xf numFmtId="0" fontId="2" fillId="0" borderId="54" xfId="48" applyFont="1" applyBorder="1">
      <alignment/>
      <protection/>
    </xf>
    <xf numFmtId="171" fontId="6" fillId="0" borderId="0" xfId="48" applyNumberFormat="1" applyFont="1" applyBorder="1">
      <alignment/>
      <protection/>
    </xf>
    <xf numFmtId="0" fontId="2" fillId="0" borderId="55" xfId="48" applyFont="1" applyBorder="1">
      <alignment/>
      <protection/>
    </xf>
    <xf numFmtId="0" fontId="3" fillId="0" borderId="56" xfId="48" applyFont="1" applyBorder="1">
      <alignment/>
      <protection/>
    </xf>
    <xf numFmtId="171" fontId="2" fillId="0" borderId="57" xfId="48" applyNumberFormat="1" applyFont="1" applyBorder="1">
      <alignment/>
      <protection/>
    </xf>
    <xf numFmtId="0" fontId="2" fillId="0" borderId="58" xfId="48" applyFont="1" applyBorder="1">
      <alignment/>
      <protection/>
    </xf>
    <xf numFmtId="0" fontId="2" fillId="0" borderId="59" xfId="48" applyFont="1" applyBorder="1" applyAlignment="1">
      <alignment horizontal="right"/>
      <protection/>
    </xf>
    <xf numFmtId="0" fontId="2" fillId="0" borderId="60" xfId="48" applyFont="1" applyBorder="1">
      <alignment/>
      <protection/>
    </xf>
    <xf numFmtId="0" fontId="2" fillId="0" borderId="59" xfId="48" applyFont="1" applyBorder="1">
      <alignment/>
      <protection/>
    </xf>
    <xf numFmtId="172" fontId="2" fillId="0" borderId="61" xfId="48" applyNumberFormat="1" applyFont="1" applyBorder="1">
      <alignment/>
      <protection/>
    </xf>
    <xf numFmtId="168" fontId="2" fillId="0" borderId="61" xfId="48" applyNumberFormat="1" applyFont="1" applyBorder="1" applyAlignment="1">
      <alignment horizontal="center"/>
      <protection/>
    </xf>
    <xf numFmtId="173" fontId="2" fillId="0" borderId="61" xfId="48" applyNumberFormat="1" applyFont="1" applyBorder="1" applyAlignment="1">
      <alignment horizontal="center" wrapText="1"/>
      <protection/>
    </xf>
    <xf numFmtId="0" fontId="2" fillId="0" borderId="62" xfId="48" applyFont="1" applyBorder="1" applyAlignment="1">
      <alignment wrapText="1"/>
      <protection/>
    </xf>
    <xf numFmtId="168" fontId="2" fillId="0" borderId="45" xfId="48" applyNumberFormat="1" applyFont="1" applyFill="1" applyBorder="1">
      <alignment/>
      <protection/>
    </xf>
    <xf numFmtId="2" fontId="6" fillId="33" borderId="63" xfId="48" applyNumberFormat="1" applyFont="1" applyFill="1" applyBorder="1">
      <alignment/>
      <protection/>
    </xf>
    <xf numFmtId="168" fontId="6" fillId="33" borderId="64" xfId="48" applyNumberFormat="1" applyFont="1" applyFill="1" applyBorder="1">
      <alignment/>
      <protection/>
    </xf>
    <xf numFmtId="10" fontId="3" fillId="0" borderId="0" xfId="48" applyNumberFormat="1" applyFont="1">
      <alignment/>
      <protection/>
    </xf>
    <xf numFmtId="10" fontId="2" fillId="0" borderId="0" xfId="48" applyNumberFormat="1" applyFont="1">
      <alignment/>
      <protection/>
    </xf>
    <xf numFmtId="0" fontId="3" fillId="0" borderId="0" xfId="48" applyFont="1" applyAlignment="1">
      <alignment vertical="center"/>
      <protection/>
    </xf>
    <xf numFmtId="0" fontId="6" fillId="0" borderId="22" xfId="48" applyFont="1" applyFill="1" applyBorder="1">
      <alignment/>
      <protection/>
    </xf>
    <xf numFmtId="49" fontId="2" fillId="0" borderId="0" xfId="48" applyNumberFormat="1" applyFont="1" applyFill="1" applyBorder="1" applyAlignment="1">
      <alignment horizontal="left"/>
      <protection/>
    </xf>
    <xf numFmtId="0" fontId="3" fillId="0" borderId="0" xfId="48" applyFont="1" applyFill="1">
      <alignment/>
      <protection/>
    </xf>
    <xf numFmtId="168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4" fontId="11" fillId="0" borderId="0" xfId="48" applyNumberFormat="1" applyFont="1" applyAlignment="1">
      <alignment vertical="center"/>
      <protection/>
    </xf>
    <xf numFmtId="4" fontId="13" fillId="0" borderId="24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2" fillId="0" borderId="0" xfId="48" applyNumberFormat="1" applyFont="1">
      <alignment/>
      <protection/>
    </xf>
    <xf numFmtId="0" fontId="17" fillId="0" borderId="0" xfId="0" applyFont="1" applyAlignment="1">
      <alignment/>
    </xf>
    <xf numFmtId="0" fontId="2" fillId="0" borderId="22" xfId="48" applyFont="1" applyBorder="1">
      <alignment/>
      <protection/>
    </xf>
    <xf numFmtId="4" fontId="2" fillId="0" borderId="0" xfId="48" applyNumberFormat="1" applyFont="1" applyBorder="1">
      <alignment/>
      <protection/>
    </xf>
    <xf numFmtId="168" fontId="2" fillId="0" borderId="0" xfId="48" applyNumberFormat="1" applyFont="1" applyBorder="1">
      <alignment/>
      <protection/>
    </xf>
    <xf numFmtId="49" fontId="3" fillId="0" borderId="27" xfId="48" applyNumberFormat="1" applyFont="1" applyBorder="1">
      <alignment/>
      <protection/>
    </xf>
    <xf numFmtId="4" fontId="3" fillId="0" borderId="0" xfId="48" applyNumberFormat="1" applyFont="1" applyAlignment="1">
      <alignment vertical="center"/>
      <protection/>
    </xf>
    <xf numFmtId="168" fontId="3" fillId="0" borderId="0" xfId="48" applyNumberFormat="1" applyFont="1" applyAlignment="1">
      <alignment horizontal="center" vertical="center" wrapText="1"/>
      <protection/>
    </xf>
    <xf numFmtId="173" fontId="3" fillId="0" borderId="0" xfId="48" applyNumberFormat="1" applyFont="1" applyAlignment="1">
      <alignment horizontal="center" vertical="center" wrapText="1"/>
      <protection/>
    </xf>
    <xf numFmtId="0" fontId="3" fillId="0" borderId="27" xfId="48" applyFont="1" applyBorder="1">
      <alignment/>
      <protection/>
    </xf>
    <xf numFmtId="168" fontId="18" fillId="0" borderId="65" xfId="48" applyNumberFormat="1" applyFont="1" applyBorder="1">
      <alignment/>
      <protection/>
    </xf>
    <xf numFmtId="168" fontId="3" fillId="0" borderId="66" xfId="48" applyNumberFormat="1" applyFont="1" applyBorder="1" applyAlignment="1">
      <alignment horizontal="right"/>
      <protection/>
    </xf>
    <xf numFmtId="172" fontId="18" fillId="0" borderId="57" xfId="48" applyNumberFormat="1" applyFont="1" applyBorder="1">
      <alignment/>
      <protection/>
    </xf>
    <xf numFmtId="168" fontId="18" fillId="0" borderId="67" xfId="48" applyNumberFormat="1" applyFont="1" applyBorder="1">
      <alignment/>
      <protection/>
    </xf>
    <xf numFmtId="168" fontId="3" fillId="0" borderId="68" xfId="48" applyNumberFormat="1" applyFont="1" applyBorder="1">
      <alignment/>
      <protection/>
    </xf>
    <xf numFmtId="0" fontId="3" fillId="0" borderId="0" xfId="48" applyFont="1" applyBorder="1" applyAlignment="1">
      <alignment horizontal="center" vertical="center"/>
      <protection/>
    </xf>
    <xf numFmtId="175" fontId="3" fillId="0" borderId="0" xfId="48" applyNumberFormat="1" applyFont="1" applyBorder="1" applyAlignment="1">
      <alignment horizontal="center" vertical="center" wrapText="1"/>
      <protection/>
    </xf>
    <xf numFmtId="175" fontId="3" fillId="0" borderId="30" xfId="48" applyNumberFormat="1" applyFont="1" applyBorder="1" applyAlignment="1">
      <alignment horizontal="center" vertical="center" wrapText="1"/>
      <protection/>
    </xf>
    <xf numFmtId="0" fontId="3" fillId="0" borderId="29" xfId="48" applyFont="1" applyBorder="1" applyAlignment="1">
      <alignment horizontal="center" vertical="center"/>
      <protection/>
    </xf>
    <xf numFmtId="0" fontId="3" fillId="0" borderId="30" xfId="48" applyFont="1" applyBorder="1" applyAlignment="1">
      <alignment horizontal="center" vertical="center"/>
      <protection/>
    </xf>
    <xf numFmtId="0" fontId="3" fillId="0" borderId="31" xfId="48" applyFont="1" applyBorder="1" applyAlignment="1">
      <alignment horizontal="center" vertical="center"/>
      <protection/>
    </xf>
    <xf numFmtId="0" fontId="3" fillId="0" borderId="69" xfId="48" applyFont="1" applyBorder="1" applyAlignment="1">
      <alignment horizontal="center" vertical="center" wrapText="1"/>
      <protection/>
    </xf>
    <xf numFmtId="0" fontId="3" fillId="0" borderId="70" xfId="48" applyFont="1" applyBorder="1" applyAlignment="1">
      <alignment horizontal="center" vertical="center" wrapText="1"/>
      <protection/>
    </xf>
    <xf numFmtId="0" fontId="2" fillId="0" borderId="71" xfId="48" applyFont="1" applyBorder="1" applyAlignment="1">
      <alignment horizontal="center" vertical="center"/>
      <protection/>
    </xf>
    <xf numFmtId="49" fontId="2" fillId="0" borderId="72" xfId="48" applyNumberFormat="1" applyFont="1" applyBorder="1" applyAlignment="1">
      <alignment horizontal="left" vertical="center"/>
      <protection/>
    </xf>
    <xf numFmtId="190" fontId="2" fillId="0" borderId="73" xfId="48" applyNumberFormat="1" applyFont="1" applyBorder="1" applyAlignment="1">
      <alignment horizontal="right" vertical="center"/>
      <protection/>
    </xf>
    <xf numFmtId="190" fontId="2" fillId="0" borderId="71" xfId="48" applyNumberFormat="1" applyFont="1" applyBorder="1" applyAlignment="1">
      <alignment horizontal="right" vertical="center"/>
      <protection/>
    </xf>
    <xf numFmtId="190" fontId="2" fillId="0" borderId="74" xfId="48" applyNumberFormat="1" applyFont="1" applyBorder="1" applyAlignment="1">
      <alignment horizontal="right" vertical="center"/>
      <protection/>
    </xf>
    <xf numFmtId="0" fontId="2" fillId="0" borderId="75" xfId="48" applyFont="1" applyBorder="1" applyAlignment="1">
      <alignment horizontal="center" vertical="center"/>
      <protection/>
    </xf>
    <xf numFmtId="49" fontId="2" fillId="0" borderId="76" xfId="48" applyNumberFormat="1" applyFont="1" applyBorder="1" applyAlignment="1">
      <alignment horizontal="left" vertical="center"/>
      <protection/>
    </xf>
    <xf numFmtId="190" fontId="2" fillId="0" borderId="77" xfId="48" applyNumberFormat="1" applyFont="1" applyBorder="1" applyAlignment="1">
      <alignment horizontal="right" vertical="center"/>
      <protection/>
    </xf>
    <xf numFmtId="190" fontId="2" fillId="0" borderId="75" xfId="48" applyNumberFormat="1" applyFont="1" applyBorder="1" applyAlignment="1">
      <alignment horizontal="right" vertical="center"/>
      <protection/>
    </xf>
    <xf numFmtId="190" fontId="2" fillId="0" borderId="78" xfId="48" applyNumberFormat="1" applyFont="1" applyBorder="1" applyAlignment="1">
      <alignment horizontal="right" vertical="center"/>
      <protection/>
    </xf>
    <xf numFmtId="0" fontId="2" fillId="33" borderId="79" xfId="48" applyFont="1" applyFill="1" applyBorder="1" applyAlignment="1">
      <alignment horizontal="center" vertical="center"/>
      <protection/>
    </xf>
    <xf numFmtId="49" fontId="3" fillId="33" borderId="61" xfId="48" applyNumberFormat="1" applyFont="1" applyFill="1" applyBorder="1" applyAlignment="1">
      <alignment horizontal="left" vertical="center"/>
      <protection/>
    </xf>
    <xf numFmtId="191" fontId="3" fillId="33" borderId="62" xfId="48" applyNumberFormat="1" applyFont="1" applyFill="1" applyBorder="1" applyAlignment="1">
      <alignment horizontal="right" vertical="center"/>
      <protection/>
    </xf>
    <xf numFmtId="191" fontId="3" fillId="33" borderId="79" xfId="48" applyNumberFormat="1" applyFont="1" applyFill="1" applyBorder="1" applyAlignment="1">
      <alignment horizontal="right" vertical="center"/>
      <protection/>
    </xf>
    <xf numFmtId="191" fontId="3" fillId="33" borderId="80" xfId="48" applyNumberFormat="1" applyFont="1" applyFill="1" applyBorder="1" applyAlignment="1">
      <alignment horizontal="right" vertical="center"/>
      <protection/>
    </xf>
    <xf numFmtId="4" fontId="3" fillId="0" borderId="0" xfId="48" applyNumberFormat="1" applyFont="1" applyBorder="1">
      <alignment/>
      <protection/>
    </xf>
    <xf numFmtId="168" fontId="3" fillId="0" borderId="0" xfId="48" applyNumberFormat="1" applyFont="1" applyBorder="1">
      <alignment/>
      <protection/>
    </xf>
    <xf numFmtId="0" fontId="3" fillId="0" borderId="22" xfId="48" applyFont="1" applyBorder="1">
      <alignment/>
      <protection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68" fontId="13" fillId="0" borderId="0" xfId="0" applyNumberFormat="1" applyFont="1" applyBorder="1" applyAlignment="1">
      <alignment/>
    </xf>
    <xf numFmtId="173" fontId="3" fillId="0" borderId="26" xfId="48" applyNumberFormat="1" applyFont="1" applyBorder="1" applyAlignment="1">
      <alignment horizontal="right"/>
      <protection/>
    </xf>
    <xf numFmtId="0" fontId="6" fillId="0" borderId="81" xfId="48" applyFont="1" applyBorder="1">
      <alignment/>
      <protection/>
    </xf>
    <xf numFmtId="171" fontId="6" fillId="0" borderId="82" xfId="48" applyNumberFormat="1" applyFont="1" applyBorder="1">
      <alignment/>
      <protection/>
    </xf>
    <xf numFmtId="49" fontId="5" fillId="0" borderId="82" xfId="48" applyNumberFormat="1" applyFont="1" applyBorder="1">
      <alignment/>
      <protection/>
    </xf>
    <xf numFmtId="2" fontId="3" fillId="0" borderId="83" xfId="0" applyNumberFormat="1" applyFont="1" applyBorder="1" applyAlignment="1">
      <alignment horizontal="center" vertical="center" wrapText="1"/>
    </xf>
    <xf numFmtId="2" fontId="3" fillId="0" borderId="84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/>
    </xf>
    <xf numFmtId="4" fontId="13" fillId="0" borderId="47" xfId="0" applyNumberFormat="1" applyFont="1" applyBorder="1" applyAlignment="1">
      <alignment/>
    </xf>
    <xf numFmtId="180" fontId="13" fillId="0" borderId="47" xfId="0" applyNumberFormat="1" applyFont="1" applyBorder="1" applyAlignment="1">
      <alignment horizontal="right"/>
    </xf>
    <xf numFmtId="173" fontId="2" fillId="0" borderId="85" xfId="0" applyNumberFormat="1" applyFont="1" applyBorder="1" applyAlignment="1">
      <alignment horizontal="right"/>
    </xf>
    <xf numFmtId="4" fontId="13" fillId="0" borderId="47" xfId="0" applyNumberFormat="1" applyFont="1" applyFill="1" applyBorder="1" applyAlignment="1">
      <alignment/>
    </xf>
    <xf numFmtId="180" fontId="13" fillId="0" borderId="47" xfId="0" applyNumberFormat="1" applyFont="1" applyFill="1" applyBorder="1" applyAlignment="1">
      <alignment horizontal="right"/>
    </xf>
    <xf numFmtId="173" fontId="2" fillId="0" borderId="85" xfId="0" applyNumberFormat="1" applyFont="1" applyFill="1" applyBorder="1" applyAlignment="1">
      <alignment horizontal="right"/>
    </xf>
    <xf numFmtId="4" fontId="2" fillId="0" borderId="47" xfId="0" applyNumberFormat="1" applyFont="1" applyFill="1" applyBorder="1" applyAlignment="1">
      <alignment/>
    </xf>
    <xf numFmtId="49" fontId="2" fillId="0" borderId="47" xfId="48" applyNumberFormat="1" applyFont="1" applyBorder="1">
      <alignment/>
      <protection/>
    </xf>
    <xf numFmtId="4" fontId="13" fillId="0" borderId="47" xfId="48" applyNumberFormat="1" applyFont="1" applyFill="1" applyBorder="1">
      <alignment/>
      <protection/>
    </xf>
    <xf numFmtId="168" fontId="13" fillId="0" borderId="47" xfId="48" applyNumberFormat="1" applyFont="1" applyFill="1" applyBorder="1">
      <alignment/>
      <protection/>
    </xf>
    <xf numFmtId="168" fontId="13" fillId="0" borderId="47" xfId="0" applyNumberFormat="1" applyFont="1" applyBorder="1" applyAlignment="1">
      <alignment horizontal="right"/>
    </xf>
    <xf numFmtId="173" fontId="13" fillId="0" borderId="85" xfId="0" applyNumberFormat="1" applyFont="1" applyBorder="1" applyAlignment="1">
      <alignment horizontal="right"/>
    </xf>
    <xf numFmtId="0" fontId="13" fillId="0" borderId="47" xfId="0" applyFont="1" applyBorder="1" applyAlignment="1">
      <alignment/>
    </xf>
    <xf numFmtId="4" fontId="2" fillId="0" borderId="47" xfId="0" applyNumberFormat="1" applyFont="1" applyBorder="1" applyAlignment="1">
      <alignment/>
    </xf>
    <xf numFmtId="180" fontId="2" fillId="0" borderId="47" xfId="0" applyNumberFormat="1" applyFont="1" applyBorder="1" applyAlignment="1">
      <alignment horizontal="right"/>
    </xf>
    <xf numFmtId="173" fontId="13" fillId="0" borderId="86" xfId="0" applyNumberFormat="1" applyFont="1" applyBorder="1" applyAlignment="1">
      <alignment horizontal="right"/>
    </xf>
    <xf numFmtId="180" fontId="15" fillId="0" borderId="47" xfId="0" applyNumberFormat="1" applyFont="1" applyFill="1" applyBorder="1" applyAlignment="1">
      <alignment horizontal="right"/>
    </xf>
    <xf numFmtId="0" fontId="13" fillId="0" borderId="47" xfId="0" applyFont="1" applyFill="1" applyBorder="1" applyAlignment="1">
      <alignment/>
    </xf>
    <xf numFmtId="168" fontId="2" fillId="0" borderId="47" xfId="0" applyNumberFormat="1" applyFont="1" applyFill="1" applyBorder="1" applyAlignment="1">
      <alignment horizontal="right"/>
    </xf>
    <xf numFmtId="173" fontId="13" fillId="0" borderId="85" xfId="0" applyNumberFormat="1" applyFont="1" applyFill="1" applyBorder="1" applyAlignment="1">
      <alignment horizontal="right"/>
    </xf>
    <xf numFmtId="168" fontId="2" fillId="0" borderId="47" xfId="0" applyNumberFormat="1" applyFont="1" applyBorder="1" applyAlignment="1">
      <alignment horizontal="right"/>
    </xf>
    <xf numFmtId="49" fontId="3" fillId="0" borderId="57" xfId="48" applyNumberFormat="1" applyFont="1" applyBorder="1">
      <alignment/>
      <protection/>
    </xf>
    <xf numFmtId="172" fontId="18" fillId="0" borderId="27" xfId="48" applyNumberFormat="1" applyFont="1" applyBorder="1">
      <alignment/>
      <protection/>
    </xf>
    <xf numFmtId="0" fontId="3" fillId="0" borderId="55" xfId="48" applyFont="1" applyBorder="1">
      <alignment/>
      <protection/>
    </xf>
    <xf numFmtId="168" fontId="2" fillId="0" borderId="55" xfId="48" applyNumberFormat="1" applyFont="1" applyBorder="1">
      <alignment/>
      <protection/>
    </xf>
    <xf numFmtId="168" fontId="2" fillId="0" borderId="55" xfId="48" applyNumberFormat="1" applyFont="1" applyBorder="1">
      <alignment/>
      <protection/>
    </xf>
    <xf numFmtId="173" fontId="2" fillId="0" borderId="87" xfId="48" applyNumberFormat="1" applyFont="1" applyBorder="1" applyAlignment="1">
      <alignment horizontal="right"/>
      <protection/>
    </xf>
    <xf numFmtId="173" fontId="2" fillId="0" borderId="47" xfId="48" applyNumberFormat="1" applyFont="1" applyBorder="1" applyAlignment="1">
      <alignment horizontal="right"/>
      <protection/>
    </xf>
    <xf numFmtId="168" fontId="2" fillId="0" borderId="47" xfId="48" applyNumberFormat="1" applyFont="1" applyBorder="1">
      <alignment/>
      <protection/>
    </xf>
    <xf numFmtId="168" fontId="3" fillId="0" borderId="88" xfId="48" applyNumberFormat="1" applyFont="1" applyBorder="1" applyAlignment="1">
      <alignment horizontal="right"/>
      <protection/>
    </xf>
    <xf numFmtId="168" fontId="13" fillId="0" borderId="47" xfId="48" applyNumberFormat="1" applyFont="1" applyBorder="1" applyAlignment="1">
      <alignment horizontal="right"/>
      <protection/>
    </xf>
    <xf numFmtId="168" fontId="3" fillId="0" borderId="89" xfId="48" applyNumberFormat="1" applyFont="1" applyBorder="1">
      <alignment/>
      <protection/>
    </xf>
    <xf numFmtId="168" fontId="12" fillId="0" borderId="90" xfId="48" applyNumberFormat="1" applyFont="1" applyBorder="1">
      <alignment/>
      <protection/>
    </xf>
    <xf numFmtId="168" fontId="13" fillId="0" borderId="47" xfId="48" applyNumberFormat="1" applyFont="1" applyBorder="1">
      <alignment/>
      <protection/>
    </xf>
    <xf numFmtId="0" fontId="2" fillId="0" borderId="91" xfId="48" applyFont="1" applyBorder="1">
      <alignment/>
      <protection/>
    </xf>
    <xf numFmtId="171" fontId="2" fillId="0" borderId="92" xfId="48" applyNumberFormat="1" applyFont="1" applyBorder="1">
      <alignment/>
      <protection/>
    </xf>
    <xf numFmtId="0" fontId="2" fillId="0" borderId="92" xfId="48" applyFont="1" applyBorder="1">
      <alignment/>
      <protection/>
    </xf>
    <xf numFmtId="4" fontId="2" fillId="0" borderId="92" xfId="48" applyNumberFormat="1" applyFont="1" applyBorder="1">
      <alignment/>
      <protection/>
    </xf>
    <xf numFmtId="168" fontId="2" fillId="0" borderId="92" xfId="48" applyNumberFormat="1" applyFont="1" applyBorder="1">
      <alignment/>
      <protection/>
    </xf>
    <xf numFmtId="173" fontId="2" fillId="0" borderId="93" xfId="48" applyNumberFormat="1" applyFont="1" applyBorder="1" applyAlignment="1">
      <alignment horizontal="right"/>
      <protection/>
    </xf>
    <xf numFmtId="0" fontId="2" fillId="0" borderId="94" xfId="48" applyFont="1" applyBorder="1">
      <alignment/>
      <protection/>
    </xf>
    <xf numFmtId="0" fontId="2" fillId="0" borderId="95" xfId="0" applyFont="1" applyBorder="1" applyAlignment="1">
      <alignment horizontal="right"/>
    </xf>
    <xf numFmtId="49" fontId="3" fillId="0" borderId="95" xfId="48" applyNumberFormat="1" applyFont="1" applyBorder="1">
      <alignment/>
      <protection/>
    </xf>
    <xf numFmtId="4" fontId="3" fillId="0" borderId="95" xfId="48" applyNumberFormat="1" applyFont="1" applyBorder="1">
      <alignment/>
      <protection/>
    </xf>
    <xf numFmtId="168" fontId="3" fillId="0" borderId="96" xfId="48" applyNumberFormat="1" applyFont="1" applyBorder="1">
      <alignment/>
      <protection/>
    </xf>
    <xf numFmtId="168" fontId="3" fillId="0" borderId="72" xfId="48" applyNumberFormat="1" applyFont="1" applyBorder="1">
      <alignment/>
      <protection/>
    </xf>
    <xf numFmtId="173" fontId="3" fillId="0" borderId="97" xfId="48" applyNumberFormat="1" applyFont="1" applyBorder="1" applyAlignment="1">
      <alignment horizontal="right"/>
      <protection/>
    </xf>
    <xf numFmtId="0" fontId="2" fillId="0" borderId="98" xfId="48" applyFont="1" applyBorder="1">
      <alignment/>
      <protection/>
    </xf>
    <xf numFmtId="173" fontId="3" fillId="0" borderId="99" xfId="48" applyNumberFormat="1" applyFont="1" applyBorder="1" applyAlignment="1">
      <alignment horizontal="right"/>
      <protection/>
    </xf>
    <xf numFmtId="49" fontId="3" fillId="0" borderId="47" xfId="48" applyNumberFormat="1" applyFont="1" applyBorder="1">
      <alignment/>
      <protection/>
    </xf>
    <xf numFmtId="4" fontId="15" fillId="0" borderId="47" xfId="48" applyNumberFormat="1" applyFont="1" applyFill="1" applyBorder="1">
      <alignment/>
      <protection/>
    </xf>
    <xf numFmtId="168" fontId="19" fillId="0" borderId="47" xfId="0" applyNumberFormat="1" applyFont="1" applyFill="1" applyBorder="1" applyAlignment="1">
      <alignment horizontal="right"/>
    </xf>
    <xf numFmtId="178" fontId="3" fillId="0" borderId="97" xfId="48" applyNumberFormat="1" applyFont="1" applyBorder="1" applyAlignment="1">
      <alignment horizontal="right"/>
      <protection/>
    </xf>
    <xf numFmtId="168" fontId="13" fillId="34" borderId="47" xfId="48" applyNumberFormat="1" applyFont="1" applyFill="1" applyBorder="1">
      <alignment/>
      <protection/>
    </xf>
    <xf numFmtId="180" fontId="13" fillId="34" borderId="47" xfId="48" applyNumberFormat="1" applyFont="1" applyFill="1" applyBorder="1">
      <alignment/>
      <protection/>
    </xf>
    <xf numFmtId="180" fontId="13" fillId="34" borderId="47" xfId="0" applyNumberFormat="1" applyFont="1" applyFill="1" applyBorder="1" applyAlignment="1">
      <alignment horizontal="right"/>
    </xf>
    <xf numFmtId="168" fontId="15" fillId="34" borderId="47" xfId="48" applyNumberFormat="1" applyFont="1" applyFill="1" applyBorder="1">
      <alignment/>
      <protection/>
    </xf>
    <xf numFmtId="180" fontId="2" fillId="34" borderId="47" xfId="0" applyNumberFormat="1" applyFont="1" applyFill="1" applyBorder="1" applyAlignment="1">
      <alignment horizontal="right"/>
    </xf>
    <xf numFmtId="168" fontId="13" fillId="34" borderId="45" xfId="48" applyNumberFormat="1" applyFont="1" applyFill="1" applyBorder="1">
      <alignment/>
      <protection/>
    </xf>
    <xf numFmtId="0" fontId="6" fillId="0" borderId="0" xfId="48" applyFont="1" applyAlignment="1">
      <alignment horizontal="left" vertical="center"/>
      <protection/>
    </xf>
    <xf numFmtId="0" fontId="4" fillId="35" borderId="100" xfId="48" applyFont="1" applyFill="1" applyBorder="1" applyAlignment="1">
      <alignment vertical="center"/>
      <protection/>
    </xf>
    <xf numFmtId="0" fontId="4" fillId="35" borderId="101" xfId="48" applyFont="1" applyFill="1" applyBorder="1" applyAlignment="1">
      <alignment vertical="center"/>
      <protection/>
    </xf>
    <xf numFmtId="0" fontId="4" fillId="35" borderId="102" xfId="48" applyFont="1" applyFill="1" applyBorder="1" applyAlignment="1">
      <alignment vertical="center"/>
      <protection/>
    </xf>
    <xf numFmtId="0" fontId="8" fillId="0" borderId="103" xfId="48" applyFont="1" applyBorder="1">
      <alignment/>
      <protection/>
    </xf>
    <xf numFmtId="0" fontId="8" fillId="0" borderId="104" xfId="48" applyFont="1" applyBorder="1">
      <alignment/>
      <protection/>
    </xf>
    <xf numFmtId="0" fontId="6" fillId="0" borderId="105" xfId="48" applyFont="1" applyBorder="1" applyAlignment="1">
      <alignment horizontal="left"/>
      <protection/>
    </xf>
    <xf numFmtId="0" fontId="6" fillId="0" borderId="95" xfId="48" applyFont="1" applyBorder="1" applyAlignment="1">
      <alignment horizontal="left"/>
      <protection/>
    </xf>
    <xf numFmtId="0" fontId="6" fillId="0" borderId="106" xfId="48" applyFont="1" applyBorder="1" applyAlignment="1">
      <alignment horizontal="left"/>
      <protection/>
    </xf>
    <xf numFmtId="0" fontId="6" fillId="33" borderId="107" xfId="48" applyFont="1" applyFill="1" applyBorder="1" applyAlignment="1">
      <alignment horizontal="left"/>
      <protection/>
    </xf>
    <xf numFmtId="0" fontId="6" fillId="33" borderId="108" xfId="48" applyFont="1" applyFill="1" applyBorder="1" applyAlignment="1">
      <alignment horizontal="left"/>
      <protection/>
    </xf>
    <xf numFmtId="0" fontId="4" fillId="35" borderId="109" xfId="48" applyFont="1" applyFill="1" applyBorder="1" applyAlignment="1">
      <alignment vertical="center"/>
      <protection/>
    </xf>
    <xf numFmtId="0" fontId="8" fillId="0" borderId="15" xfId="48" applyFont="1" applyBorder="1">
      <alignment/>
      <protection/>
    </xf>
    <xf numFmtId="0" fontId="6" fillId="0" borderId="110" xfId="48" applyFont="1" applyBorder="1" applyAlignment="1">
      <alignment horizontal="left"/>
      <protection/>
    </xf>
    <xf numFmtId="0" fontId="4" fillId="0" borderId="0" xfId="48" applyFont="1" applyBorder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4" fillId="36" borderId="111" xfId="48" applyFont="1" applyFill="1" applyBorder="1" applyAlignment="1">
      <alignment horizontal="center" vertical="center"/>
      <protection/>
    </xf>
    <xf numFmtId="0" fontId="4" fillId="36" borderId="112" xfId="48" applyFont="1" applyFill="1" applyBorder="1" applyAlignment="1">
      <alignment horizontal="center" vertical="center"/>
      <protection/>
    </xf>
    <xf numFmtId="0" fontId="4" fillId="36" borderId="113" xfId="48" applyFont="1" applyFill="1" applyBorder="1" applyAlignment="1">
      <alignment horizontal="center" vertical="center"/>
      <protection/>
    </xf>
    <xf numFmtId="0" fontId="4" fillId="36" borderId="114" xfId="48" applyFont="1" applyFill="1" applyBorder="1" applyAlignment="1">
      <alignment horizontal="center" vertical="center"/>
      <protection/>
    </xf>
    <xf numFmtId="0" fontId="3" fillId="0" borderId="115" xfId="48" applyFont="1" applyBorder="1" applyAlignment="1">
      <alignment horizontal="center" vertical="center"/>
      <protection/>
    </xf>
    <xf numFmtId="0" fontId="3" fillId="0" borderId="95" xfId="48" applyFont="1" applyBorder="1" applyAlignment="1">
      <alignment horizontal="center" vertical="center"/>
      <protection/>
    </xf>
    <xf numFmtId="0" fontId="3" fillId="0" borderId="74" xfId="48" applyFont="1" applyBorder="1" applyAlignment="1">
      <alignment horizontal="center" vertical="center"/>
      <protection/>
    </xf>
    <xf numFmtId="0" fontId="6" fillId="0" borderId="58" xfId="48" applyFont="1" applyBorder="1" applyAlignment="1">
      <alignment horizontal="center" vertical="center"/>
      <protection/>
    </xf>
    <xf numFmtId="0" fontId="6" fillId="0" borderId="59" xfId="48" applyFont="1" applyBorder="1" applyAlignment="1">
      <alignment horizontal="center" vertical="center"/>
      <protection/>
    </xf>
    <xf numFmtId="0" fontId="6" fillId="0" borderId="80" xfId="48" applyFont="1" applyBorder="1" applyAlignment="1">
      <alignment horizontal="center" vertical="center"/>
      <protection/>
    </xf>
    <xf numFmtId="175" fontId="3" fillId="0" borderId="29" xfId="48" applyNumberFormat="1" applyFont="1" applyBorder="1" applyAlignment="1">
      <alignment horizontal="center" vertical="center" wrapText="1"/>
      <protection/>
    </xf>
    <xf numFmtId="175" fontId="3" fillId="0" borderId="31" xfId="48" applyNumberFormat="1" applyFont="1" applyBorder="1" applyAlignment="1">
      <alignment horizontal="center" vertical="center" wrapText="1"/>
      <protection/>
    </xf>
    <xf numFmtId="175" fontId="3" fillId="0" borderId="116" xfId="48" applyNumberFormat="1" applyFont="1" applyBorder="1" applyAlignment="1">
      <alignment horizontal="center" vertical="center" wrapText="1"/>
      <protection/>
    </xf>
    <xf numFmtId="175" fontId="3" fillId="0" borderId="117" xfId="48" applyNumberFormat="1" applyFont="1" applyBorder="1" applyAlignment="1">
      <alignment horizontal="center" vertical="center" wrapText="1"/>
      <protection/>
    </xf>
    <xf numFmtId="175" fontId="3" fillId="0" borderId="55" xfId="48" applyNumberFormat="1" applyFont="1" applyBorder="1" applyAlignment="1">
      <alignment horizontal="center" vertical="center" wrapText="1"/>
      <protection/>
    </xf>
    <xf numFmtId="175" fontId="3" fillId="0" borderId="118" xfId="48" applyNumberFormat="1" applyFont="1" applyBorder="1" applyAlignment="1">
      <alignment horizontal="center" vertical="center" wrapText="1"/>
      <protection/>
    </xf>
    <xf numFmtId="175" fontId="3" fillId="0" borderId="119" xfId="48" applyNumberFormat="1" applyFont="1" applyBorder="1" applyAlignment="1">
      <alignment horizontal="center" vertical="center" wrapText="1"/>
      <protection/>
    </xf>
    <xf numFmtId="175" fontId="3" fillId="0" borderId="120" xfId="48" applyNumberFormat="1" applyFont="1" applyBorder="1" applyAlignment="1">
      <alignment horizontal="center" vertical="center" wrapText="1"/>
      <protection/>
    </xf>
    <xf numFmtId="175" fontId="3" fillId="0" borderId="121" xfId="48" applyNumberFormat="1" applyFont="1" applyBorder="1" applyAlignment="1">
      <alignment horizontal="center" vertical="center" wrapText="1"/>
      <protection/>
    </xf>
    <xf numFmtId="175" fontId="3" fillId="0" borderId="122" xfId="48" applyNumberFormat="1" applyFont="1" applyBorder="1" applyAlignment="1">
      <alignment horizontal="center" vertical="center" wrapText="1"/>
      <protection/>
    </xf>
    <xf numFmtId="175" fontId="3" fillId="0" borderId="123" xfId="48" applyNumberFormat="1" applyFont="1" applyBorder="1" applyAlignment="1">
      <alignment horizontal="center" vertical="center" wrapText="1"/>
      <protection/>
    </xf>
    <xf numFmtId="175" fontId="3" fillId="0" borderId="124" xfId="48" applyNumberFormat="1" applyFont="1" applyBorder="1" applyAlignment="1">
      <alignment horizontal="center" vertical="center" wrapText="1"/>
      <protection/>
    </xf>
    <xf numFmtId="0" fontId="6" fillId="0" borderId="0" xfId="48" applyFont="1" applyBorder="1" applyAlignment="1">
      <alignment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O75"/>
  <sheetViews>
    <sheetView zoomScale="90" zoomScaleNormal="90" zoomScaleSheetLayoutView="100" zoomScalePageLayoutView="0" workbookViewId="0" topLeftCell="E1">
      <selection activeCell="I1" sqref="I1"/>
    </sheetView>
  </sheetViews>
  <sheetFormatPr defaultColWidth="10.5" defaultRowHeight="14.25"/>
  <cols>
    <col min="1" max="1" width="0" style="1" hidden="1" customWidth="1"/>
    <col min="2" max="2" width="0" style="2" hidden="1" customWidth="1"/>
    <col min="3" max="3" width="0" style="3" hidden="1" customWidth="1"/>
    <col min="4" max="4" width="0" style="1" hidden="1" customWidth="1"/>
    <col min="5" max="5" width="10.69921875" style="4" customWidth="1"/>
    <col min="6" max="6" width="40.59765625" style="1" customWidth="1"/>
    <col min="7" max="7" width="12.59765625" style="1" customWidth="1"/>
    <col min="8" max="8" width="10.19921875" style="5" customWidth="1"/>
    <col min="9" max="9" width="22.59765625" style="6" customWidth="1"/>
    <col min="10" max="10" width="6" style="7" customWidth="1"/>
    <col min="11" max="11" width="8" style="8" customWidth="1"/>
    <col min="12" max="13" width="4" style="1" customWidth="1"/>
    <col min="14" max="14" width="4.09765625" style="1" customWidth="1"/>
    <col min="15" max="15" width="13.09765625" style="1" customWidth="1"/>
    <col min="16" max="255" width="8.3984375" style="1" customWidth="1"/>
  </cols>
  <sheetData>
    <row r="1" spans="5:9" ht="21">
      <c r="E1" s="9"/>
      <c r="F1" s="10" t="s">
        <v>26</v>
      </c>
      <c r="I1" s="6" t="s">
        <v>103</v>
      </c>
    </row>
    <row r="2" spans="5:6" ht="14.25">
      <c r="E2" s="9"/>
      <c r="F2" s="11"/>
    </row>
    <row r="3" spans="5:9" ht="31.5" customHeight="1">
      <c r="E3" s="74" t="s">
        <v>24</v>
      </c>
      <c r="F3" s="271"/>
      <c r="G3" s="271"/>
      <c r="H3" s="271"/>
      <c r="I3" s="271"/>
    </row>
    <row r="4" spans="5:7" ht="15.75">
      <c r="E4" s="12"/>
      <c r="F4" s="13"/>
      <c r="G4" s="11"/>
    </row>
    <row r="5" spans="5:8" ht="15.75">
      <c r="E5" s="12" t="s">
        <v>0</v>
      </c>
      <c r="F5" s="13" t="s">
        <v>97</v>
      </c>
      <c r="G5" s="14"/>
      <c r="H5" s="15"/>
    </row>
    <row r="6" spans="5:8" ht="15.75">
      <c r="E6" s="16"/>
      <c r="F6" s="13"/>
      <c r="G6" s="14"/>
      <c r="H6" s="17"/>
    </row>
    <row r="7" spans="5:7" ht="25.5" customHeight="1" thickBot="1">
      <c r="E7" s="1"/>
      <c r="F7" s="18"/>
      <c r="G7" s="11"/>
    </row>
    <row r="8" spans="5:9" ht="21">
      <c r="E8" s="282" t="s">
        <v>1</v>
      </c>
      <c r="F8" s="282"/>
      <c r="G8" s="282"/>
      <c r="H8" s="282"/>
      <c r="I8" s="282"/>
    </row>
    <row r="9" spans="4:12" ht="18" customHeight="1">
      <c r="D9" s="19"/>
      <c r="E9" s="20"/>
      <c r="F9" s="21"/>
      <c r="G9" s="22" t="s">
        <v>2</v>
      </c>
      <c r="H9" s="23" t="s">
        <v>3</v>
      </c>
      <c r="I9" s="24" t="s">
        <v>4</v>
      </c>
      <c r="L9" s="19"/>
    </row>
    <row r="10" spans="4:9" ht="18" customHeight="1">
      <c r="D10" s="19"/>
      <c r="E10" s="283" t="s">
        <v>58</v>
      </c>
      <c r="F10" s="283"/>
      <c r="G10" s="283"/>
      <c r="H10" s="25"/>
      <c r="I10" s="26"/>
    </row>
    <row r="11" spans="4:12" ht="18" customHeight="1">
      <c r="D11" s="19"/>
      <c r="E11" s="27"/>
      <c r="F11" s="28" t="s">
        <v>16</v>
      </c>
      <c r="G11" s="29"/>
      <c r="H11" s="25">
        <v>1</v>
      </c>
      <c r="I11" s="26">
        <f>'Rozpočet - soupis vedlejších a '!G9+'Rozpočet - soupis vedlejších a '!H9</f>
        <v>0</v>
      </c>
      <c r="L11" s="19"/>
    </row>
    <row r="12" spans="4:12" ht="18" customHeight="1">
      <c r="D12" s="19"/>
      <c r="E12" s="27"/>
      <c r="F12" s="28" t="s">
        <v>17</v>
      </c>
      <c r="G12" s="29"/>
      <c r="H12" s="25">
        <v>1</v>
      </c>
      <c r="I12" s="26">
        <f>'Rozpočet - soupis vedlejších a '!G16+'Rozpočet - soupis vedlejších a '!H16</f>
        <v>0</v>
      </c>
      <c r="L12" s="19"/>
    </row>
    <row r="13" spans="4:9" ht="18" customHeight="1">
      <c r="D13" s="19"/>
      <c r="E13" s="283" t="s">
        <v>5</v>
      </c>
      <c r="F13" s="283"/>
      <c r="G13" s="283"/>
      <c r="H13" s="25"/>
      <c r="I13" s="26"/>
    </row>
    <row r="14" spans="4:12" ht="18" customHeight="1" thickBot="1">
      <c r="D14" s="19"/>
      <c r="E14" s="30" t="s">
        <v>6</v>
      </c>
      <c r="F14" s="31" t="s">
        <v>7</v>
      </c>
      <c r="G14" s="32"/>
      <c r="H14" s="33">
        <v>1</v>
      </c>
      <c r="I14" s="34">
        <f>'Rekapitulace SO - VO'!G11+'Rekapitulace SO - VO'!G17+'Rekapitulace SO - VO'!G23+'Rekapitulace SO - VO'!G29</f>
        <v>615</v>
      </c>
      <c r="L14" s="19"/>
    </row>
    <row r="15" spans="4:12" ht="18" customHeight="1">
      <c r="D15" s="19"/>
      <c r="E15" s="284" t="s">
        <v>8</v>
      </c>
      <c r="F15" s="284"/>
      <c r="G15" s="284"/>
      <c r="H15" s="124"/>
      <c r="I15" s="125">
        <f>SUM(I11:I14)</f>
        <v>615</v>
      </c>
      <c r="L15" s="19"/>
    </row>
    <row r="16" spans="4:12" ht="18" customHeight="1">
      <c r="D16" s="19"/>
      <c r="E16" s="277" t="s">
        <v>50</v>
      </c>
      <c r="F16" s="278"/>
      <c r="G16" s="279"/>
      <c r="H16" s="126"/>
      <c r="I16" s="127">
        <f>I15*0.21</f>
        <v>129.15</v>
      </c>
      <c r="L16" s="19"/>
    </row>
    <row r="17" spans="4:12" ht="18" customHeight="1" thickBot="1">
      <c r="D17" s="19"/>
      <c r="E17" s="280" t="s">
        <v>59</v>
      </c>
      <c r="F17" s="280"/>
      <c r="G17" s="281"/>
      <c r="H17" s="148"/>
      <c r="I17" s="149">
        <f>I15*1.21</f>
        <v>744.15</v>
      </c>
      <c r="L17" s="19"/>
    </row>
    <row r="18" spans="4:7" ht="15" thickBot="1">
      <c r="D18" s="19"/>
      <c r="F18" s="128"/>
      <c r="G18" s="19"/>
    </row>
    <row r="19" spans="4:9" ht="21.75" thickBot="1">
      <c r="D19" s="19"/>
      <c r="E19" s="272" t="s">
        <v>47</v>
      </c>
      <c r="F19" s="273"/>
      <c r="G19" s="273"/>
      <c r="H19" s="273"/>
      <c r="I19" s="274"/>
    </row>
    <row r="20" spans="4:9" ht="15">
      <c r="D20" s="19"/>
      <c r="E20" s="100"/>
      <c r="F20" s="101"/>
      <c r="G20" s="102"/>
      <c r="H20" s="103"/>
      <c r="I20" s="104"/>
    </row>
    <row r="21" spans="4:9" ht="15">
      <c r="D21" s="19"/>
      <c r="E21" s="275" t="s">
        <v>48</v>
      </c>
      <c r="F21" s="276"/>
      <c r="G21" s="276"/>
      <c r="H21" s="99"/>
      <c r="I21" s="98"/>
    </row>
    <row r="22" spans="4:9" ht="15">
      <c r="D22" s="19"/>
      <c r="E22" s="91"/>
      <c r="F22" s="28" t="s">
        <v>49</v>
      </c>
      <c r="G22" s="29"/>
      <c r="H22" s="25"/>
      <c r="I22" s="90">
        <f>'Rekapitulace SO - VO'!H11+'Rekapitulace SO - VO'!H17+'Rekapitulace SO - VO'!H23+'Rekapitulace SO - VO'!H29+'Rozpočet - soupis vedlejších a '!G9+'Rozpočet - soupis vedlejších a '!G16</f>
        <v>615</v>
      </c>
    </row>
    <row r="23" spans="4:9" ht="15">
      <c r="D23" s="19"/>
      <c r="E23" s="91"/>
      <c r="F23" s="28" t="s">
        <v>50</v>
      </c>
      <c r="G23" s="29"/>
      <c r="H23" s="25"/>
      <c r="I23" s="90">
        <f>I22*0.21</f>
        <v>129.15</v>
      </c>
    </row>
    <row r="24" spans="4:15" ht="15">
      <c r="D24" s="19"/>
      <c r="E24" s="105"/>
      <c r="F24" s="106" t="s">
        <v>51</v>
      </c>
      <c r="G24" s="107"/>
      <c r="H24" s="108"/>
      <c r="I24" s="109">
        <f>I22*1.21</f>
        <v>744.15</v>
      </c>
      <c r="O24" s="6"/>
    </row>
    <row r="25" spans="4:9" ht="15.75" thickBot="1">
      <c r="D25" s="19"/>
      <c r="E25" s="92"/>
      <c r="F25" s="93"/>
      <c r="G25" s="94"/>
      <c r="H25" s="95"/>
      <c r="I25" s="96"/>
    </row>
    <row r="26" spans="4:9" ht="15">
      <c r="D26" s="19"/>
      <c r="E26" s="100"/>
      <c r="F26" s="101"/>
      <c r="G26" s="102"/>
      <c r="H26" s="103"/>
      <c r="I26" s="104"/>
    </row>
    <row r="27" spans="4:9" ht="15">
      <c r="D27" s="19"/>
      <c r="E27" s="275" t="s">
        <v>95</v>
      </c>
      <c r="F27" s="276"/>
      <c r="G27" s="276"/>
      <c r="H27" s="99"/>
      <c r="I27" s="98"/>
    </row>
    <row r="28" spans="4:9" ht="15">
      <c r="D28" s="19"/>
      <c r="E28" s="91"/>
      <c r="F28" s="28" t="s">
        <v>60</v>
      </c>
      <c r="G28" s="29"/>
      <c r="H28" s="25"/>
      <c r="I28" s="90">
        <f>'Rekapitulace SO - VO'!I11+'Rekapitulace SO - VO'!I17+'Rekapitulace SO - VO'!I23+'Rekapitulace SO - VO'!I29+'Rozpočet - soupis vedlejších a '!H9+'Rozpočet - soupis vedlejších a '!H16</f>
        <v>0</v>
      </c>
    </row>
    <row r="29" spans="4:9" ht="15">
      <c r="D29" s="19"/>
      <c r="E29" s="91"/>
      <c r="F29" s="28" t="s">
        <v>50</v>
      </c>
      <c r="G29" s="29"/>
      <c r="H29" s="25"/>
      <c r="I29" s="90">
        <f>I28*0.21</f>
        <v>0</v>
      </c>
    </row>
    <row r="30" spans="4:9" ht="15">
      <c r="D30" s="19"/>
      <c r="E30" s="110"/>
      <c r="F30" s="106" t="s">
        <v>61</v>
      </c>
      <c r="G30" s="107"/>
      <c r="H30" s="108"/>
      <c r="I30" s="109">
        <f>I28*1.21</f>
        <v>0</v>
      </c>
    </row>
    <row r="31" spans="4:9" ht="15.75" thickBot="1">
      <c r="D31" s="19"/>
      <c r="E31" s="92"/>
      <c r="F31" s="93"/>
      <c r="G31" s="94"/>
      <c r="H31" s="95"/>
      <c r="I31" s="97"/>
    </row>
    <row r="32" spans="4:7" ht="14.25">
      <c r="D32" s="19"/>
      <c r="F32" s="19"/>
      <c r="G32" s="19"/>
    </row>
    <row r="33" spans="4:7" ht="14.25">
      <c r="D33" s="19"/>
      <c r="F33" s="19"/>
      <c r="G33" s="19"/>
    </row>
    <row r="34" spans="4:7" ht="14.25">
      <c r="D34" s="19"/>
      <c r="F34" s="19"/>
      <c r="G34" s="19"/>
    </row>
    <row r="35" spans="4:12" ht="14.25">
      <c r="D35" s="19"/>
      <c r="F35" s="19"/>
      <c r="G35" s="19"/>
      <c r="L35" s="19"/>
    </row>
    <row r="36" spans="4:7" ht="14.25">
      <c r="D36" s="19"/>
      <c r="F36" s="19"/>
      <c r="G36" s="19"/>
    </row>
    <row r="37" spans="4:7" ht="14.25">
      <c r="D37" s="19"/>
      <c r="F37" s="19"/>
      <c r="G37" s="19"/>
    </row>
    <row r="38" spans="4:7" ht="14.25">
      <c r="D38" s="19"/>
      <c r="F38" s="19"/>
      <c r="G38" s="19"/>
    </row>
    <row r="39" spans="4:12" ht="14.25">
      <c r="D39" s="19"/>
      <c r="F39" s="19"/>
      <c r="G39" s="19"/>
      <c r="L39" s="19"/>
    </row>
    <row r="40" spans="4:12" ht="14.25">
      <c r="D40" s="19"/>
      <c r="F40" s="19"/>
      <c r="G40" s="19"/>
      <c r="L40" s="19"/>
    </row>
    <row r="41" spans="4:7" ht="14.25">
      <c r="D41" s="19"/>
      <c r="F41" s="19"/>
      <c r="G41" s="19"/>
    </row>
    <row r="42" spans="4:7" ht="14.25">
      <c r="D42" s="19"/>
      <c r="F42" s="19"/>
      <c r="G42" s="19"/>
    </row>
    <row r="43" spans="4:7" ht="14.25">
      <c r="D43" s="19"/>
      <c r="F43" s="19"/>
      <c r="G43" s="19"/>
    </row>
    <row r="44" spans="4:7" ht="14.25">
      <c r="D44" s="19"/>
      <c r="F44" s="19"/>
      <c r="G44" s="19"/>
    </row>
    <row r="45" spans="4:7" ht="14.25">
      <c r="D45" s="19"/>
      <c r="F45" s="19"/>
      <c r="G45" s="19"/>
    </row>
    <row r="46" spans="4:7" ht="14.25">
      <c r="D46" s="19"/>
      <c r="F46" s="19"/>
      <c r="G46" s="19"/>
    </row>
    <row r="47" spans="4:7" ht="14.25">
      <c r="D47" s="19"/>
      <c r="F47" s="19"/>
      <c r="G47" s="19"/>
    </row>
    <row r="48" spans="4:7" ht="14.25">
      <c r="D48" s="19"/>
      <c r="F48" s="19"/>
      <c r="G48" s="19"/>
    </row>
    <row r="49" spans="4:12" ht="14.25">
      <c r="D49" s="19"/>
      <c r="F49" s="19"/>
      <c r="G49" s="19"/>
      <c r="L49" s="19"/>
    </row>
    <row r="50" spans="4:7" ht="14.25">
      <c r="D50" s="19"/>
      <c r="F50" s="19"/>
      <c r="G50" s="19"/>
    </row>
    <row r="51" spans="4:7" ht="14.25">
      <c r="D51" s="19"/>
      <c r="F51" s="19"/>
      <c r="G51" s="19"/>
    </row>
    <row r="52" spans="4:7" ht="14.25">
      <c r="D52" s="19"/>
      <c r="F52" s="19"/>
      <c r="G52" s="19"/>
    </row>
    <row r="53" spans="4:7" ht="14.25">
      <c r="D53" s="19"/>
      <c r="F53" s="19"/>
      <c r="G53" s="19"/>
    </row>
    <row r="54" spans="4:7" ht="14.25">
      <c r="D54" s="19"/>
      <c r="F54" s="19"/>
      <c r="G54" s="19"/>
    </row>
    <row r="55" spans="4:7" ht="14.25">
      <c r="D55" s="19"/>
      <c r="F55" s="19"/>
      <c r="G55" s="19"/>
    </row>
    <row r="56" spans="4:12" ht="14.25">
      <c r="D56" s="19"/>
      <c r="F56" s="19"/>
      <c r="G56" s="19"/>
      <c r="L56" s="19"/>
    </row>
    <row r="57" spans="4:7" ht="14.25">
      <c r="D57" s="19"/>
      <c r="F57" s="19"/>
      <c r="G57" s="19"/>
    </row>
    <row r="58" spans="4:7" ht="14.25">
      <c r="D58" s="19"/>
      <c r="F58" s="19"/>
      <c r="G58" s="19"/>
    </row>
    <row r="59" spans="4:12" ht="14.25">
      <c r="D59" s="19"/>
      <c r="F59" s="19"/>
      <c r="G59" s="19"/>
      <c r="L59" s="19"/>
    </row>
    <row r="60" spans="4:7" ht="14.25">
      <c r="D60" s="19"/>
      <c r="F60" s="19"/>
      <c r="G60" s="19"/>
    </row>
    <row r="61" spans="4:7" ht="14.25">
      <c r="D61" s="19"/>
      <c r="F61" s="19"/>
      <c r="G61" s="19"/>
    </row>
    <row r="62" spans="4:7" ht="14.25">
      <c r="D62" s="19"/>
      <c r="F62" s="19"/>
      <c r="G62" s="19"/>
    </row>
    <row r="63" spans="4:7" ht="14.25">
      <c r="D63" s="19"/>
      <c r="F63" s="19"/>
      <c r="G63" s="19"/>
    </row>
    <row r="64" spans="4:7" ht="14.25">
      <c r="D64" s="19"/>
      <c r="F64" s="19"/>
      <c r="G64" s="19"/>
    </row>
    <row r="65" spans="4:7" ht="14.25">
      <c r="D65" s="19"/>
      <c r="F65" s="19"/>
      <c r="G65" s="19"/>
    </row>
    <row r="66" spans="4:7" ht="14.25">
      <c r="D66" s="19"/>
      <c r="F66" s="19"/>
      <c r="G66" s="19"/>
    </row>
    <row r="67" spans="4:7" ht="14.25">
      <c r="D67" s="19"/>
      <c r="F67" s="19"/>
      <c r="G67" s="19"/>
    </row>
    <row r="68" spans="4:7" ht="14.25">
      <c r="D68" s="19"/>
      <c r="F68" s="19"/>
      <c r="G68" s="19"/>
    </row>
    <row r="69" spans="4:7" ht="14.25">
      <c r="D69" s="19"/>
      <c r="F69" s="19"/>
      <c r="G69" s="19"/>
    </row>
    <row r="70" spans="4:12" ht="14.25">
      <c r="D70" s="19"/>
      <c r="F70" s="19"/>
      <c r="G70" s="19"/>
      <c r="L70" s="19"/>
    </row>
    <row r="71" spans="4:12" ht="14.25">
      <c r="D71" s="19"/>
      <c r="F71" s="19"/>
      <c r="G71" s="19"/>
      <c r="L71" s="19"/>
    </row>
    <row r="72" spans="4:12" ht="14.25">
      <c r="D72" s="19"/>
      <c r="F72" s="19"/>
      <c r="G72" s="19"/>
      <c r="L72" s="19"/>
    </row>
    <row r="73" spans="4:12" ht="14.25">
      <c r="D73" s="19"/>
      <c r="F73" s="19"/>
      <c r="G73" s="19"/>
      <c r="L73" s="19"/>
    </row>
    <row r="74" spans="4:12" ht="14.25">
      <c r="D74" s="19"/>
      <c r="F74" s="19"/>
      <c r="G74" s="19"/>
      <c r="L74" s="19"/>
    </row>
    <row r="75" spans="4:12" ht="14.25">
      <c r="D75" s="19"/>
      <c r="F75" s="19"/>
      <c r="G75" s="19"/>
      <c r="L75" s="19"/>
    </row>
  </sheetData>
  <sheetProtection selectLockedCells="1" selectUnlockedCells="1"/>
  <mergeCells count="10">
    <mergeCell ref="F3:I3"/>
    <mergeCell ref="E19:I19"/>
    <mergeCell ref="E21:G21"/>
    <mergeCell ref="E27:G27"/>
    <mergeCell ref="E16:G16"/>
    <mergeCell ref="E17:G17"/>
    <mergeCell ref="E8:I8"/>
    <mergeCell ref="E10:G10"/>
    <mergeCell ref="E13:G13"/>
    <mergeCell ref="E15:G1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90" zoomScaleNormal="90" zoomScaleSheetLayoutView="100" zoomScalePageLayoutView="0" workbookViewId="0" topLeftCell="A1">
      <selection activeCell="H1" sqref="H1"/>
    </sheetView>
  </sheetViews>
  <sheetFormatPr defaultColWidth="10.5" defaultRowHeight="14.25"/>
  <cols>
    <col min="1" max="1" width="3.3984375" style="1" customWidth="1"/>
    <col min="2" max="2" width="5.59765625" style="35" customWidth="1"/>
    <col min="3" max="3" width="58.59765625" style="1" customWidth="1"/>
    <col min="4" max="4" width="5.59765625" style="1" customWidth="1"/>
    <col min="5" max="5" width="8.5" style="36" customWidth="1"/>
    <col min="6" max="6" width="11.09765625" style="6" customWidth="1"/>
    <col min="7" max="7" width="12" style="37" customWidth="1"/>
    <col min="8" max="8" width="11.59765625" style="1" customWidth="1"/>
    <col min="9" max="208" width="8.3984375" style="1" customWidth="1"/>
    <col min="209" max="212" width="8.3984375" style="38" customWidth="1"/>
    <col min="213" max="16384" width="10.5" style="38" customWidth="1"/>
  </cols>
  <sheetData>
    <row r="1" spans="1:8" s="39" customFormat="1" ht="27.75" customHeight="1">
      <c r="A1" s="285" t="s">
        <v>9</v>
      </c>
      <c r="B1" s="285"/>
      <c r="C1" s="285"/>
      <c r="E1" s="40"/>
      <c r="F1" s="41"/>
      <c r="G1" s="42"/>
      <c r="H1" s="6" t="s">
        <v>103</v>
      </c>
    </row>
    <row r="2" spans="1:7" s="39" customFormat="1" ht="33.75" customHeight="1" thickBot="1">
      <c r="A2" s="286" t="s">
        <v>10</v>
      </c>
      <c r="B2" s="286"/>
      <c r="C2" s="286"/>
      <c r="E2" s="40"/>
      <c r="F2" s="41"/>
      <c r="G2" s="42"/>
    </row>
    <row r="3" spans="1:9" ht="27.75" customHeight="1" thickBot="1">
      <c r="A3" s="139"/>
      <c r="B3" s="140" t="s">
        <v>11</v>
      </c>
      <c r="C3" s="141" t="s">
        <v>12</v>
      </c>
      <c r="D3" s="142" t="s">
        <v>13</v>
      </c>
      <c r="E3" s="143" t="s">
        <v>14</v>
      </c>
      <c r="F3" s="144" t="s">
        <v>15</v>
      </c>
      <c r="G3" s="145" t="s">
        <v>54</v>
      </c>
      <c r="H3" s="146" t="s">
        <v>55</v>
      </c>
      <c r="I3" s="111"/>
    </row>
    <row r="4" spans="1:9" s="11" customFormat="1" ht="12.75">
      <c r="A4" s="129"/>
      <c r="B4" s="130"/>
      <c r="C4" s="123"/>
      <c r="D4" s="116"/>
      <c r="E4" s="117"/>
      <c r="F4" s="244"/>
      <c r="G4" s="238"/>
      <c r="H4" s="235"/>
      <c r="I4" s="112"/>
    </row>
    <row r="5" spans="1:9" s="11" customFormat="1" ht="15.75">
      <c r="A5" s="131" t="s">
        <v>16</v>
      </c>
      <c r="B5" s="130"/>
      <c r="C5" s="123"/>
      <c r="D5" s="116"/>
      <c r="E5" s="117"/>
      <c r="F5" s="120"/>
      <c r="G5" s="239"/>
      <c r="H5" s="235"/>
      <c r="I5" s="112"/>
    </row>
    <row r="6" spans="1:9" s="11" customFormat="1" ht="15.75">
      <c r="A6" s="131"/>
      <c r="B6" s="130"/>
      <c r="C6" s="123"/>
      <c r="D6" s="116"/>
      <c r="E6" s="117"/>
      <c r="F6" s="120"/>
      <c r="G6" s="239"/>
      <c r="H6" s="235"/>
      <c r="I6" s="112"/>
    </row>
    <row r="7" spans="1:10" s="11" customFormat="1" ht="15.75">
      <c r="A7" s="131"/>
      <c r="B7" s="123" t="s">
        <v>56</v>
      </c>
      <c r="C7" s="73" t="s">
        <v>22</v>
      </c>
      <c r="D7" s="116" t="s">
        <v>27</v>
      </c>
      <c r="E7" s="118">
        <v>1</v>
      </c>
      <c r="F7" s="147">
        <f>('Rekapitulace SO - VO'!G10+'Rekapitulace SO - VO'!G17+'Rekapitulace SO - VO'!G23+'Rekapitulace SO - VO'!G29)*3%</f>
        <v>0</v>
      </c>
      <c r="G7" s="240"/>
      <c r="H7" s="236">
        <f>F7</f>
        <v>0</v>
      </c>
      <c r="I7" s="112"/>
      <c r="J7" s="150"/>
    </row>
    <row r="8" spans="1:10" s="11" customFormat="1" ht="15.75">
      <c r="A8" s="131"/>
      <c r="B8" s="123" t="s">
        <v>57</v>
      </c>
      <c r="C8" s="73" t="s">
        <v>23</v>
      </c>
      <c r="D8" s="116" t="s">
        <v>27</v>
      </c>
      <c r="E8" s="118">
        <v>1</v>
      </c>
      <c r="F8" s="147">
        <f>('Rekapitulace SO - VO'!G10+'Rekapitulace SO - VO'!G16+'Rekapitulace SO - VO'!G22+'Rekapitulace SO - VO'!G28)*6%</f>
        <v>0</v>
      </c>
      <c r="G8" s="240"/>
      <c r="H8" s="236">
        <f>F8</f>
        <v>0</v>
      </c>
      <c r="I8" s="112"/>
      <c r="J8" s="151"/>
    </row>
    <row r="9" spans="1:9" ht="15">
      <c r="A9" s="132"/>
      <c r="B9" s="75"/>
      <c r="C9" s="170" t="s">
        <v>93</v>
      </c>
      <c r="D9" s="166"/>
      <c r="E9" s="234"/>
      <c r="F9" s="171"/>
      <c r="G9" s="241">
        <v>0</v>
      </c>
      <c r="H9" s="172">
        <f>SUM(H7:H8)</f>
        <v>0</v>
      </c>
      <c r="I9" s="111"/>
    </row>
    <row r="10" spans="1:9" ht="15">
      <c r="A10" s="133"/>
      <c r="B10" s="43"/>
      <c r="C10" s="111"/>
      <c r="D10" s="115"/>
      <c r="E10" s="117"/>
      <c r="F10" s="120"/>
      <c r="G10" s="121"/>
      <c r="H10" s="134"/>
      <c r="I10" s="111"/>
    </row>
    <row r="11" spans="1:9" ht="15.75">
      <c r="A11" s="131" t="s">
        <v>17</v>
      </c>
      <c r="B11" s="135"/>
      <c r="C11" s="113"/>
      <c r="D11" s="116"/>
      <c r="E11" s="117"/>
      <c r="F11" s="120"/>
      <c r="G11" s="122"/>
      <c r="H11" s="136"/>
      <c r="I11" s="111"/>
    </row>
    <row r="12" spans="1:9" ht="15.75">
      <c r="A12" s="131"/>
      <c r="B12" s="135"/>
      <c r="C12" s="113"/>
      <c r="D12" s="116"/>
      <c r="E12" s="117"/>
      <c r="F12" s="120"/>
      <c r="G12" s="122"/>
      <c r="H12" s="136"/>
      <c r="I12" s="111"/>
    </row>
    <row r="13" spans="1:9" ht="15.75">
      <c r="A13" s="131"/>
      <c r="B13" s="123" t="s">
        <v>63</v>
      </c>
      <c r="C13" s="114" t="s">
        <v>99</v>
      </c>
      <c r="D13" s="116" t="s">
        <v>27</v>
      </c>
      <c r="E13" s="119">
        <v>1</v>
      </c>
      <c r="F13" s="270">
        <v>0</v>
      </c>
      <c r="G13" s="242">
        <f>F13*E13</f>
        <v>0</v>
      </c>
      <c r="H13" s="136"/>
      <c r="I13" s="111"/>
    </row>
    <row r="14" spans="1:9" ht="15.75">
      <c r="A14" s="131"/>
      <c r="B14" s="123" t="s">
        <v>64</v>
      </c>
      <c r="C14" s="114" t="s">
        <v>66</v>
      </c>
      <c r="D14" s="116" t="s">
        <v>67</v>
      </c>
      <c r="E14" s="119">
        <v>3</v>
      </c>
      <c r="F14" s="270">
        <v>0</v>
      </c>
      <c r="G14" s="242">
        <f>F14*E14</f>
        <v>0</v>
      </c>
      <c r="H14" s="136"/>
      <c r="I14" s="111"/>
    </row>
    <row r="15" spans="1:9" ht="15.75">
      <c r="A15" s="131"/>
      <c r="B15" s="123" t="s">
        <v>65</v>
      </c>
      <c r="C15" s="114" t="s">
        <v>89</v>
      </c>
      <c r="D15" s="116" t="s">
        <v>27</v>
      </c>
      <c r="E15" s="118">
        <v>1</v>
      </c>
      <c r="F15" s="270">
        <v>0</v>
      </c>
      <c r="G15" s="240"/>
      <c r="H15" s="237">
        <f>E15*F15</f>
        <v>0</v>
      </c>
      <c r="I15" s="111"/>
    </row>
    <row r="16" spans="1:9" ht="15.75" thickBot="1">
      <c r="A16" s="137"/>
      <c r="B16" s="138"/>
      <c r="C16" s="233" t="s">
        <v>19</v>
      </c>
      <c r="D16" s="233"/>
      <c r="E16" s="173"/>
      <c r="F16" s="174"/>
      <c r="G16" s="243">
        <f>SUM(G13:G15)</f>
        <v>0</v>
      </c>
      <c r="H16" s="175">
        <f>SUM(H13:H15)</f>
        <v>0</v>
      </c>
      <c r="I16" s="111"/>
    </row>
    <row r="17" ht="15">
      <c r="G17" s="44"/>
    </row>
  </sheetData>
  <sheetProtection selectLockedCells="1" selectUnlockedCells="1"/>
  <mergeCells count="2">
    <mergeCell ref="A1:C1"/>
    <mergeCell ref="A2:C2"/>
  </mergeCells>
  <printOptions horizontalCentered="1"/>
  <pageMargins left="0.25" right="0.25" top="0.75" bottom="0.75" header="0.3" footer="0.3"/>
  <pageSetup fitToHeight="0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SheetLayoutView="100" zoomScalePageLayoutView="0" workbookViewId="0" topLeftCell="E1">
      <selection activeCell="I1" sqref="I1"/>
    </sheetView>
  </sheetViews>
  <sheetFormatPr defaultColWidth="8.3984375" defaultRowHeight="14.25"/>
  <cols>
    <col min="1" max="1" width="0" style="1" hidden="1" customWidth="1"/>
    <col min="2" max="2" width="0" style="2" hidden="1" customWidth="1"/>
    <col min="3" max="3" width="0" style="3" hidden="1" customWidth="1"/>
    <col min="4" max="4" width="0" style="1" hidden="1" customWidth="1"/>
    <col min="5" max="5" width="8.69921875" style="4" customWidth="1"/>
    <col min="6" max="6" width="17.09765625" style="1" customWidth="1"/>
    <col min="7" max="8" width="17.09765625" style="5" customWidth="1"/>
    <col min="9" max="9" width="17.09765625" style="45" customWidth="1"/>
    <col min="10" max="10" width="6" style="7" customWidth="1"/>
    <col min="11" max="11" width="8" style="8" customWidth="1"/>
    <col min="12" max="13" width="4" style="1" customWidth="1"/>
    <col min="14" max="14" width="4.09765625" style="1" customWidth="1"/>
    <col min="15" max="16384" width="8.3984375" style="1" customWidth="1"/>
  </cols>
  <sheetData>
    <row r="1" spans="5:9" ht="12.75">
      <c r="E1" s="9"/>
      <c r="F1" s="11"/>
      <c r="I1" s="6" t="s">
        <v>103</v>
      </c>
    </row>
    <row r="2" spans="5:9" ht="15.75">
      <c r="E2" s="1"/>
      <c r="F2" s="13" t="s">
        <v>96</v>
      </c>
      <c r="G2" s="46"/>
      <c r="H2" s="46"/>
      <c r="I2" s="47"/>
    </row>
    <row r="3" spans="5:9" ht="13.5" thickBot="1">
      <c r="E3" s="1"/>
      <c r="F3" s="11" t="s">
        <v>25</v>
      </c>
      <c r="G3" s="46"/>
      <c r="H3" s="46"/>
      <c r="I3" s="47"/>
    </row>
    <row r="4" spans="1:9" ht="21.75" thickBot="1">
      <c r="A4" s="81"/>
      <c r="B4" s="82"/>
      <c r="C4" s="83"/>
      <c r="D4" s="84"/>
      <c r="E4" s="287" t="s">
        <v>20</v>
      </c>
      <c r="F4" s="288"/>
      <c r="G4" s="288"/>
      <c r="H4" s="289"/>
      <c r="I4" s="290"/>
    </row>
    <row r="5" spans="1:12" ht="26.25" thickBot="1">
      <c r="A5" s="85"/>
      <c r="B5" s="86"/>
      <c r="C5" s="87"/>
      <c r="D5" s="88"/>
      <c r="E5" s="294" t="s">
        <v>90</v>
      </c>
      <c r="F5" s="295"/>
      <c r="G5" s="296"/>
      <c r="H5" s="183" t="s">
        <v>52</v>
      </c>
      <c r="I5" s="182" t="s">
        <v>53</v>
      </c>
      <c r="L5" s="19"/>
    </row>
    <row r="6" spans="1:12" ht="12.75">
      <c r="A6" s="85"/>
      <c r="B6" s="86"/>
      <c r="C6" s="87"/>
      <c r="D6" s="88"/>
      <c r="E6" s="181"/>
      <c r="F6" s="176"/>
      <c r="G6" s="177"/>
      <c r="H6" s="297"/>
      <c r="I6" s="300"/>
      <c r="L6" s="19"/>
    </row>
    <row r="7" spans="1:12" ht="15" customHeight="1">
      <c r="A7" s="85"/>
      <c r="B7" s="86"/>
      <c r="C7" s="87"/>
      <c r="D7" s="88"/>
      <c r="E7" s="291" t="s">
        <v>38</v>
      </c>
      <c r="F7" s="292"/>
      <c r="G7" s="293"/>
      <c r="H7" s="298"/>
      <c r="I7" s="301"/>
      <c r="L7" s="19"/>
    </row>
    <row r="8" spans="1:12" ht="12.75">
      <c r="A8" s="85"/>
      <c r="B8" s="86"/>
      <c r="C8" s="87"/>
      <c r="D8" s="88"/>
      <c r="E8" s="181"/>
      <c r="F8" s="176"/>
      <c r="G8" s="177"/>
      <c r="H8" s="299"/>
      <c r="I8" s="302"/>
      <c r="L8" s="19"/>
    </row>
    <row r="9" spans="1:12" ht="14.25" customHeight="1">
      <c r="A9" s="85"/>
      <c r="B9" s="86"/>
      <c r="C9" s="87"/>
      <c r="D9" s="88"/>
      <c r="E9" s="184">
        <v>1</v>
      </c>
      <c r="F9" s="185" t="s">
        <v>37</v>
      </c>
      <c r="G9" s="186">
        <f>'Rozpočet - soupis prací a dodáv'!G24</f>
        <v>615</v>
      </c>
      <c r="H9" s="187">
        <f>G9</f>
        <v>615</v>
      </c>
      <c r="I9" s="188"/>
      <c r="L9" s="19"/>
    </row>
    <row r="10" spans="1:9" ht="14.25" customHeight="1" thickBot="1">
      <c r="A10" s="85"/>
      <c r="B10" s="86"/>
      <c r="C10" s="87"/>
      <c r="D10" s="88"/>
      <c r="E10" s="189">
        <v>3</v>
      </c>
      <c r="F10" s="190" t="s">
        <v>62</v>
      </c>
      <c r="G10" s="191">
        <f>'Rozpočet - soupis prací a dodáv'!I24</f>
        <v>0</v>
      </c>
      <c r="H10" s="192">
        <f>G10</f>
        <v>0</v>
      </c>
      <c r="I10" s="193"/>
    </row>
    <row r="11" spans="1:9" ht="15" customHeight="1" thickBot="1">
      <c r="A11" s="85"/>
      <c r="B11" s="86"/>
      <c r="C11" s="87"/>
      <c r="D11" s="88"/>
      <c r="E11" s="194">
        <v>5</v>
      </c>
      <c r="F11" s="195" t="s">
        <v>91</v>
      </c>
      <c r="G11" s="196">
        <f>SUM(G9:G10)</f>
        <v>615</v>
      </c>
      <c r="H11" s="197">
        <f>SUM(H9:H10)</f>
        <v>615</v>
      </c>
      <c r="I11" s="198"/>
    </row>
    <row r="12" spans="1:12" ht="12.75">
      <c r="A12" s="85"/>
      <c r="B12" s="86"/>
      <c r="C12" s="87"/>
      <c r="D12" s="88"/>
      <c r="E12" s="179"/>
      <c r="F12" s="180"/>
      <c r="G12" s="178"/>
      <c r="H12" s="303"/>
      <c r="I12" s="306"/>
      <c r="L12" s="19"/>
    </row>
    <row r="13" spans="1:12" ht="15" customHeight="1">
      <c r="A13" s="85"/>
      <c r="B13" s="86"/>
      <c r="C13" s="87"/>
      <c r="D13" s="88"/>
      <c r="E13" s="291" t="s">
        <v>86</v>
      </c>
      <c r="F13" s="292"/>
      <c r="G13" s="293"/>
      <c r="H13" s="304"/>
      <c r="I13" s="307"/>
      <c r="L13" s="19"/>
    </row>
    <row r="14" spans="1:12" ht="12.75">
      <c r="A14" s="85"/>
      <c r="B14" s="86"/>
      <c r="C14" s="87"/>
      <c r="D14" s="88"/>
      <c r="E14" s="181"/>
      <c r="F14" s="176"/>
      <c r="G14" s="177"/>
      <c r="H14" s="305"/>
      <c r="I14" s="308"/>
      <c r="L14" s="19"/>
    </row>
    <row r="15" spans="1:12" ht="14.25" customHeight="1">
      <c r="A15" s="85"/>
      <c r="B15" s="86"/>
      <c r="C15" s="87"/>
      <c r="D15" s="88"/>
      <c r="E15" s="184">
        <v>1</v>
      </c>
      <c r="F15" s="185" t="s">
        <v>37</v>
      </c>
      <c r="G15" s="186">
        <f>'Rozpočet - soupis prací a dodáv'!G32</f>
        <v>0</v>
      </c>
      <c r="H15" s="187"/>
      <c r="I15" s="188">
        <f>G15</f>
        <v>0</v>
      </c>
      <c r="L15" s="19"/>
    </row>
    <row r="16" spans="1:9" ht="14.25" customHeight="1" thickBot="1">
      <c r="A16" s="85"/>
      <c r="B16" s="86"/>
      <c r="C16" s="87"/>
      <c r="D16" s="88"/>
      <c r="E16" s="189">
        <v>3</v>
      </c>
      <c r="F16" s="190" t="s">
        <v>62</v>
      </c>
      <c r="G16" s="191">
        <f>'Rozpočet - soupis prací a dodáv'!I32</f>
        <v>0</v>
      </c>
      <c r="H16" s="192"/>
      <c r="I16" s="193">
        <f>G16</f>
        <v>0</v>
      </c>
    </row>
    <row r="17" spans="1:9" ht="15" customHeight="1" thickBot="1">
      <c r="A17" s="85"/>
      <c r="B17" s="86"/>
      <c r="C17" s="87"/>
      <c r="D17" s="88"/>
      <c r="E17" s="194">
        <v>5</v>
      </c>
      <c r="F17" s="195" t="s">
        <v>91</v>
      </c>
      <c r="G17" s="196">
        <f>SUM(G15:G16)</f>
        <v>0</v>
      </c>
      <c r="H17" s="197"/>
      <c r="I17" s="198">
        <f>SUM(I15:I16)</f>
        <v>0</v>
      </c>
    </row>
    <row r="18" spans="1:12" ht="12.75">
      <c r="A18" s="85"/>
      <c r="B18" s="86"/>
      <c r="C18" s="87"/>
      <c r="D18" s="88"/>
      <c r="E18" s="181"/>
      <c r="F18" s="176"/>
      <c r="G18" s="177"/>
      <c r="H18" s="303"/>
      <c r="I18" s="306"/>
      <c r="L18" s="19"/>
    </row>
    <row r="19" spans="1:12" ht="15" customHeight="1">
      <c r="A19" s="85"/>
      <c r="B19" s="86"/>
      <c r="C19" s="87"/>
      <c r="D19" s="88"/>
      <c r="E19" s="291" t="s">
        <v>87</v>
      </c>
      <c r="F19" s="292"/>
      <c r="G19" s="293"/>
      <c r="H19" s="304"/>
      <c r="I19" s="307"/>
      <c r="L19" s="19"/>
    </row>
    <row r="20" spans="1:12" ht="12.75">
      <c r="A20" s="85"/>
      <c r="B20" s="86"/>
      <c r="C20" s="87"/>
      <c r="D20" s="88"/>
      <c r="E20" s="181"/>
      <c r="F20" s="176"/>
      <c r="G20" s="177"/>
      <c r="H20" s="305"/>
      <c r="I20" s="308"/>
      <c r="L20" s="19"/>
    </row>
    <row r="21" spans="1:12" ht="14.25" customHeight="1">
      <c r="A21" s="85"/>
      <c r="B21" s="86"/>
      <c r="C21" s="87"/>
      <c r="D21" s="88"/>
      <c r="E21" s="184">
        <v>1</v>
      </c>
      <c r="F21" s="185" t="s">
        <v>37</v>
      </c>
      <c r="G21" s="186">
        <f>'Rozpočet - soupis prací a dodáv'!G36</f>
        <v>0</v>
      </c>
      <c r="H21" s="187"/>
      <c r="I21" s="188">
        <f>G21</f>
        <v>0</v>
      </c>
      <c r="L21" s="19"/>
    </row>
    <row r="22" spans="1:9" ht="14.25" customHeight="1" thickBot="1">
      <c r="A22" s="85"/>
      <c r="B22" s="86"/>
      <c r="C22" s="87"/>
      <c r="D22" s="88"/>
      <c r="E22" s="189">
        <v>3</v>
      </c>
      <c r="F22" s="190" t="s">
        <v>62</v>
      </c>
      <c r="G22" s="191">
        <f>'Rozpočet - soupis prací a dodáv'!I36</f>
        <v>0</v>
      </c>
      <c r="H22" s="192"/>
      <c r="I22" s="193">
        <f>G22</f>
        <v>0</v>
      </c>
    </row>
    <row r="23" spans="1:9" ht="15" customHeight="1" thickBot="1">
      <c r="A23" s="85"/>
      <c r="B23" s="86"/>
      <c r="C23" s="87"/>
      <c r="D23" s="88"/>
      <c r="E23" s="194">
        <v>5</v>
      </c>
      <c r="F23" s="195" t="s">
        <v>91</v>
      </c>
      <c r="G23" s="196">
        <f>SUM(G21:G22)</f>
        <v>0</v>
      </c>
      <c r="H23" s="197"/>
      <c r="I23" s="198">
        <f>SUM(I21:I22)</f>
        <v>0</v>
      </c>
    </row>
    <row r="24" spans="1:12" ht="12.75">
      <c r="A24" s="85"/>
      <c r="B24" s="86"/>
      <c r="C24" s="87"/>
      <c r="D24" s="88"/>
      <c r="E24" s="179"/>
      <c r="F24" s="180"/>
      <c r="G24" s="178"/>
      <c r="H24" s="303"/>
      <c r="I24" s="306"/>
      <c r="L24" s="19"/>
    </row>
    <row r="25" spans="1:12" ht="15" customHeight="1">
      <c r="A25" s="85"/>
      <c r="B25" s="86"/>
      <c r="C25" s="87"/>
      <c r="D25" s="88"/>
      <c r="E25" s="291" t="s">
        <v>88</v>
      </c>
      <c r="F25" s="292"/>
      <c r="G25" s="293"/>
      <c r="H25" s="304"/>
      <c r="I25" s="307"/>
      <c r="L25" s="19"/>
    </row>
    <row r="26" spans="1:12" ht="12.75">
      <c r="A26" s="85"/>
      <c r="B26" s="86"/>
      <c r="C26" s="87"/>
      <c r="D26" s="88"/>
      <c r="E26" s="181"/>
      <c r="F26" s="176"/>
      <c r="G26" s="177"/>
      <c r="H26" s="305"/>
      <c r="I26" s="308"/>
      <c r="L26" s="19"/>
    </row>
    <row r="27" spans="1:12" ht="14.25" customHeight="1">
      <c r="A27" s="85"/>
      <c r="B27" s="86"/>
      <c r="C27" s="87"/>
      <c r="D27" s="88"/>
      <c r="E27" s="184">
        <v>1</v>
      </c>
      <c r="F27" s="185" t="s">
        <v>37</v>
      </c>
      <c r="G27" s="186">
        <f>'Rozpočet - soupis prací a dodáv'!G40</f>
        <v>0</v>
      </c>
      <c r="H27" s="187"/>
      <c r="I27" s="188">
        <f>G27</f>
        <v>0</v>
      </c>
      <c r="L27" s="19"/>
    </row>
    <row r="28" spans="1:9" ht="14.25" customHeight="1" thickBot="1">
      <c r="A28" s="85"/>
      <c r="B28" s="86"/>
      <c r="C28" s="87"/>
      <c r="D28" s="88"/>
      <c r="E28" s="189">
        <v>3</v>
      </c>
      <c r="F28" s="190" t="s">
        <v>62</v>
      </c>
      <c r="G28" s="191">
        <f>'Rozpočet - soupis prací a dodáv'!I40</f>
        <v>0</v>
      </c>
      <c r="H28" s="192"/>
      <c r="I28" s="193">
        <f>G28</f>
        <v>0</v>
      </c>
    </row>
    <row r="29" spans="1:9" ht="15" customHeight="1" thickBot="1">
      <c r="A29" s="85"/>
      <c r="B29" s="86"/>
      <c r="C29" s="87"/>
      <c r="D29" s="88"/>
      <c r="E29" s="194">
        <v>5</v>
      </c>
      <c r="F29" s="195" t="s">
        <v>91</v>
      </c>
      <c r="G29" s="196">
        <f>SUM(G27:G28)</f>
        <v>0</v>
      </c>
      <c r="H29" s="197"/>
      <c r="I29" s="198">
        <f>SUM(I27:I28)</f>
        <v>0</v>
      </c>
    </row>
    <row r="30" spans="4:6" ht="12.75">
      <c r="D30" s="19"/>
      <c r="F30" s="19"/>
    </row>
    <row r="31" spans="4:6" ht="12.75">
      <c r="D31" s="19"/>
      <c r="F31" s="19"/>
    </row>
    <row r="32" spans="4:6" ht="12.75">
      <c r="D32" s="19"/>
      <c r="F32" s="19"/>
    </row>
    <row r="33" spans="4:6" ht="12.75">
      <c r="D33" s="19"/>
      <c r="F33" s="19"/>
    </row>
    <row r="34" spans="4:6" ht="12.75">
      <c r="D34" s="19"/>
      <c r="F34" s="19"/>
    </row>
    <row r="35" spans="4:6" ht="12.75">
      <c r="D35" s="19"/>
      <c r="F35" s="19"/>
    </row>
    <row r="36" spans="4:6" ht="12.75">
      <c r="D36" s="19"/>
      <c r="F36" s="19"/>
    </row>
    <row r="37" spans="4:6" ht="12.75">
      <c r="D37" s="19"/>
      <c r="F37" s="19"/>
    </row>
    <row r="38" spans="4:6" ht="12.75">
      <c r="D38" s="19"/>
      <c r="F38" s="19"/>
    </row>
    <row r="39" spans="4:6" ht="12.75">
      <c r="D39" s="19"/>
      <c r="F39" s="19"/>
    </row>
    <row r="40" spans="4:6" ht="12.75">
      <c r="D40" s="19"/>
      <c r="F40" s="19"/>
    </row>
    <row r="41" spans="4:6" ht="12.75">
      <c r="D41" s="19"/>
      <c r="F41" s="19"/>
    </row>
    <row r="42" spans="4:12" ht="12.75">
      <c r="D42" s="19"/>
      <c r="F42" s="19"/>
      <c r="L42" s="19"/>
    </row>
    <row r="43" spans="4:6" ht="12.75">
      <c r="D43" s="19"/>
      <c r="F43" s="19"/>
    </row>
    <row r="44" spans="4:6" ht="12.75">
      <c r="D44" s="19"/>
      <c r="F44" s="19"/>
    </row>
    <row r="45" spans="4:6" ht="12.75">
      <c r="D45" s="19"/>
      <c r="F45" s="19"/>
    </row>
    <row r="46" spans="4:12" ht="12.75">
      <c r="D46" s="19"/>
      <c r="F46" s="19"/>
      <c r="L46" s="19"/>
    </row>
    <row r="47" spans="4:12" ht="12.75">
      <c r="D47" s="19"/>
      <c r="F47" s="19"/>
      <c r="L47" s="19"/>
    </row>
    <row r="48" spans="4:6" ht="12.75">
      <c r="D48" s="19"/>
      <c r="F48" s="19"/>
    </row>
    <row r="49" spans="4:6" ht="12.75">
      <c r="D49" s="19"/>
      <c r="F49" s="19"/>
    </row>
    <row r="50" spans="4:6" ht="12.75">
      <c r="D50" s="19"/>
      <c r="F50" s="19"/>
    </row>
    <row r="51" spans="4:6" ht="12.75">
      <c r="D51" s="19"/>
      <c r="F51" s="19"/>
    </row>
    <row r="52" spans="4:6" ht="12.75">
      <c r="D52" s="19"/>
      <c r="F52" s="19"/>
    </row>
    <row r="53" spans="4:6" ht="12.75">
      <c r="D53" s="19"/>
      <c r="F53" s="19"/>
    </row>
    <row r="54" spans="4:6" ht="12.75">
      <c r="D54" s="19"/>
      <c r="F54" s="19"/>
    </row>
    <row r="55" spans="4:6" ht="12.75">
      <c r="D55" s="19"/>
      <c r="F55" s="19"/>
    </row>
    <row r="56" spans="4:12" ht="12.75">
      <c r="D56" s="19"/>
      <c r="F56" s="19"/>
      <c r="L56" s="19"/>
    </row>
    <row r="57" spans="4:6" ht="12.75">
      <c r="D57" s="19"/>
      <c r="F57" s="19"/>
    </row>
    <row r="58" spans="4:6" ht="12.75">
      <c r="D58" s="19"/>
      <c r="F58" s="19"/>
    </row>
    <row r="59" spans="4:6" ht="12.75">
      <c r="D59" s="19"/>
      <c r="F59" s="19"/>
    </row>
    <row r="60" spans="4:6" ht="12.75">
      <c r="D60" s="19"/>
      <c r="F60" s="19"/>
    </row>
    <row r="61" spans="4:6" ht="12.75">
      <c r="D61" s="19"/>
      <c r="F61" s="19"/>
    </row>
    <row r="62" spans="4:6" ht="12.75">
      <c r="D62" s="19"/>
      <c r="F62" s="19"/>
    </row>
    <row r="63" spans="4:12" ht="12.75">
      <c r="D63" s="19"/>
      <c r="F63" s="19"/>
      <c r="L63" s="19"/>
    </row>
    <row r="64" spans="4:6" ht="12.75">
      <c r="D64" s="19"/>
      <c r="F64" s="19"/>
    </row>
    <row r="65" spans="4:6" ht="12.75">
      <c r="D65" s="19"/>
      <c r="F65" s="19"/>
    </row>
    <row r="66" spans="4:12" ht="12.75">
      <c r="D66" s="19"/>
      <c r="F66" s="19"/>
      <c r="L66" s="19"/>
    </row>
    <row r="67" spans="4:6" ht="12.75">
      <c r="D67" s="19"/>
      <c r="F67" s="19"/>
    </row>
    <row r="68" spans="4:6" ht="12.75">
      <c r="D68" s="19"/>
      <c r="F68" s="19"/>
    </row>
    <row r="69" spans="4:6" ht="12.75">
      <c r="D69" s="19"/>
      <c r="F69" s="19"/>
    </row>
    <row r="70" spans="4:6" ht="12.75">
      <c r="D70" s="19"/>
      <c r="F70" s="19"/>
    </row>
    <row r="71" spans="4:6" ht="12.75">
      <c r="D71" s="19"/>
      <c r="F71" s="19"/>
    </row>
    <row r="72" spans="4:6" ht="12.75">
      <c r="D72" s="19"/>
      <c r="F72" s="19"/>
    </row>
    <row r="73" spans="4:6" ht="12.75">
      <c r="D73" s="19"/>
      <c r="F73" s="19"/>
    </row>
    <row r="74" spans="4:6" ht="12.75">
      <c r="D74" s="19"/>
      <c r="F74" s="19"/>
    </row>
    <row r="75" spans="4:6" ht="12.75">
      <c r="D75" s="19"/>
      <c r="F75" s="19"/>
    </row>
    <row r="76" spans="4:6" ht="12.75">
      <c r="D76" s="19"/>
      <c r="F76" s="19"/>
    </row>
    <row r="77" spans="4:12" ht="12.75">
      <c r="D77" s="19"/>
      <c r="F77" s="19"/>
      <c r="L77" s="19"/>
    </row>
    <row r="78" spans="4:12" ht="12.75">
      <c r="D78" s="19"/>
      <c r="F78" s="19"/>
      <c r="L78" s="19"/>
    </row>
    <row r="79" spans="4:12" ht="12.75">
      <c r="D79" s="19"/>
      <c r="F79" s="19"/>
      <c r="L79" s="19"/>
    </row>
    <row r="80" spans="4:12" ht="12.75">
      <c r="D80" s="19"/>
      <c r="F80" s="19"/>
      <c r="L80" s="19"/>
    </row>
    <row r="81" spans="4:12" ht="12.75">
      <c r="D81" s="19"/>
      <c r="F81" s="19"/>
      <c r="L81" s="19"/>
    </row>
    <row r="82" spans="4:12" ht="12.75">
      <c r="D82" s="19"/>
      <c r="F82" s="19"/>
      <c r="L82" s="19"/>
    </row>
  </sheetData>
  <sheetProtection selectLockedCells="1" selectUnlockedCells="1"/>
  <mergeCells count="14">
    <mergeCell ref="H18:H20"/>
    <mergeCell ref="I18:I20"/>
    <mergeCell ref="H24:H26"/>
    <mergeCell ref="I24:I26"/>
    <mergeCell ref="E4:I4"/>
    <mergeCell ref="E7:G7"/>
    <mergeCell ref="E13:G13"/>
    <mergeCell ref="E19:G19"/>
    <mergeCell ref="E25:G25"/>
    <mergeCell ref="E5:G5"/>
    <mergeCell ref="H6:H8"/>
    <mergeCell ref="I6:I8"/>
    <mergeCell ref="H12:H14"/>
    <mergeCell ref="I12:I1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41"/>
  <sheetViews>
    <sheetView tabSelected="1" zoomScale="85" zoomScaleNormal="85" zoomScaleSheetLayoutView="100" zoomScalePageLayoutView="0" workbookViewId="0" topLeftCell="A1">
      <selection activeCell="Q12" sqref="Q12"/>
    </sheetView>
  </sheetViews>
  <sheetFormatPr defaultColWidth="10.5" defaultRowHeight="14.25"/>
  <cols>
    <col min="1" max="1" width="3.3984375" style="48" customWidth="1"/>
    <col min="2" max="2" width="5.59765625" style="49" customWidth="1"/>
    <col min="3" max="3" width="64.59765625" style="48" customWidth="1"/>
    <col min="4" max="4" width="5.59765625" style="48" customWidth="1"/>
    <col min="5" max="5" width="8.5" style="161" customWidth="1"/>
    <col min="6" max="6" width="11.09765625" style="50" customWidth="1"/>
    <col min="7" max="7" width="13.3984375" style="50" customWidth="1"/>
    <col min="8" max="8" width="11.09765625" style="50" customWidth="1"/>
    <col min="9" max="9" width="13.3984375" style="51" customWidth="1"/>
    <col min="10" max="214" width="8.3984375" style="48" customWidth="1"/>
    <col min="215" max="218" width="8.3984375" style="52" customWidth="1"/>
    <col min="219" max="16384" width="10.5" style="52" customWidth="1"/>
  </cols>
  <sheetData>
    <row r="1" spans="1:9" s="53" customFormat="1" ht="33.75" customHeight="1">
      <c r="A1" s="285" t="s">
        <v>9</v>
      </c>
      <c r="B1" s="285"/>
      <c r="C1" s="285"/>
      <c r="E1" s="158"/>
      <c r="F1" s="54"/>
      <c r="G1" s="54"/>
      <c r="H1" s="54"/>
      <c r="I1" s="6" t="s">
        <v>103</v>
      </c>
    </row>
    <row r="2" spans="1:9" s="53" customFormat="1" ht="33.75" customHeight="1">
      <c r="A2" s="309" t="s">
        <v>25</v>
      </c>
      <c r="B2" s="309"/>
      <c r="C2" s="309"/>
      <c r="D2" s="152"/>
      <c r="E2" s="167"/>
      <c r="F2" s="168"/>
      <c r="G2" s="168"/>
      <c r="H2" s="168"/>
      <c r="I2" s="169"/>
    </row>
    <row r="3" spans="1:9" s="62" customFormat="1" ht="15" customHeight="1">
      <c r="A3" s="56"/>
      <c r="B3" s="57"/>
      <c r="C3" s="58"/>
      <c r="D3" s="59"/>
      <c r="E3" s="159"/>
      <c r="F3" s="60"/>
      <c r="G3" s="60"/>
      <c r="H3" s="60"/>
      <c r="I3" s="61"/>
    </row>
    <row r="4" spans="1:9" s="62" customFormat="1" ht="15" customHeight="1">
      <c r="A4" s="201"/>
      <c r="B4" s="65"/>
      <c r="C4" s="202"/>
      <c r="D4" s="203"/>
      <c r="E4" s="160"/>
      <c r="F4" s="204"/>
      <c r="G4" s="204"/>
      <c r="H4" s="204"/>
      <c r="I4" s="64"/>
    </row>
    <row r="5" spans="1:9" s="16" customFormat="1" ht="25.5" customHeight="1">
      <c r="A5" s="206" t="s">
        <v>28</v>
      </c>
      <c r="B5" s="207"/>
      <c r="C5" s="208"/>
      <c r="D5" s="209" t="s">
        <v>76</v>
      </c>
      <c r="E5" s="209" t="s">
        <v>3</v>
      </c>
      <c r="F5" s="209" t="s">
        <v>77</v>
      </c>
      <c r="G5" s="209" t="s">
        <v>80</v>
      </c>
      <c r="H5" s="209" t="s">
        <v>78</v>
      </c>
      <c r="I5" s="210" t="s">
        <v>81</v>
      </c>
    </row>
    <row r="6" spans="1:9" s="16" customFormat="1" ht="15" customHeight="1">
      <c r="A6" s="55"/>
      <c r="B6" s="76"/>
      <c r="C6" s="73"/>
      <c r="D6" s="63"/>
      <c r="E6" s="160"/>
      <c r="F6" s="71"/>
      <c r="G6" s="71"/>
      <c r="H6" s="71"/>
      <c r="I6" s="64"/>
    </row>
    <row r="7" spans="1:9" s="16" customFormat="1" ht="15" customHeight="1">
      <c r="A7" s="55"/>
      <c r="B7" s="76"/>
      <c r="C7" s="78" t="s">
        <v>31</v>
      </c>
      <c r="D7" s="211"/>
      <c r="E7" s="212"/>
      <c r="F7" s="213"/>
      <c r="G7" s="213"/>
      <c r="H7" s="213"/>
      <c r="I7" s="214"/>
    </row>
    <row r="8" spans="1:9" s="16" customFormat="1" ht="15" customHeight="1">
      <c r="A8" s="55"/>
      <c r="B8" s="79" t="s">
        <v>33</v>
      </c>
      <c r="C8" s="73" t="s">
        <v>100</v>
      </c>
      <c r="D8" s="211" t="s">
        <v>18</v>
      </c>
      <c r="E8" s="218">
        <v>53</v>
      </c>
      <c r="F8" s="267">
        <v>0</v>
      </c>
      <c r="G8" s="216">
        <f aca="true" t="shared" si="0" ref="G8:G15">E8*F8</f>
        <v>0</v>
      </c>
      <c r="H8" s="216"/>
      <c r="I8" s="217"/>
    </row>
    <row r="9" spans="1:9" s="16" customFormat="1" ht="15" customHeight="1">
      <c r="A9" s="55"/>
      <c r="B9" s="79" t="s">
        <v>34</v>
      </c>
      <c r="C9" s="73" t="s">
        <v>101</v>
      </c>
      <c r="D9" s="211" t="s">
        <v>18</v>
      </c>
      <c r="E9" s="218">
        <v>13</v>
      </c>
      <c r="F9" s="267">
        <v>0</v>
      </c>
      <c r="G9" s="216">
        <f t="shared" si="0"/>
        <v>0</v>
      </c>
      <c r="H9" s="216"/>
      <c r="I9" s="217"/>
    </row>
    <row r="10" spans="1:9" s="16" customFormat="1" ht="15" customHeight="1">
      <c r="A10" s="55"/>
      <c r="B10" s="79" t="s">
        <v>68</v>
      </c>
      <c r="C10" s="73" t="s">
        <v>102</v>
      </c>
      <c r="D10" s="211" t="s">
        <v>18</v>
      </c>
      <c r="E10" s="218">
        <v>14</v>
      </c>
      <c r="F10" s="267">
        <v>0</v>
      </c>
      <c r="G10" s="216">
        <f t="shared" si="0"/>
        <v>0</v>
      </c>
      <c r="H10" s="216"/>
      <c r="I10" s="217"/>
    </row>
    <row r="11" spans="1:9" s="16" customFormat="1" ht="15" customHeight="1">
      <c r="A11" s="55"/>
      <c r="B11" s="79" t="s">
        <v>39</v>
      </c>
      <c r="C11" s="73" t="s">
        <v>104</v>
      </c>
      <c r="D11" s="211" t="s">
        <v>18</v>
      </c>
      <c r="E11" s="218">
        <v>2</v>
      </c>
      <c r="F11" s="267">
        <v>0</v>
      </c>
      <c r="G11" s="216">
        <f t="shared" si="0"/>
        <v>0</v>
      </c>
      <c r="H11" s="216"/>
      <c r="I11" s="217"/>
    </row>
    <row r="12" spans="1:9" s="16" customFormat="1" ht="15" customHeight="1">
      <c r="A12" s="55"/>
      <c r="B12" s="79" t="s">
        <v>44</v>
      </c>
      <c r="C12" s="78" t="s">
        <v>21</v>
      </c>
      <c r="D12" s="261" t="s">
        <v>18</v>
      </c>
      <c r="E12" s="262">
        <f>SUM(E8:E11)</f>
        <v>82</v>
      </c>
      <c r="F12" s="268">
        <v>7.5</v>
      </c>
      <c r="G12" s="228">
        <f t="shared" si="0"/>
        <v>615</v>
      </c>
      <c r="H12" s="221"/>
      <c r="I12" s="217"/>
    </row>
    <row r="13" spans="1:9" s="16" customFormat="1" ht="15" customHeight="1">
      <c r="A13" s="55"/>
      <c r="B13" s="79" t="s">
        <v>70</v>
      </c>
      <c r="C13" s="73" t="s">
        <v>45</v>
      </c>
      <c r="D13" s="219" t="s">
        <v>46</v>
      </c>
      <c r="E13" s="220">
        <v>500</v>
      </c>
      <c r="F13" s="265">
        <v>0</v>
      </c>
      <c r="G13" s="216">
        <f t="shared" si="0"/>
        <v>0</v>
      </c>
      <c r="H13" s="265">
        <v>0</v>
      </c>
      <c r="I13" s="217">
        <f>E13*H13</f>
        <v>0</v>
      </c>
    </row>
    <row r="14" spans="1:9" s="16" customFormat="1" ht="15" customHeight="1">
      <c r="A14" s="55"/>
      <c r="B14" s="79" t="s">
        <v>71</v>
      </c>
      <c r="C14" s="73" t="s">
        <v>94</v>
      </c>
      <c r="D14" s="219" t="s">
        <v>18</v>
      </c>
      <c r="E14" s="220">
        <v>26</v>
      </c>
      <c r="F14" s="266">
        <v>0</v>
      </c>
      <c r="G14" s="216">
        <f t="shared" si="0"/>
        <v>0</v>
      </c>
      <c r="H14" s="266">
        <v>0</v>
      </c>
      <c r="I14" s="217">
        <f>E14*H14</f>
        <v>0</v>
      </c>
    </row>
    <row r="15" spans="1:9" s="16" customFormat="1" ht="15" customHeight="1">
      <c r="A15" s="55"/>
      <c r="B15" s="79" t="s">
        <v>74</v>
      </c>
      <c r="C15" s="73" t="s">
        <v>82</v>
      </c>
      <c r="D15" s="219" t="s">
        <v>18</v>
      </c>
      <c r="E15" s="220">
        <v>13</v>
      </c>
      <c r="F15" s="266">
        <v>0</v>
      </c>
      <c r="G15" s="216">
        <f t="shared" si="0"/>
        <v>0</v>
      </c>
      <c r="H15" s="266">
        <v>0</v>
      </c>
      <c r="I15" s="217">
        <f>E15*H15</f>
        <v>0</v>
      </c>
    </row>
    <row r="16" spans="1:9" s="16" customFormat="1" ht="15" customHeight="1">
      <c r="A16" s="55"/>
      <c r="B16" s="80"/>
      <c r="C16" s="73"/>
      <c r="D16" s="211"/>
      <c r="E16" s="215"/>
      <c r="F16" s="216"/>
      <c r="G16" s="216"/>
      <c r="H16" s="216"/>
      <c r="I16" s="217"/>
    </row>
    <row r="17" spans="1:9" s="16" customFormat="1" ht="15" customHeight="1">
      <c r="A17" s="55"/>
      <c r="B17" s="80"/>
      <c r="C17" s="78" t="s">
        <v>32</v>
      </c>
      <c r="D17" s="211"/>
      <c r="E17" s="215"/>
      <c r="F17" s="216"/>
      <c r="G17" s="216"/>
      <c r="H17" s="216"/>
      <c r="I17" s="217"/>
    </row>
    <row r="18" spans="1:9" s="16" customFormat="1" ht="15" customHeight="1">
      <c r="A18" s="55"/>
      <c r="B18" s="79" t="s">
        <v>35</v>
      </c>
      <c r="C18" s="73" t="s">
        <v>29</v>
      </c>
      <c r="D18" s="211" t="s">
        <v>27</v>
      </c>
      <c r="E18" s="215">
        <v>75</v>
      </c>
      <c r="F18" s="216"/>
      <c r="G18" s="216"/>
      <c r="H18" s="266">
        <v>0</v>
      </c>
      <c r="I18" s="217">
        <f>E18*H18</f>
        <v>0</v>
      </c>
    </row>
    <row r="19" spans="1:9" s="16" customFormat="1" ht="15" customHeight="1">
      <c r="A19" s="55"/>
      <c r="B19" s="79" t="s">
        <v>36</v>
      </c>
      <c r="C19" s="73" t="s">
        <v>30</v>
      </c>
      <c r="D19" s="211" t="s">
        <v>27</v>
      </c>
      <c r="E19" s="215">
        <v>82</v>
      </c>
      <c r="F19" s="216"/>
      <c r="G19" s="216"/>
      <c r="H19" s="266">
        <v>0</v>
      </c>
      <c r="I19" s="217">
        <f>E19*H19</f>
        <v>0</v>
      </c>
    </row>
    <row r="20" spans="1:9" s="16" customFormat="1" ht="15" customHeight="1">
      <c r="A20" s="55"/>
      <c r="B20" s="79"/>
      <c r="C20" s="73"/>
      <c r="D20" s="211"/>
      <c r="E20" s="215"/>
      <c r="F20" s="216"/>
      <c r="G20" s="216"/>
      <c r="H20" s="216"/>
      <c r="I20" s="217"/>
    </row>
    <row r="21" spans="1:9" s="16" customFormat="1" ht="15" customHeight="1">
      <c r="A21" s="55"/>
      <c r="B21" s="79"/>
      <c r="C21" s="78" t="s">
        <v>40</v>
      </c>
      <c r="D21" s="211"/>
      <c r="E21" s="215"/>
      <c r="F21" s="216"/>
      <c r="G21" s="216"/>
      <c r="H21" s="216"/>
      <c r="I21" s="217"/>
    </row>
    <row r="22" spans="1:9" s="16" customFormat="1" ht="15" customHeight="1">
      <c r="A22" s="55"/>
      <c r="B22" s="79" t="s">
        <v>41</v>
      </c>
      <c r="C22" s="73" t="s">
        <v>42</v>
      </c>
      <c r="D22" s="211" t="s">
        <v>43</v>
      </c>
      <c r="E22" s="215">
        <v>90</v>
      </c>
      <c r="F22" s="216"/>
      <c r="G22" s="216"/>
      <c r="H22" s="266">
        <v>0</v>
      </c>
      <c r="I22" s="217">
        <f>E22*H22</f>
        <v>0</v>
      </c>
    </row>
    <row r="23" spans="1:218" s="62" customFormat="1" ht="15" customHeight="1">
      <c r="A23" s="201"/>
      <c r="B23" s="65"/>
      <c r="C23" s="73"/>
      <c r="D23" s="219"/>
      <c r="E23" s="212"/>
      <c r="F23" s="245"/>
      <c r="G23" s="245"/>
      <c r="H23" s="245"/>
      <c r="I23" s="214"/>
      <c r="HG23" s="66"/>
      <c r="HH23" s="66"/>
      <c r="HI23" s="66"/>
      <c r="HJ23" s="66"/>
    </row>
    <row r="24" spans="1:214" s="162" customFormat="1" ht="15" customHeight="1">
      <c r="A24" s="252"/>
      <c r="B24" s="253"/>
      <c r="C24" s="254" t="s">
        <v>83</v>
      </c>
      <c r="D24" s="254"/>
      <c r="E24" s="255"/>
      <c r="F24" s="256"/>
      <c r="G24" s="257">
        <f>SUM(G8:G23)</f>
        <v>615</v>
      </c>
      <c r="H24" s="257"/>
      <c r="I24" s="264">
        <f>SUM(I8:I23)</f>
        <v>0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</row>
    <row r="25" spans="1:214" s="162" customFormat="1" ht="15" customHeight="1">
      <c r="A25" s="163"/>
      <c r="B25" s="65"/>
      <c r="C25" s="78"/>
      <c r="D25" s="78"/>
      <c r="E25" s="199"/>
      <c r="F25" s="200"/>
      <c r="G25" s="200"/>
      <c r="H25" s="200"/>
      <c r="I25" s="205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</row>
    <row r="26" spans="1:9" s="16" customFormat="1" ht="25.5" customHeight="1">
      <c r="A26" s="206" t="s">
        <v>75</v>
      </c>
      <c r="B26" s="207"/>
      <c r="C26" s="208"/>
      <c r="D26" s="209" t="s">
        <v>76</v>
      </c>
      <c r="E26" s="209" t="s">
        <v>3</v>
      </c>
      <c r="F26" s="209" t="s">
        <v>77</v>
      </c>
      <c r="G26" s="209" t="s">
        <v>80</v>
      </c>
      <c r="H26" s="209" t="s">
        <v>78</v>
      </c>
      <c r="I26" s="210" t="s">
        <v>81</v>
      </c>
    </row>
    <row r="27" spans="1:218" s="62" customFormat="1" ht="15" customHeight="1">
      <c r="A27" s="55"/>
      <c r="B27" s="65"/>
      <c r="C27" s="69"/>
      <c r="D27" s="63"/>
      <c r="E27" s="160"/>
      <c r="F27" s="72"/>
      <c r="G27" s="72"/>
      <c r="H27" s="72"/>
      <c r="I27" s="70"/>
      <c r="K27" s="68"/>
      <c r="HG27" s="66"/>
      <c r="HH27" s="66"/>
      <c r="HI27" s="66"/>
      <c r="HJ27" s="66"/>
    </row>
    <row r="28" spans="1:218" s="62" customFormat="1" ht="15" customHeight="1">
      <c r="A28" s="55"/>
      <c r="B28" s="65"/>
      <c r="C28" s="78" t="s">
        <v>31</v>
      </c>
      <c r="D28" s="211"/>
      <c r="E28" s="212"/>
      <c r="F28" s="222"/>
      <c r="G28" s="222"/>
      <c r="H28" s="222"/>
      <c r="I28" s="223"/>
      <c r="K28" s="68"/>
      <c r="HG28" s="66"/>
      <c r="HH28" s="66"/>
      <c r="HI28" s="66"/>
      <c r="HJ28" s="66"/>
    </row>
    <row r="29" spans="1:218" s="62" customFormat="1" ht="15" customHeight="1">
      <c r="A29" s="55"/>
      <c r="B29" s="79" t="s">
        <v>72</v>
      </c>
      <c r="C29" s="89" t="s">
        <v>69</v>
      </c>
      <c r="D29" s="224" t="s">
        <v>27</v>
      </c>
      <c r="E29" s="225">
        <v>7</v>
      </c>
      <c r="F29" s="226"/>
      <c r="G29" s="216"/>
      <c r="H29" s="269">
        <v>0</v>
      </c>
      <c r="I29" s="217">
        <f>E29*H29</f>
        <v>0</v>
      </c>
      <c r="K29" s="68"/>
      <c r="HG29" s="66"/>
      <c r="HH29" s="66"/>
      <c r="HI29" s="66"/>
      <c r="HJ29" s="66"/>
    </row>
    <row r="30" spans="1:218" s="62" customFormat="1" ht="15" customHeight="1">
      <c r="A30" s="55"/>
      <c r="B30" s="79" t="s">
        <v>73</v>
      </c>
      <c r="C30" s="69" t="s">
        <v>98</v>
      </c>
      <c r="D30" s="211" t="s">
        <v>18</v>
      </c>
      <c r="E30" s="215">
        <v>14</v>
      </c>
      <c r="F30" s="269">
        <v>0</v>
      </c>
      <c r="G30" s="216">
        <f>E30*F30</f>
        <v>0</v>
      </c>
      <c r="H30" s="269">
        <v>0</v>
      </c>
      <c r="I30" s="217">
        <f>E30*H30</f>
        <v>0</v>
      </c>
      <c r="K30" s="68"/>
      <c r="HG30" s="66"/>
      <c r="HH30" s="66"/>
      <c r="HI30" s="66"/>
      <c r="HJ30" s="66"/>
    </row>
    <row r="31" spans="1:218" s="62" customFormat="1" ht="15" customHeight="1">
      <c r="A31" s="55"/>
      <c r="B31" s="65"/>
      <c r="C31" s="69"/>
      <c r="D31" s="211"/>
      <c r="E31" s="212"/>
      <c r="F31" s="222"/>
      <c r="G31" s="222"/>
      <c r="H31" s="222"/>
      <c r="I31" s="227"/>
      <c r="K31" s="68"/>
      <c r="HG31" s="66"/>
      <c r="HH31" s="66"/>
      <c r="HI31" s="66"/>
      <c r="HJ31" s="66"/>
    </row>
    <row r="32" spans="1:218" s="62" customFormat="1" ht="15" customHeight="1">
      <c r="A32" s="252"/>
      <c r="B32" s="253"/>
      <c r="C32" s="254" t="s">
        <v>84</v>
      </c>
      <c r="D32" s="254"/>
      <c r="E32" s="255"/>
      <c r="F32" s="256"/>
      <c r="G32" s="257">
        <f>SUM(G29:G31)</f>
        <v>0</v>
      </c>
      <c r="H32" s="257"/>
      <c r="I32" s="264">
        <f>SUM(I29:I31)</f>
        <v>0</v>
      </c>
      <c r="K32" s="68"/>
      <c r="HG32" s="66"/>
      <c r="HH32" s="66"/>
      <c r="HI32" s="66"/>
      <c r="HJ32" s="66"/>
    </row>
    <row r="33" spans="1:218" s="62" customFormat="1" ht="15" customHeight="1">
      <c r="A33" s="55"/>
      <c r="B33" s="65"/>
      <c r="C33" s="69"/>
      <c r="D33" s="63"/>
      <c r="E33" s="160"/>
      <c r="F33" s="72"/>
      <c r="G33" s="72"/>
      <c r="H33" s="72"/>
      <c r="I33" s="77"/>
      <c r="K33" s="68"/>
      <c r="HG33" s="66"/>
      <c r="HH33" s="66"/>
      <c r="HI33" s="66"/>
      <c r="HJ33" s="66"/>
    </row>
    <row r="34" spans="1:218" s="62" customFormat="1" ht="15" customHeight="1">
      <c r="A34" s="55"/>
      <c r="B34" s="65"/>
      <c r="C34" s="78" t="s">
        <v>79</v>
      </c>
      <c r="D34" s="211"/>
      <c r="E34" s="212"/>
      <c r="F34" s="222"/>
      <c r="G34" s="222"/>
      <c r="H34" s="222"/>
      <c r="I34" s="227"/>
      <c r="K34" s="68"/>
      <c r="HG34" s="66"/>
      <c r="HH34" s="66"/>
      <c r="HI34" s="66"/>
      <c r="HJ34" s="66"/>
    </row>
    <row r="35" spans="1:218" s="155" customFormat="1" ht="15" customHeight="1">
      <c r="A35" s="153"/>
      <c r="B35" s="154"/>
      <c r="C35" s="89"/>
      <c r="D35" s="229"/>
      <c r="E35" s="218"/>
      <c r="F35" s="263"/>
      <c r="G35" s="230"/>
      <c r="H35" s="230"/>
      <c r="I35" s="231"/>
      <c r="K35" s="156"/>
      <c r="HG35" s="157"/>
      <c r="HH35" s="157"/>
      <c r="HI35" s="157"/>
      <c r="HJ35" s="157"/>
    </row>
    <row r="36" spans="1:218" s="62" customFormat="1" ht="15" customHeight="1">
      <c r="A36" s="252"/>
      <c r="B36" s="253"/>
      <c r="C36" s="254" t="s">
        <v>85</v>
      </c>
      <c r="D36" s="254"/>
      <c r="E36" s="255"/>
      <c r="F36" s="256"/>
      <c r="G36" s="257">
        <f>SUM(G35:G35)</f>
        <v>0</v>
      </c>
      <c r="H36" s="257"/>
      <c r="I36" s="258">
        <f>SUM(I35:I35)</f>
        <v>0</v>
      </c>
      <c r="K36" s="68"/>
      <c r="HG36" s="66"/>
      <c r="HH36" s="66"/>
      <c r="HI36" s="66"/>
      <c r="HJ36" s="66"/>
    </row>
    <row r="37" spans="1:218" s="62" customFormat="1" ht="15" customHeight="1">
      <c r="A37" s="163"/>
      <c r="B37" s="65"/>
      <c r="C37" s="73"/>
      <c r="D37" s="73"/>
      <c r="E37" s="164"/>
      <c r="F37" s="165"/>
      <c r="G37" s="165"/>
      <c r="H37" s="165"/>
      <c r="I37" s="67"/>
      <c r="K37" s="68"/>
      <c r="HG37" s="66"/>
      <c r="HH37" s="66"/>
      <c r="HI37" s="66"/>
      <c r="HJ37" s="66"/>
    </row>
    <row r="38" spans="1:218" s="155" customFormat="1" ht="15" customHeight="1">
      <c r="A38" s="153"/>
      <c r="B38" s="154"/>
      <c r="C38" s="78" t="s">
        <v>17</v>
      </c>
      <c r="D38" s="229"/>
      <c r="E38" s="218"/>
      <c r="F38" s="230"/>
      <c r="G38" s="230"/>
      <c r="H38" s="230"/>
      <c r="I38" s="231"/>
      <c r="K38" s="156"/>
      <c r="HG38" s="157"/>
      <c r="HH38" s="157"/>
      <c r="HI38" s="157"/>
      <c r="HJ38" s="157"/>
    </row>
    <row r="39" spans="1:218" s="62" customFormat="1" ht="15" customHeight="1">
      <c r="A39" s="55"/>
      <c r="B39" s="79"/>
      <c r="C39" s="89"/>
      <c r="D39" s="224"/>
      <c r="E39" s="225"/>
      <c r="F39" s="232"/>
      <c r="G39" s="232"/>
      <c r="H39" s="232"/>
      <c r="I39" s="223"/>
      <c r="K39" s="68"/>
      <c r="HG39" s="66"/>
      <c r="HH39" s="66"/>
      <c r="HI39" s="66"/>
      <c r="HJ39" s="66"/>
    </row>
    <row r="40" spans="1:218" s="62" customFormat="1" ht="15" customHeight="1">
      <c r="A40" s="259"/>
      <c r="B40" s="253"/>
      <c r="C40" s="254" t="s">
        <v>92</v>
      </c>
      <c r="D40" s="254"/>
      <c r="E40" s="255"/>
      <c r="F40" s="256"/>
      <c r="G40" s="257">
        <f>SUM(G39:G39)</f>
        <v>0</v>
      </c>
      <c r="H40" s="257"/>
      <c r="I40" s="260">
        <f>SUM(I39:I39)</f>
        <v>0</v>
      </c>
      <c r="K40" s="68"/>
      <c r="HG40" s="66"/>
      <c r="HH40" s="66"/>
      <c r="HI40" s="66"/>
      <c r="HJ40" s="66"/>
    </row>
    <row r="41" spans="1:9" ht="15" customHeight="1">
      <c r="A41" s="246"/>
      <c r="B41" s="247"/>
      <c r="C41" s="248"/>
      <c r="D41" s="248"/>
      <c r="E41" s="249"/>
      <c r="F41" s="250"/>
      <c r="G41" s="250"/>
      <c r="H41" s="250"/>
      <c r="I41" s="251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 selectLockedCells="1" selectUnlockedCells="1"/>
  <mergeCells count="2">
    <mergeCell ref="A1:C1"/>
    <mergeCell ref="A2:C2"/>
  </mergeCells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300" verticalDpi="300" orientation="portrait" paperSize="9" scale="58" r:id="rId1"/>
  <ignoredErrors>
    <ignoredError sqref="B39 B34 B3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Vacek</dc:creator>
  <cp:keywords/>
  <dc:description/>
  <cp:lastModifiedBy>N</cp:lastModifiedBy>
  <cp:lastPrinted>2018-04-13T05:40:41Z</cp:lastPrinted>
  <dcterms:created xsi:type="dcterms:W3CDTF">2013-04-19T08:30:12Z</dcterms:created>
  <dcterms:modified xsi:type="dcterms:W3CDTF">2019-03-27T16:20:07Z</dcterms:modified>
  <cp:category/>
  <cp:version/>
  <cp:contentType/>
  <cp:contentStatus/>
</cp:coreProperties>
</file>