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enderacz-my.sharepoint.com/personal/bielak_tendera_cz/Documents/01_Moje zakázky/Syrovice/26027_Obec Syrovice_Sobotovická/01_Zadávací dokumentace/ZD-přílohy/"/>
    </mc:Choice>
  </mc:AlternateContent>
  <xr:revisionPtr revIDLastSave="9" documentId="11_E7D62315B691B1DF22108D440B0B5CF662344747" xr6:coauthVersionLast="47" xr6:coauthVersionMax="47" xr10:uidLastSave="{254F6847-9FD0-4EBD-9D24-32456AC945FC}"/>
  <bookViews>
    <workbookView xWindow="28680" yWindow="-120" windowWidth="29040" windowHeight="15720" activeTab="3" xr2:uid="{00000000-000D-0000-FFFF-FFFF00000000}"/>
  </bookViews>
  <sheets>
    <sheet name="SO 000SO 000.a" sheetId="2" r:id="rId1"/>
    <sheet name="SO 000SO 000.b" sheetId="3" r:id="rId2"/>
    <sheet name="SO 101.1" sheetId="4" r:id="rId3"/>
    <sheet name="SO 101.3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4" i="5" l="1"/>
  <c r="I55" i="5"/>
  <c r="O55" i="5" s="1"/>
  <c r="I41" i="5"/>
  <c r="I50" i="5"/>
  <c r="O50" i="5" s="1"/>
  <c r="I46" i="5"/>
  <c r="O46" i="5" s="1"/>
  <c r="I42" i="5"/>
  <c r="O42" i="5" s="1"/>
  <c r="I32" i="5"/>
  <c r="I37" i="5"/>
  <c r="O37" i="5" s="1"/>
  <c r="I33" i="5"/>
  <c r="O33" i="5" s="1"/>
  <c r="I17" i="5"/>
  <c r="I29" i="5"/>
  <c r="O29" i="5" s="1"/>
  <c r="I25" i="5"/>
  <c r="O25" i="5" s="1"/>
  <c r="I21" i="5"/>
  <c r="O21" i="5" s="1"/>
  <c r="I18" i="5"/>
  <c r="O18" i="5" s="1"/>
  <c r="I8" i="5"/>
  <c r="I3" i="5" s="1"/>
  <c r="I13" i="5"/>
  <c r="O13" i="5" s="1"/>
  <c r="O9" i="5"/>
  <c r="I9" i="5"/>
  <c r="I110" i="4"/>
  <c r="I119" i="4"/>
  <c r="O119" i="4" s="1"/>
  <c r="I115" i="4"/>
  <c r="O115" i="4" s="1"/>
  <c r="I111" i="4"/>
  <c r="O111" i="4" s="1"/>
  <c r="I103" i="4"/>
  <c r="I107" i="4"/>
  <c r="O107" i="4" s="1"/>
  <c r="I104" i="4"/>
  <c r="O104" i="4" s="1"/>
  <c r="I99" i="4"/>
  <c r="O99" i="4" s="1"/>
  <c r="I96" i="4"/>
  <c r="O96" i="4" s="1"/>
  <c r="I92" i="4"/>
  <c r="O92" i="4" s="1"/>
  <c r="O89" i="4"/>
  <c r="I89" i="4"/>
  <c r="O86" i="4"/>
  <c r="I86" i="4"/>
  <c r="I82" i="4"/>
  <c r="O82" i="4" s="1"/>
  <c r="I79" i="4"/>
  <c r="O79" i="4" s="1"/>
  <c r="I75" i="4"/>
  <c r="O75" i="4" s="1"/>
  <c r="I71" i="4"/>
  <c r="I62" i="4" s="1"/>
  <c r="O67" i="4"/>
  <c r="I67" i="4"/>
  <c r="O63" i="4"/>
  <c r="I63" i="4"/>
  <c r="I53" i="4"/>
  <c r="O58" i="4"/>
  <c r="I58" i="4"/>
  <c r="I54" i="4"/>
  <c r="O54" i="4" s="1"/>
  <c r="I17" i="4"/>
  <c r="I49" i="4"/>
  <c r="O49" i="4" s="1"/>
  <c r="O45" i="4"/>
  <c r="I45" i="4"/>
  <c r="O41" i="4"/>
  <c r="I41" i="4"/>
  <c r="I37" i="4"/>
  <c r="O37" i="4" s="1"/>
  <c r="I33" i="4"/>
  <c r="O33" i="4" s="1"/>
  <c r="I29" i="4"/>
  <c r="O29" i="4" s="1"/>
  <c r="I25" i="4"/>
  <c r="O25" i="4" s="1"/>
  <c r="O22" i="4"/>
  <c r="I22" i="4"/>
  <c r="O18" i="4"/>
  <c r="I18" i="4"/>
  <c r="I8" i="4"/>
  <c r="I3" i="4" s="1"/>
  <c r="O13" i="4"/>
  <c r="I13" i="4"/>
  <c r="I9" i="4"/>
  <c r="O9" i="4" s="1"/>
  <c r="I40" i="3"/>
  <c r="O40" i="3" s="1"/>
  <c r="I37" i="3"/>
  <c r="O37" i="3" s="1"/>
  <c r="I34" i="3"/>
  <c r="O34" i="3" s="1"/>
  <c r="O31" i="3"/>
  <c r="I31" i="3"/>
  <c r="I28" i="3"/>
  <c r="O28" i="3" s="1"/>
  <c r="I25" i="3"/>
  <c r="O25" i="3" s="1"/>
  <c r="I22" i="3"/>
  <c r="O22" i="3" s="1"/>
  <c r="I19" i="3"/>
  <c r="O19" i="3" s="1"/>
  <c r="I16" i="3"/>
  <c r="O16" i="3" s="1"/>
  <c r="O13" i="3"/>
  <c r="I13" i="3"/>
  <c r="I10" i="3"/>
  <c r="O10" i="3" s="1"/>
  <c r="I13" i="2"/>
  <c r="O13" i="2" s="1"/>
  <c r="I10" i="2"/>
  <c r="I9" i="2" s="1"/>
  <c r="I3" i="2" s="1"/>
  <c r="I9" i="3" l="1"/>
  <c r="I3" i="3" s="1"/>
  <c r="O71" i="4"/>
  <c r="O10" i="2"/>
</calcChain>
</file>

<file path=xl/sharedStrings.xml><?xml version="1.0" encoding="utf-8"?>
<sst xmlns="http://schemas.openxmlformats.org/spreadsheetml/2006/main" count="689" uniqueCount="220">
  <si>
    <t>EstiCon</t>
  </si>
  <si>
    <t>Firma:</t>
  </si>
  <si>
    <t>Soupis prací objektu</t>
  </si>
  <si>
    <t>S</t>
  </si>
  <si>
    <t>Stavba:</t>
  </si>
  <si>
    <t>-</t>
  </si>
  <si>
    <t>III/39514 Syrovice, ul. Sobotovská (SÚS)</t>
  </si>
  <si>
    <t>SO 000.a</t>
  </si>
  <si>
    <t>O</t>
  </si>
  <si>
    <t>Objekt:</t>
  </si>
  <si>
    <t>SO 000</t>
  </si>
  <si>
    <t>Ostatní a vedlejší náklady</t>
  </si>
  <si>
    <t>O1</t>
  </si>
  <si>
    <t>Rozpočet:</t>
  </si>
  <si>
    <t>Ostatní náklady</t>
  </si>
  <si>
    <t>Typ</t>
  </si>
  <si>
    <t>Poř. číslo</t>
  </si>
  <si>
    <t>Kód položky</t>
  </si>
  <si>
    <t>Varianta</t>
  </si>
  <si>
    <t>Název Položky</t>
  </si>
  <si>
    <t>MJ</t>
  </si>
  <si>
    <t>Množství</t>
  </si>
  <si>
    <t>Cena</t>
  </si>
  <si>
    <t>Cenová soustava</t>
  </si>
  <si>
    <t>Jednotková</t>
  </si>
  <si>
    <t>Celkem</t>
  </si>
  <si>
    <t>SD</t>
  </si>
  <si>
    <t>0</t>
  </si>
  <si>
    <t>Všeobecné konstrukce a práce</t>
  </si>
  <si>
    <t>P</t>
  </si>
  <si>
    <t>029113</t>
  </si>
  <si>
    <t/>
  </si>
  <si>
    <t>OSTATNÍ POŽADAVKY - GEODETICKÉ ZAMĚŘENÍ - CELKY</t>
  </si>
  <si>
    <t>KPL</t>
  </si>
  <si>
    <t>PP</t>
  </si>
  <si>
    <t>Geodetické zaměření stavby - popsáno v obchodních podmínkách</t>
  </si>
  <si>
    <t>TS</t>
  </si>
  <si>
    <t>zahrnuje veškeré náklady spojené s objednatelem požadovanými pracemi</t>
  </si>
  <si>
    <t>02946</t>
  </si>
  <si>
    <t>OSTAT POŽADAVKY - FOTODOKUMENTACE</t>
  </si>
  <si>
    <t>Fotodokumentace provádění stavby - popsáno v obchodních podmínkách</t>
  </si>
  <si>
    <t>položka zahrnuje:
- fotodokumentaci zadavatelem požadovaného děje a konstrukcí v požadovaných časových intervalech
- zadavatelem specifikované výstupy (fotografie v papírovém a digitálním formátu) v požadovaném počtu</t>
  </si>
  <si>
    <t>SO 000.b</t>
  </si>
  <si>
    <t>Vedlejší náklady</t>
  </si>
  <si>
    <t>00001</t>
  </si>
  <si>
    <t>R</t>
  </si>
  <si>
    <t>Vytyčení veškerých inženýrských sítí v prostoru staveniště - popsáno v obchodních podmínkách  a v projektové dokumentaci</t>
  </si>
  <si>
    <t>00004</t>
  </si>
  <si>
    <t>Zajištění povolení k uzavírkám - popsáno v obchodních podmínkách, v zákoně č. 13/1997 Sb., a vyhlášce č. 104/1997</t>
  </si>
  <si>
    <t>00005</t>
  </si>
  <si>
    <t>Zajištění stanovení, umístění, údržbu, přemístění a odstranění dočasného dopravního značení - popsáno v projektové dokumentaci</t>
  </si>
  <si>
    <t>00008</t>
  </si>
  <si>
    <t>Zajištění přístupů a příjezdů k sousedním nemovitostem  - popsáno v obchodních podmínkách, v zákoně č. 13/1997 Sb., a vyhlášce č. 104/1997</t>
  </si>
  <si>
    <t>00011</t>
  </si>
  <si>
    <t>Ohlašování pohybu třetích osob na staveništi - popsáno v obchodních podmínkách</t>
  </si>
  <si>
    <t>00014</t>
  </si>
  <si>
    <t>Zajištění provedení a výstupů veškerých zkoušek a revizí - popsáno v obchodních podmínkách, technických podmínkách a normách ČSN</t>
  </si>
  <si>
    <t>00015</t>
  </si>
  <si>
    <t>Bezpečnostní opatření - popsáno v projektové dokumentaci</t>
  </si>
  <si>
    <t>00016</t>
  </si>
  <si>
    <t>Výpočet hluku ze stavební činnosti - popsáno v projektové dokumentaci a ve vyhlášce č. 272/2011</t>
  </si>
  <si>
    <t>00018</t>
  </si>
  <si>
    <t>Návrh technologického postupu prací - popsáno v obchodních podmínkách</t>
  </si>
  <si>
    <t>00019</t>
  </si>
  <si>
    <t>Stanovení trvalého dopravního značení</t>
  </si>
  <si>
    <t>02710</t>
  </si>
  <si>
    <t>POMOC PRÁCE ZŘÍZ NEBO ZAJIŠŤ OBJÍŽĎKY A PŘÍSTUP CESTY</t>
  </si>
  <si>
    <t>Přechodná úprava dopravního značení a objízdných tras, včetně údržby a úprav
během stavebních prací v souladu s TP66 - II.vydání "Zásady pro označování
pracovních míst na PK" a s platnými předpisy pro navrhování DZ na PK, vč.
vyhlášky č. 294/2015 Sb.
Stávající svislé dopravní značky se pro potřeby PDZ zachovají a dle potřeby
zakryjí, upraví nebo doplní. Přechodné SDZ (značky, směrovací desky, závory,
semaforová souprava, světla) se umístí na nosičích a podkladních deskách včetně
nutných přesunů dle jednotlivých fází (etap) výstavby, dodávky, montáže,
demontáže, nájmu.
Zahrnuje provizorní dopravní značení po celou dobu stavby.</t>
  </si>
  <si>
    <t>VV</t>
  </si>
  <si>
    <t>1 = 1,000 [A]</t>
  </si>
  <si>
    <t>Položka zahrnuje:
- veškeré náklady spojené se zřízením nebo zajištěním objížďky a přístupové cesty
Položka nezahrnuje:
- x</t>
  </si>
  <si>
    <t>SO 101.1</t>
  </si>
  <si>
    <t>OPRAVA POVRCHU KOMUNIKACE</t>
  </si>
  <si>
    <t>014102</t>
  </si>
  <si>
    <t>1</t>
  </si>
  <si>
    <t>POPLATKY ZA SKLÁDKU</t>
  </si>
  <si>
    <t>T</t>
  </si>
  <si>
    <t>Položka č. 12273 568*2,0 = 1136,000 [A]_x000D_
Položka č. 13273 38,4*2,0 = 76,800 [B]_x000D_
Celkové množství = 1212,800</t>
  </si>
  <si>
    <t>Položka zahrnuje:
- veškeré poplatky provozovateli skládky související s uložením odpadu na skládce.
Položka nezahrnuje:
- x</t>
  </si>
  <si>
    <t>Položka č. 11318 6*2,0 = 12,000 [A]_x000D_
Položka č. 11352 15*0,172 = 2,580 [B]_x000D_
Celkové množství = 14,580</t>
  </si>
  <si>
    <t>Zemní práce</t>
  </si>
  <si>
    <t>11318</t>
  </si>
  <si>
    <t>ODSTRANĚNÍ KRYTU ZPEVNĚNÝCH PLOCH Z DLAŽDIC</t>
  </si>
  <si>
    <t>M3</t>
  </si>
  <si>
    <t>včetně odvozu na skládku (odvozná vzdálenost v režii zhotovitele)</t>
  </si>
  <si>
    <t>Stávající dlaždice 10*0,6 = 6,000 [A]</t>
  </si>
  <si>
    <t>Položka zahrnuje:
- veškerou manipulaci s vybouranou sutí a s vybouranými hmotami vč. uložení na skládku. 
Položka nezahrnuje:
-  poplatek za skládku, který se vykazuje v položce 0141** (s výjimkou malého množství bouraného materiálu, kde je možné poplatek zahrnout do jednotkové ceny bourání – tento fakt musí být uveden v doplňujícím textu k položce). jednotkové ceny bourání – tento fakt musí být uveden v doplňujícím textu k položce).</t>
  </si>
  <si>
    <t>11352</t>
  </si>
  <si>
    <t>ODSTRANĚNÍ CHODNÍKOVÝCH A SILNIČNÍCH OBRUBNÍKŮ BETONOVÝCH</t>
  </si>
  <si>
    <t>M</t>
  </si>
  <si>
    <t>Položka zahrnuje:
- veškerou manipulaci s vybouranou sutí a s vybouranými hmotami vč. uložení na skládku. 
Položka nezahrnuje:
-  poplatek za skládku, který se vykazuje v položce 0141** (s výjimkou malého množství bouraného materiálu, kde je možné poplatek zahrnout do jednotkové ceny bourání – tento fakt musí být uveden v doplňujícím textu k položce).</t>
  </si>
  <si>
    <t>11372</t>
  </si>
  <si>
    <t>FRÉZOVÁNÍ ZPEVNĚNÝCH PLOCH ASFALTOVÝCH</t>
  </si>
  <si>
    <t>Odvoz a likvidace v režii zhotovitele.</t>
  </si>
  <si>
    <t>Frézování v tl. 10 cm 3400*0,1 = 340,000 [A]_x000D_
Frézování v místech lokálních sanací 1420*0,05 = 71,000 [B]_x000D_
Celkové množství = 411,000</t>
  </si>
  <si>
    <t>12273</t>
  </si>
  <si>
    <t>ODKOPÁVKY A PROKOPÁVKY OBECNÉ TŘ. I</t>
  </si>
  <si>
    <t>Sanace 40% plochy hl. 0,4 m 3550*0,4*0,4 = 568,000 [A]</t>
  </si>
  <si>
    <t>Položka zahrnuje:
- vodorovnou a svislou dopravu,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svahování a přesvah. svahů do konečného tvaru, výměna hornin v podloží a v pláni znehodnocené klimatickými vlivy
- ruční vykopávky, odstranění kořenů a napadávek
- pažení, vzepření a rozepření vč. přepažování (vyjma pažení záporového a štětových stěn)
- úpravu, ochranu a očištění dna, základové spáry, stěn a svahů
- zhutnění podloží, případně i svahů vč. svahování
- zřízení stupňů v podloží a lavic na svazích, není-li pro tyto práce zřízena samostatná položka
- udržování výkopiště a jeho ochrana proti vodě
- odvedení nebo obvedení vody v okolí výkopiště a ve výkopišti
- třídění výkopku
- veškeré pomocné konstrukce umožňující provedení vykopávky (příjezdy, sjezdy, nájezdy, lešení, podpěr. konstr., přemostění, zpevněné plochy, zakrytí a pod.)
Položka nezahrnuje:
-  uložení zeminy (na skládku, do násypu) ani poplatky za skládku, vykazují se v položce č.0141**</t>
  </si>
  <si>
    <t>13273</t>
  </si>
  <si>
    <t>HLOUBENÍ RÝH ŠÍŘ DO 2M PAŽ I NEPAŽ TŘ. I</t>
  </si>
  <si>
    <t>Pro obrubníky 192*0,5*0,4 = 38,400 [A]</t>
  </si>
  <si>
    <t>Položka zahrnuje:
- vodorovnou a svislou dopravu,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svahování a přesvah. svahů do konečného tvaru, výměna hornin v podloží a v pláni znehodnocené klimatickými vlivy
- ruční vykopávky, odstranění kořenů a napadávek
- pažení, vzepření a rozepření vč. přepažování (vyjma pažení záporového a štětových stěn)
- úpravu, ochranu a očištění dna, základové spáry, stěn a svahů
- odvedení nebo obvedení vody v okolí výkopiště a ve výkopišti
- třídění výkopku
- veškeré pomocné konstrukce umožňující provedení vykopávky (příjezdy, sjezdy, nájezdy, lešení, podpěr. konstr., přemostění, zpevněné plochy, zakrytí a pod.)
Položka nezahrnuje:
- uložení zeminy (na skládku, do násypu) ani poplatky za skládku, vykazují se v položce č.0141**</t>
  </si>
  <si>
    <t>17120</t>
  </si>
  <si>
    <t>ULOŽENÍ SYPANINY DO NÁSYPŮ A NA SKLÁDKY BEZ ZHUTNĚNÍ</t>
  </si>
  <si>
    <t>Uložení materiálu na skládku k pol. 12273 a 13273</t>
  </si>
  <si>
    <t>568+38,4 = 606,400 [A]</t>
  </si>
  <si>
    <t>Položka zahrnuje:
- kompletní provedení zemní konstrukce do předepsaného tvaru
- ošetření úložiště po celou dobu práce v něm vč. klimatických opatření
- ztížení v okolí vedení, konstrukcí a objektů a jejich dočasné zajištění
- ztížení provádění ve ztížených podmínkách a stísněných prostorech
- ztížené ukládání sypaniny pod vodu
- ukládání po vrstvách a po jiných nutných částech (figurách) vč. dosypávek
- spouštění a nošení materiálu
- úprava, očištění a ochrana podloží a svahů
- svahování, uzavírání povrchů svahů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
Položka nezahrnuje:
- x</t>
  </si>
  <si>
    <t>18110</t>
  </si>
  <si>
    <t>ÚPRAVA PLÁNĚ SE ZHUTNĚNÍM V HORNINĚ TŘ. I</t>
  </si>
  <si>
    <t>M2</t>
  </si>
  <si>
    <t>Doplnění u obrub 870*0,3 = 261,000 [A]_x000D_
V místě dešťové kanalizace 1,0*(208,0+18,0+6,5*4) = 252,000 [B]_x000D_
Celkové množství = 513,000</t>
  </si>
  <si>
    <t>Položka zahrnuje:
- úpravu pláně včetně vyrovnání výškových rozdílů. Míru zhutnění určuje projekt.
Položka nezahrnuje:
- x</t>
  </si>
  <si>
    <t>18231A</t>
  </si>
  <si>
    <t>ROZPROSTŘENÍ NAKUPOVANÉ ORNICE V ROVINĚ V TL. DO 0,1 M</t>
  </si>
  <si>
    <t>185*0,5 = 92,500 [A]</t>
  </si>
  <si>
    <t>Položka zahrnuje:
- nákup a dopravu ornice
- rozprostření ornice v předepsané tloušťce ve svahu přes 1:5
Položka nezahrnuje:
- x</t>
  </si>
  <si>
    <t>18241</t>
  </si>
  <si>
    <t>ZALOŽENÍ TRÁVNÍKU RUČNÍM VÝSEVEM</t>
  </si>
  <si>
    <t>Položka zahrnuje:
- dodání předepsané travní směsi, její výsev na ornici, zalévání, první pokosení, to vše bez ohledu na sklon terénu
Položka nezahrnuje:
- x</t>
  </si>
  <si>
    <t>2</t>
  </si>
  <si>
    <t>Základy</t>
  </si>
  <si>
    <t>21452</t>
  </si>
  <si>
    <t>SANAČNÍ VRSTVY Z KAMENIVA DRCENÉHO</t>
  </si>
  <si>
    <t>Sanace podloží štěrkodrtí 0/63 v tl. 0,4 m</t>
  </si>
  <si>
    <t>Položka zahrnuje:
- dodávku předepsaného kameniva
- mimostaveništní a vnitrostaveništní dopravu a jeho uložení
- není-li v zadávací dokumentaci uvedeno jinak, jedná se o nakupovaný materiál
Položka nezahrnuje:
- x</t>
  </si>
  <si>
    <t>21461E</t>
  </si>
  <si>
    <t>SEPARAČNÍ GEOTEXTILIE DO 500G/M2</t>
  </si>
  <si>
    <t>3550*0,4 = 1420,000 [A]</t>
  </si>
  <si>
    <t>Položka zahrnuje:
- dodávku předepsané geotextilie
- úpravu, očištění a ochranu podkladu
- přichycení k podkladu, případně zatížení
- úpravy spojů a zajištění okrajů
- úpravy pro odvodnění
- nutné přesahy (nezapočítávají se do výměry)
- mimostaveništní a vnitrostaveništní dopravu
Položka nezahrnuje:
- x</t>
  </si>
  <si>
    <t>5</t>
  </si>
  <si>
    <t>Komunikace</t>
  </si>
  <si>
    <t>56333</t>
  </si>
  <si>
    <t>VOZOVKOVÉ VRSTVY ZE ŠTĚRKODRTI TL. DO 150MM</t>
  </si>
  <si>
    <t>ŠDA 0/63</t>
  </si>
  <si>
    <t>Položka zahrnuje:
- dodání kameniva předepsané kvality a zrnitosti
- rozprostření a zhutnění vrstvy v předepsané tloušťce
- zřízení vrstvy bez rozlišení šířky, pokládání vrstvy po etapách
Položka nezahrnuje:
- postřiky, nátěry</t>
  </si>
  <si>
    <t>56334</t>
  </si>
  <si>
    <t>VOZOVKOVÉ VRSTVY ZE ŠTĚRKODRTI TL. DO 200MM</t>
  </si>
  <si>
    <t>ŠDA 0/32</t>
  </si>
  <si>
    <t>56962</t>
  </si>
  <si>
    <t>ZPEVNĚNÍ KRAJNIC Z RECYKLOVANÉHO MATERIÁLU TL DO 100MM</t>
  </si>
  <si>
    <t>150*0,5 = 75,000 [A]</t>
  </si>
  <si>
    <t>Položka zahrnuje:
- dodání recyklátu předepsané kvality a zrnitosti
- očištění podkladu
- uložení recyklátu dle předepsaného technologického předpisu, zhutnění vrstvy v předepsané tloušťce
- zřízení vrstvy bez rozlišení šířky, pokládání vrstvy po etapách,
Položka nezahrnuje:
- postřiky, nátěry</t>
  </si>
  <si>
    <t>572121</t>
  </si>
  <si>
    <t>INFILTRAČNÍ POSTŘIK ASFALTOVÝ DO 1,0KG/M2</t>
  </si>
  <si>
    <t>Položka zahrnuje:
- dodání všech předepsaných materiálů pro postřiky v předepsaném množství
- provedení dle předepsaného technologického předpisu
- zřízení vrstvy bez rozlišení šířky, pokládání vrstvy po etapách
- úpravu napojení, ukončení
Položka nezahrnuje:
- x</t>
  </si>
  <si>
    <t>572213</t>
  </si>
  <si>
    <t>a</t>
  </si>
  <si>
    <t>SPOJOVACÍ POSTŘIK Z EMULZE DO 0,5KG/M2</t>
  </si>
  <si>
    <t>Spojovací postřik 0,3 kg/m2</t>
  </si>
  <si>
    <t>b</t>
  </si>
  <si>
    <t>Spojovací postřik 0,5 kg/m2</t>
  </si>
  <si>
    <t>Pod ložnou vrstvu 3550 = 3550,000 [A]_x000D_
Lokální sanace 40% plochy 3550*0,4 = 1420,000 [B]_x000D_
Celkové množství = 4970,000</t>
  </si>
  <si>
    <t>574A34</t>
  </si>
  <si>
    <t>ASFALTOVÝ BETON PRO OBRUSNÉ VRSTVY ACO 11+ TL. 40MM</t>
  </si>
  <si>
    <t>Položka zahrnuje:
- dodání směsi v požadované kvalitě
- očištění podkladu
- uložení směsi dle předepsaného technologického předpisu, zhutnění vrstvy v předepsané tloušťce
- zřízení vrstvy bez rozlišení šířky, pokládání vrstvy po etapách, včetně pracovních spar a spojů
- úpravu napojení, ukončení podél obrubníků, dilatačních zařízení, odvodňovacích proužků, odvodňovačů, vpustí, šachet a pod.
Položka nezahrnuje:
- postřiky, nátěry
- těsnění podél obrubníků, dilatačních zařízení, odvodňovacích proužků, odvodňovačů, vpustí, šachet a pod.</t>
  </si>
  <si>
    <t>574C56</t>
  </si>
  <si>
    <t>ASFALTOVÝ BETON PRO LOŽNÍ VRSTVY ACL 16+, 16S TL. 60MM</t>
  </si>
  <si>
    <t>ACL 16+</t>
  </si>
  <si>
    <t>574E46</t>
  </si>
  <si>
    <t>ASFALTOVÝ BETON PRO PODKLADNÍ VRSTVY ACP 16+, 16S TL. 50MM</t>
  </si>
  <si>
    <t>V místech lokálních sanací._x000D_
ACP 16+</t>
  </si>
  <si>
    <t>Sanace 40% plochy 3400*0,4 = 1360,000 [A]_x000D_
Rozšíření komunikace 150 = 150,000 [B]_x000D_
Celkové množství = 1510,000</t>
  </si>
  <si>
    <t>577A1</t>
  </si>
  <si>
    <t>VÝSPRAVA TRHLIN ASFALTOVOU ZÁLIVKOU</t>
  </si>
  <si>
    <t>"Lokální sanace - oprava trhlin dle TP 115. Položka bude čerpána dle pokynů TDI.
(Odborný odhad)"</t>
  </si>
  <si>
    <t>Položka zahrnuje:
- vyfrézování drážky šířky do 20mm hloubky do 40mm
- vyčištění
- nátěr
- výplň předepsanou zálivkovou hmotou
Položka nezahrnuje:
- x</t>
  </si>
  <si>
    <t>58910</t>
  </si>
  <si>
    <t>VÝPLŇ SPAR ASFALTEM</t>
  </si>
  <si>
    <t>Prořezání a zalití spár živičnou zálivkou</t>
  </si>
  <si>
    <t>6+21+23 = 50,000 [A]</t>
  </si>
  <si>
    <t>Položka zahrnuje: 
- dodávku předepsaného materiálu
- vyčištění a výplň spar tímto materiálem
Položka nezahrnuje:
- x</t>
  </si>
  <si>
    <t>8</t>
  </si>
  <si>
    <t>Potrubí</t>
  </si>
  <si>
    <t>89921</t>
  </si>
  <si>
    <t>VÝŠKOVÁ ÚPRAVA POKLOPŮ</t>
  </si>
  <si>
    <t>KUS</t>
  </si>
  <si>
    <t>Položka zahrnuje:
- všechny nutné práce a materiály pro zvýšení nebo snížení zařízení (včetně nutné úpravy stávajícího povrchu vozovky nebo chodníku)
Položka nezahrnuje:
- x</t>
  </si>
  <si>
    <t>89923</t>
  </si>
  <si>
    <t>VÝŠKOVÁ ÚPRAVA KRYCÍCH HRNCŮ</t>
  </si>
  <si>
    <t>9</t>
  </si>
  <si>
    <t>Ostatní konstrukce a práce</t>
  </si>
  <si>
    <t>915111</t>
  </si>
  <si>
    <t>VODOROVNÉ DOPRAVNÍ ZNAČENÍ BARVOU HLADKÉ - DODÁVKA A POKLÁDKA</t>
  </si>
  <si>
    <t>U autobusových zastávek 16 = 16,000 [A]_x000D_
Přechod pro chodce + imobilní 8 = 8,000 [B]_x000D_
Celkové množství = 24,000</t>
  </si>
  <si>
    <t>Položka zahrnuje:
- dodání a pokládku nátěrového materiálu
- předznačení a reflexní úpravu
Položka nezahrnuje:
- x
Způsob měření:
- měří se pouze natíraná plocha</t>
  </si>
  <si>
    <t>917224</t>
  </si>
  <si>
    <t>SILNIČNÍ A CHODNÍKOVÉ OBRUBY Z BETONOVÝCH OBRUBNÍKŮ ŠÍŘ 150MM</t>
  </si>
  <si>
    <t>Obrubník silniční 1000/150/250 šedý - 147 kusů
Obrubník silniční nájezdový 1000/150/150 šedý - 32 kusů
Obrubník silniční přechodový L 1000/150/150-250 - 7 kusů
Obrubník silniční přechodový P 1000/150/150-250 - 8 kusů</t>
  </si>
  <si>
    <t>147+32+7+8 = 194,000 [A]</t>
  </si>
  <si>
    <t>Položka zahrnuje:
- dodání a pokládku betonových obrubníků o rozměrech předepsaných zadávací dokumentací
- betonové lože i boční betonovou opěrku
Položka nezahrnuje:
- x</t>
  </si>
  <si>
    <t>919112</t>
  </si>
  <si>
    <t>ŘEZÁNÍ ASFALTOVÉHO KRYTU VOZOVEK TL DO 100MM</t>
  </si>
  <si>
    <t>Řezání kolem stávajících obrub.</t>
  </si>
  <si>
    <t>Položka zahrnuje:
- řezání vozovkové vrstvy v předepsané tloušťce
- spotřeba vody
Položka nezahrnuje:
- x</t>
  </si>
  <si>
    <t>SO 101.3</t>
  </si>
  <si>
    <t>ZÁLIV AUTOBUSOVÉ ZASTÁVKY</t>
  </si>
  <si>
    <t>Položka č. 12273 94,95*2,0 = 189,900 [A]</t>
  </si>
  <si>
    <t>Položka č. 11352 35*0,172 = 6,020 [B]</t>
  </si>
  <si>
    <t>autobusová zastávka 0,5*105,50 = 52,750 [A]_x000D_
Případná sanace podloží 0,4*105,5 = 42,200 [B]_x000D_
Celkové množství = 94,950</t>
  </si>
  <si>
    <t>Uložení materiálu na skládku k pol. 12273</t>
  </si>
  <si>
    <t>94,95 = 94,950 [A]</t>
  </si>
  <si>
    <t>V případě sanace podloží 105,5 = 105,500 [A]</t>
  </si>
  <si>
    <t>v případě sanace podloží 105,5*0,4 = 42,200 [B]</t>
  </si>
  <si>
    <t>56144G</t>
  </si>
  <si>
    <t>SMĚSI Z KAMENIVA STMELENÉ CEMENTEM  SC C 8/10 TL. DO 200MM</t>
  </si>
  <si>
    <t>SC C8/10 tl. 200 mm</t>
  </si>
  <si>
    <t>autobusová zastávka v zálivu 105,5 = 105,500 [A]</t>
  </si>
  <si>
    <t>Položka zahrnuje:
- dodání směsi v požadované kvalitě
- očištění podkladu
- uložení směsi dle předepsaného technologického předpisu a zhutnění vrstvy v předepsané tloušťce
- zřízení vrstvy bez rozlišení šířky, pokládání vrstvy po etapách, včetně pracovních spar a spojů
- úpravu napojení, ukončení
- úpravu dilatačních spar včetně předepsané výztuže
Položka nezahrnuje:
- postřiky, nátěry</t>
  </si>
  <si>
    <t>ŠDA 0/63 Tl. 17 cm</t>
  </si>
  <si>
    <t>105,5 = 105,500 [A]</t>
  </si>
  <si>
    <t>58212</t>
  </si>
  <si>
    <t>DLÁŽDĚNÉ KRYTY Z VELKÝCH KOSTEK DO LOŽE Z MC</t>
  </si>
  <si>
    <t>Položka zahrnuje:
- dodání dlažebního materiálu v požadované kvalitě, dodání materiálu pro předepsané lože v tloušťce předepsané dokumentací a pro předepsanou výplň spar
- očištění podkladu
- uložení dlažby dle předepsaného technologického předpisu včetně předepsané podkladní vrstvy a předepsané výplně spar
- zřízení vrstvy bez rozlišení šířky, pokládání vrstvy po etapách 
- úpravu napojení, ukončení podél obrubníků, dilatačních zařízení, odvodňovacích proužků, odvodňovačů, vpustí, šachet a pod., nestanoví-li zadávací dokumentace jinak
Položka nezahrnuje:
- postřiky, nátěry
- těsnění podél obrubníků, dilatačních zařízení, odvodňovacích proužků, odvodňovačů, vpustí, šachet a pod.</t>
  </si>
  <si>
    <t>6</t>
  </si>
  <si>
    <t>Úpravy povrchů, podlahy, výplně otvorů</t>
  </si>
  <si>
    <t>62845</t>
  </si>
  <si>
    <t>SPÁROVÁNÍ STÁVAJÍCÍCH DLAŽEB CEMENT MALTOU</t>
  </si>
  <si>
    <t>Spárovací malta cementová s odolností proti CHRL.</t>
  </si>
  <si>
    <t>Položka zahrnuje:
- dodávku veškerého materiálu potřebného pro předepsanou úpravu v předepsané kvalitě
- vyčištění spar (vyškrábání), vypláchnutí spar vodou, očištění povrchu
- spárování
- odklizení suti a přebytečného materiálu
- potřebná lešení
Položka nezahrnuje:
-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</si>
</sst>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\ ###\ ##0.00"/>
    <numFmt numFmtId="165" formatCode="#\ ###\ ###\ ###\ ##0.000"/>
  </numFmts>
  <fonts count="10" x14ac:knownFonts="1">
    <font>
      <sz val="11"/>
      <name val="Calibri"/>
      <family val="2"/>
      <scheme val="minor"/>
    </font>
    <font>
      <sz val="11"/>
      <color rgb="FFD9D9D9"/>
      <name val="Calibri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1"/>
      <color rgb="FF000000"/>
      <name val="Arial"/>
    </font>
    <font>
      <sz val="10"/>
      <color rgb="FFFFFFFF"/>
      <name val="Arial"/>
    </font>
    <font>
      <b/>
      <sz val="11"/>
      <name val="Calibri"/>
      <scheme val="minor"/>
    </font>
    <font>
      <i/>
      <sz val="11"/>
      <name val="Calibri"/>
      <scheme val="minor"/>
    </font>
    <font>
      <b/>
      <sz val="10"/>
      <color rgb="FF000000"/>
      <name val="Arial"/>
    </font>
    <font>
      <i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41A5BD"/>
      </patternFill>
    </fill>
    <fill>
      <patternFill patternType="solid">
        <fgColor rgb="FFADD8E6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4">
    <xf numFmtId="0" fontId="0" fillId="0" borderId="0"/>
    <xf numFmtId="0" fontId="2" fillId="0" borderId="0">
      <alignment horizontal="left" vertical="center" wrapText="1"/>
    </xf>
    <xf numFmtId="0" fontId="3" fillId="0" borderId="0">
      <alignment horizontal="center" vertical="center" wrapText="1"/>
    </xf>
    <xf numFmtId="0" fontId="4" fillId="0" borderId="0">
      <alignment horizontal="left" vertical="center" wrapText="1"/>
    </xf>
    <xf numFmtId="0" fontId="5" fillId="0" borderId="0">
      <alignment horizontal="center" vertical="center" wrapText="1"/>
    </xf>
    <xf numFmtId="0" fontId="4" fillId="0" borderId="0">
      <alignment horizontal="left" vertical="center" wrapText="1"/>
    </xf>
    <xf numFmtId="0" fontId="8" fillId="0" borderId="0">
      <alignment horizontal="right" vertical="center" wrapText="1"/>
    </xf>
    <xf numFmtId="0" fontId="8" fillId="0" borderId="0">
      <alignment horizontal="left" vertical="center" wrapText="1"/>
    </xf>
    <xf numFmtId="0" fontId="8" fillId="0" borderId="0">
      <alignment horizontal="left" vertical="center" wrapText="1"/>
    </xf>
    <xf numFmtId="0" fontId="8" fillId="0" borderId="0">
      <alignment horizontal="left" vertical="center" wrapText="1"/>
    </xf>
    <xf numFmtId="0" fontId="8" fillId="0" borderId="0">
      <alignment horizontal="right" vertical="center" wrapText="1"/>
    </xf>
    <xf numFmtId="0" fontId="2" fillId="0" borderId="0">
      <alignment horizontal="left" vertical="center" wrapText="1"/>
    </xf>
    <xf numFmtId="0" fontId="2" fillId="0" borderId="0">
      <alignment horizontal="right" vertical="center" wrapText="1"/>
    </xf>
    <xf numFmtId="0" fontId="9" fillId="0" borderId="0">
      <alignment horizontal="left" vertical="center" wrapText="1"/>
    </xf>
  </cellStyleXfs>
  <cellXfs count="47">
    <xf numFmtId="0" fontId="0" fillId="0" borderId="0" xfId="0"/>
    <xf numFmtId="0" fontId="1" fillId="2" borderId="0" xfId="0" applyFont="1" applyFill="1"/>
    <xf numFmtId="0" fontId="0" fillId="2" borderId="1" xfId="0" applyFill="1" applyBorder="1"/>
    <xf numFmtId="0" fontId="0" fillId="2" borderId="2" xfId="0" applyFill="1" applyBorder="1"/>
    <xf numFmtId="0" fontId="2" fillId="2" borderId="2" xfId="1" applyFill="1" applyBorder="1">
      <alignment horizontal="left" vertical="center" wrapText="1"/>
    </xf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3" fillId="2" borderId="0" xfId="2" applyFill="1">
      <alignment horizontal="center" vertical="center" wrapText="1"/>
    </xf>
    <xf numFmtId="0" fontId="0" fillId="2" borderId="5" xfId="0" applyFill="1" applyBorder="1"/>
    <xf numFmtId="0" fontId="4" fillId="2" borderId="4" xfId="3" applyFill="1" applyBorder="1">
      <alignment horizontal="left" vertical="center" wrapText="1"/>
    </xf>
    <xf numFmtId="0" fontId="4" fillId="2" borderId="0" xfId="3" applyFill="1">
      <alignment horizontal="left" vertical="center" wrapText="1"/>
    </xf>
    <xf numFmtId="0" fontId="0" fillId="2" borderId="6" xfId="0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0" fontId="5" fillId="3" borderId="8" xfId="4" applyFill="1" applyBorder="1">
      <alignment horizontal="center" vertical="center" wrapText="1"/>
    </xf>
    <xf numFmtId="0" fontId="5" fillId="3" borderId="9" xfId="4" applyFill="1" applyBorder="1">
      <alignment horizontal="center" vertical="center" wrapText="1"/>
    </xf>
    <xf numFmtId="0" fontId="5" fillId="3" borderId="10" xfId="4" applyFill="1" applyBorder="1">
      <alignment horizontal="center" vertical="center" wrapText="1"/>
    </xf>
    <xf numFmtId="0" fontId="5" fillId="3" borderId="11" xfId="4" applyFill="1" applyBorder="1">
      <alignment horizontal="center" vertical="center" wrapText="1"/>
    </xf>
    <xf numFmtId="0" fontId="5" fillId="3" borderId="12" xfId="4" applyFill="1" applyBorder="1">
      <alignment horizontal="center" vertical="center" wrapText="1"/>
    </xf>
    <xf numFmtId="0" fontId="6" fillId="2" borderId="6" xfId="0" applyFont="1" applyFill="1" applyBorder="1"/>
    <xf numFmtId="0" fontId="6" fillId="2" borderId="13" xfId="0" applyFont="1" applyFill="1" applyBorder="1"/>
    <xf numFmtId="0" fontId="6" fillId="2" borderId="6" xfId="0" applyFont="1" applyFill="1" applyBorder="1" applyAlignment="1">
      <alignment horizontal="right"/>
    </xf>
    <xf numFmtId="0" fontId="6" fillId="2" borderId="14" xfId="0" applyFont="1" applyFill="1" applyBorder="1"/>
    <xf numFmtId="164" fontId="6" fillId="2" borderId="6" xfId="0" applyNumberFormat="1" applyFont="1" applyFill="1" applyBorder="1" applyAlignment="1">
      <alignment horizontal="center"/>
    </xf>
    <xf numFmtId="0" fontId="0" fillId="2" borderId="15" xfId="0" applyFill="1" applyBorder="1"/>
    <xf numFmtId="0" fontId="0" fillId="0" borderId="6" xfId="0" applyBorder="1"/>
    <xf numFmtId="0" fontId="0" fillId="0" borderId="6" xfId="0" applyBorder="1" applyAlignment="1">
      <alignment horizontal="right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4" fontId="0" fillId="4" borderId="6" xfId="0" applyNumberFormat="1" applyFill="1" applyBorder="1" applyAlignment="1" applyProtection="1">
      <alignment horizontal="center"/>
      <protection locked="0"/>
    </xf>
    <xf numFmtId="164" fontId="0" fillId="0" borderId="6" xfId="0" applyNumberFormat="1" applyBorder="1" applyAlignment="1">
      <alignment horizontal="center"/>
    </xf>
    <xf numFmtId="164" fontId="0" fillId="0" borderId="0" xfId="0" applyNumberFormat="1"/>
    <xf numFmtId="0" fontId="0" fillId="0" borderId="4" xfId="0" applyBorder="1"/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0" xfId="0" applyAlignment="1">
      <alignment wrapText="1"/>
    </xf>
    <xf numFmtId="0" fontId="7" fillId="0" borderId="6" xfId="0" applyFont="1" applyBorder="1" applyAlignment="1">
      <alignment wrapText="1"/>
    </xf>
    <xf numFmtId="0" fontId="7" fillId="0" borderId="6" xfId="0" quotePrefix="1" applyFont="1" applyBorder="1" applyAlignment="1">
      <alignment wrapText="1"/>
    </xf>
    <xf numFmtId="0" fontId="4" fillId="2" borderId="0" xfId="3" applyFill="1" applyAlignment="1">
      <alignment horizontal="right" vertical="center" wrapText="1"/>
    </xf>
    <xf numFmtId="0" fontId="0" fillId="2" borderId="0" xfId="0" applyFill="1" applyAlignment="1">
      <alignment horizontal="right"/>
    </xf>
    <xf numFmtId="0" fontId="5" fillId="3" borderId="7" xfId="4" applyFill="1" applyBorder="1">
      <alignment horizontal="center" vertical="center" wrapText="1"/>
    </xf>
    <xf numFmtId="0" fontId="5" fillId="3" borderId="8" xfId="4" applyFill="1" applyBorder="1">
      <alignment horizontal="center" vertical="center" wrapText="1"/>
    </xf>
    <xf numFmtId="0" fontId="5" fillId="3" borderId="9" xfId="4" applyFill="1" applyBorder="1">
      <alignment horizontal="center" vertical="center" wrapText="1"/>
    </xf>
    <xf numFmtId="0" fontId="5" fillId="3" borderId="10" xfId="4" applyFill="1" applyBorder="1">
      <alignment horizontal="center" vertical="center" wrapText="1"/>
    </xf>
  </cellXfs>
  <cellStyles count="14">
    <cellStyle name="NadpisRekapitulaceSoupisPraciStyle" xfId="2" xr:uid="{00000000-0005-0000-0000-000002000000}"/>
    <cellStyle name="NadpisStrukturyStyle" xfId="5" xr:uid="{00000000-0005-0000-0000-000005000000}"/>
    <cellStyle name="NadpisySloupcuStyle" xfId="4" xr:uid="{00000000-0005-0000-0000-000004000000}"/>
    <cellStyle name="NormalBoldLeftStyle" xfId="9" xr:uid="{00000000-0005-0000-0000-000009000000}"/>
    <cellStyle name="NormalBoldRightStyle" xfId="10" xr:uid="{00000000-0005-0000-0000-00000A000000}"/>
    <cellStyle name="NormalBoldStyle" xfId="8" xr:uid="{00000000-0005-0000-0000-000008000000}"/>
    <cellStyle name="NormalLeftStyle" xfId="11" xr:uid="{00000000-0005-0000-0000-00000B000000}"/>
    <cellStyle name="Normální" xfId="0" builtinId="0"/>
    <cellStyle name="NormalRightStyle" xfId="12" xr:uid="{00000000-0005-0000-0000-00000C000000}"/>
    <cellStyle name="NormalStyle" xfId="1" xr:uid="{00000000-0005-0000-0000-000001000000}"/>
    <cellStyle name="PolDoplnInfoStyle" xfId="13" xr:uid="{00000000-0005-0000-0000-00000D000000}"/>
    <cellStyle name="RekapitulaceCenyStyle" xfId="6" xr:uid="{00000000-0005-0000-0000-000006000000}"/>
    <cellStyle name="StavbaRozpocetHeaderStyle" xfId="3" xr:uid="{00000000-0005-0000-0000-000003000000}"/>
    <cellStyle name="StavebniDilStyle" xfId="7" xr:uid="{00000000-0005-0000-0000-000007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5"/>
  <sheetViews>
    <sheetView topLeftCell="B1" workbookViewId="0"/>
  </sheetViews>
  <sheetFormatPr defaultRowHeight="15" x14ac:dyDescent="0.25"/>
  <cols>
    <col min="1" max="1" width="9.140625" hidden="1"/>
    <col min="2" max="2" width="16.140625" customWidth="1"/>
    <col min="3" max="3" width="9.7109375" customWidth="1"/>
    <col min="4" max="4" width="13" customWidth="1"/>
    <col min="5" max="5" width="64.85546875" customWidth="1"/>
    <col min="6" max="6" width="13" customWidth="1"/>
    <col min="7" max="9" width="16.140625" customWidth="1"/>
    <col min="10" max="10" width="14.85546875" bestFit="1" customWidth="1"/>
    <col min="15" max="16" width="9.140625" hidden="1"/>
  </cols>
  <sheetData>
    <row r="1" spans="1:16" x14ac:dyDescent="0.25">
      <c r="A1" s="1" t="s">
        <v>0</v>
      </c>
      <c r="B1" s="2"/>
      <c r="C1" s="3"/>
      <c r="D1" s="3"/>
      <c r="E1" s="4" t="s">
        <v>1</v>
      </c>
      <c r="F1" s="3"/>
      <c r="G1" s="3"/>
      <c r="H1" s="3"/>
      <c r="I1" s="3"/>
      <c r="J1" s="5"/>
      <c r="P1">
        <v>3</v>
      </c>
    </row>
    <row r="2" spans="1:16" ht="20.25" x14ac:dyDescent="0.25">
      <c r="A2" s="1"/>
      <c r="B2" s="6"/>
      <c r="C2" s="7"/>
      <c r="D2" s="7"/>
      <c r="E2" s="8" t="s">
        <v>2</v>
      </c>
      <c r="F2" s="7"/>
      <c r="G2" s="7"/>
      <c r="H2" s="7"/>
      <c r="I2" s="7"/>
      <c r="J2" s="9"/>
    </row>
    <row r="3" spans="1:16" x14ac:dyDescent="0.25">
      <c r="A3" s="7" t="s">
        <v>3</v>
      </c>
      <c r="B3" s="10" t="s">
        <v>4</v>
      </c>
      <c r="C3" s="41" t="s">
        <v>5</v>
      </c>
      <c r="D3" s="42"/>
      <c r="E3" s="11" t="s">
        <v>6</v>
      </c>
      <c r="F3" s="7"/>
      <c r="G3" s="7"/>
      <c r="H3" s="12" t="s">
        <v>7</v>
      </c>
      <c r="I3" s="13">
        <f>SUMIFS(I9:I15,A9:A15,"SD")</f>
        <v>0</v>
      </c>
      <c r="J3" s="9"/>
      <c r="O3">
        <v>0</v>
      </c>
      <c r="P3">
        <v>2</v>
      </c>
    </row>
    <row r="4" spans="1:16" x14ac:dyDescent="0.25">
      <c r="A4" s="7" t="s">
        <v>8</v>
      </c>
      <c r="B4" s="10" t="s">
        <v>9</v>
      </c>
      <c r="C4" s="41" t="s">
        <v>10</v>
      </c>
      <c r="D4" s="42"/>
      <c r="E4" s="11" t="s">
        <v>11</v>
      </c>
      <c r="F4" s="7"/>
      <c r="G4" s="7"/>
      <c r="H4" s="7"/>
      <c r="I4" s="7"/>
      <c r="J4" s="9"/>
      <c r="O4">
        <v>0.12</v>
      </c>
      <c r="P4">
        <v>2</v>
      </c>
    </row>
    <row r="5" spans="1:16" x14ac:dyDescent="0.25">
      <c r="A5" s="7" t="s">
        <v>12</v>
      </c>
      <c r="B5" s="10" t="s">
        <v>13</v>
      </c>
      <c r="C5" s="41" t="s">
        <v>7</v>
      </c>
      <c r="D5" s="42"/>
      <c r="E5" s="11" t="s">
        <v>14</v>
      </c>
      <c r="F5" s="7"/>
      <c r="G5" s="7"/>
      <c r="H5" s="7"/>
      <c r="I5" s="7"/>
      <c r="J5" s="9"/>
      <c r="O5">
        <v>0.21</v>
      </c>
    </row>
    <row r="6" spans="1:16" x14ac:dyDescent="0.25">
      <c r="A6" s="43" t="s">
        <v>15</v>
      </c>
      <c r="B6" s="44" t="s">
        <v>16</v>
      </c>
      <c r="C6" s="45" t="s">
        <v>17</v>
      </c>
      <c r="D6" s="45" t="s">
        <v>18</v>
      </c>
      <c r="E6" s="45" t="s">
        <v>19</v>
      </c>
      <c r="F6" s="45" t="s">
        <v>20</v>
      </c>
      <c r="G6" s="45" t="s">
        <v>21</v>
      </c>
      <c r="H6" s="45" t="s">
        <v>22</v>
      </c>
      <c r="I6" s="45"/>
      <c r="J6" s="46" t="s">
        <v>23</v>
      </c>
    </row>
    <row r="7" spans="1:16" x14ac:dyDescent="0.25">
      <c r="A7" s="43"/>
      <c r="B7" s="44"/>
      <c r="C7" s="45"/>
      <c r="D7" s="45"/>
      <c r="E7" s="45"/>
      <c r="F7" s="45"/>
      <c r="G7" s="45"/>
      <c r="H7" s="15" t="s">
        <v>24</v>
      </c>
      <c r="I7" s="15" t="s">
        <v>25</v>
      </c>
      <c r="J7" s="46"/>
    </row>
    <row r="8" spans="1:16" x14ac:dyDescent="0.25">
      <c r="A8" s="17">
        <v>0</v>
      </c>
      <c r="B8" s="14">
        <v>1</v>
      </c>
      <c r="C8" s="18">
        <v>2</v>
      </c>
      <c r="D8" s="15">
        <v>3</v>
      </c>
      <c r="E8" s="18">
        <v>4</v>
      </c>
      <c r="F8" s="15">
        <v>5</v>
      </c>
      <c r="G8" s="15">
        <v>6</v>
      </c>
      <c r="H8" s="15">
        <v>7</v>
      </c>
      <c r="I8" s="18">
        <v>8</v>
      </c>
      <c r="J8" s="16">
        <v>9</v>
      </c>
    </row>
    <row r="9" spans="1:16" x14ac:dyDescent="0.25">
      <c r="A9" s="19" t="s">
        <v>26</v>
      </c>
      <c r="B9" s="20"/>
      <c r="C9" s="21" t="s">
        <v>27</v>
      </c>
      <c r="D9" s="22"/>
      <c r="E9" s="19" t="s">
        <v>28</v>
      </c>
      <c r="F9" s="22"/>
      <c r="G9" s="22"/>
      <c r="H9" s="22"/>
      <c r="I9" s="23">
        <f>SUMIFS(I10:I15,A10:A15,"P")</f>
        <v>0</v>
      </c>
      <c r="J9" s="24"/>
    </row>
    <row r="10" spans="1:16" x14ac:dyDescent="0.25">
      <c r="A10" s="25" t="s">
        <v>29</v>
      </c>
      <c r="B10" s="25">
        <v>3</v>
      </c>
      <c r="C10" s="26" t="s">
        <v>30</v>
      </c>
      <c r="D10" s="25" t="s">
        <v>31</v>
      </c>
      <c r="E10" s="27" t="s">
        <v>32</v>
      </c>
      <c r="F10" s="28" t="s">
        <v>33</v>
      </c>
      <c r="G10" s="29">
        <v>1</v>
      </c>
      <c r="H10" s="30">
        <v>0</v>
      </c>
      <c r="I10" s="31">
        <f>ROUND(G10*H10,P4)</f>
        <v>0</v>
      </c>
      <c r="J10" s="25"/>
      <c r="O10" s="32">
        <f>I10*0.21</f>
        <v>0</v>
      </c>
      <c r="P10">
        <v>3</v>
      </c>
    </row>
    <row r="11" spans="1:16" x14ac:dyDescent="0.25">
      <c r="A11" s="25" t="s">
        <v>34</v>
      </c>
      <c r="B11" s="33"/>
      <c r="E11" s="27" t="s">
        <v>35</v>
      </c>
      <c r="J11" s="34"/>
    </row>
    <row r="12" spans="1:16" ht="30" x14ac:dyDescent="0.25">
      <c r="A12" s="25" t="s">
        <v>36</v>
      </c>
      <c r="B12" s="33"/>
      <c r="E12" s="27" t="s">
        <v>37</v>
      </c>
      <c r="J12" s="34"/>
    </row>
    <row r="13" spans="1:16" x14ac:dyDescent="0.25">
      <c r="A13" s="25" t="s">
        <v>29</v>
      </c>
      <c r="B13" s="25">
        <v>5</v>
      </c>
      <c r="C13" s="26" t="s">
        <v>38</v>
      </c>
      <c r="D13" s="25" t="s">
        <v>31</v>
      </c>
      <c r="E13" s="27" t="s">
        <v>39</v>
      </c>
      <c r="F13" s="28" t="s">
        <v>33</v>
      </c>
      <c r="G13" s="29">
        <v>1</v>
      </c>
      <c r="H13" s="30">
        <v>0</v>
      </c>
      <c r="I13" s="31">
        <f>ROUND(G13*H13,P4)</f>
        <v>0</v>
      </c>
      <c r="J13" s="25"/>
      <c r="O13" s="32">
        <f>I13*0.21</f>
        <v>0</v>
      </c>
      <c r="P13">
        <v>3</v>
      </c>
    </row>
    <row r="14" spans="1:16" ht="30" x14ac:dyDescent="0.25">
      <c r="A14" s="25" t="s">
        <v>34</v>
      </c>
      <c r="B14" s="33"/>
      <c r="E14" s="27" t="s">
        <v>40</v>
      </c>
      <c r="J14" s="34"/>
    </row>
    <row r="15" spans="1:16" ht="75" x14ac:dyDescent="0.25">
      <c r="A15" s="25" t="s">
        <v>36</v>
      </c>
      <c r="B15" s="35"/>
      <c r="C15" s="36"/>
      <c r="D15" s="36"/>
      <c r="E15" s="27" t="s">
        <v>41</v>
      </c>
      <c r="F15" s="36"/>
      <c r="G15" s="36"/>
      <c r="H15" s="36"/>
      <c r="I15" s="36"/>
      <c r="J15" s="37"/>
    </row>
  </sheetData>
  <sheetProtection algorithmName="SHA-512" hashValue="75ZyQ/OSOn6J5f+fNoHpiaVwsLWpvhV7rntbnsC0cP4e3IHdpa2I2Hj4LvnBjZnYu1OtLZut37fxjZDmDsKnQQ==" saltValue="356lNVmx8gyaCJ0riZyKVKMSu/u1M4rcvu/6IIEtPkJqgURb3KxonO2N8rDDVUBZLE7llMdzKwfrNBzPaYmDDw==" spinCount="100000" sheet="1" objects="1" scenarios="1"/>
  <mergeCells count="12">
    <mergeCell ref="E6:E7"/>
    <mergeCell ref="F6:F7"/>
    <mergeCell ref="G6:G7"/>
    <mergeCell ref="H6:I6"/>
    <mergeCell ref="J6:J7"/>
    <mergeCell ref="C3:D3"/>
    <mergeCell ref="C4:D4"/>
    <mergeCell ref="C5:D5"/>
    <mergeCell ref="A6:A7"/>
    <mergeCell ref="B6:B7"/>
    <mergeCell ref="C6:C7"/>
    <mergeCell ref="D6:D7"/>
  </mergeCells>
  <pageMargins left="0.70866141732283472" right="0.70866141732283472" top="0.78740157480314965" bottom="0.78740157480314965" header="0.31496062992125984" footer="0.31496062992125984"/>
  <pageSetup scale="67" fitToHeight="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3"/>
  <sheetViews>
    <sheetView topLeftCell="B1" workbookViewId="0"/>
  </sheetViews>
  <sheetFormatPr defaultRowHeight="15" x14ac:dyDescent="0.25"/>
  <cols>
    <col min="1" max="1" width="9.140625" hidden="1"/>
    <col min="2" max="2" width="16.140625" customWidth="1"/>
    <col min="3" max="3" width="9.7109375" customWidth="1"/>
    <col min="4" max="4" width="13" customWidth="1"/>
    <col min="5" max="5" width="64.85546875" customWidth="1"/>
    <col min="6" max="6" width="13" customWidth="1"/>
    <col min="7" max="9" width="16.140625" customWidth="1"/>
    <col min="10" max="10" width="14.85546875" bestFit="1" customWidth="1"/>
    <col min="15" max="16" width="9.140625" hidden="1"/>
  </cols>
  <sheetData>
    <row r="1" spans="1:16" x14ac:dyDescent="0.25">
      <c r="A1" s="1" t="s">
        <v>0</v>
      </c>
      <c r="B1" s="2"/>
      <c r="C1" s="3"/>
      <c r="D1" s="3"/>
      <c r="E1" s="4" t="s">
        <v>1</v>
      </c>
      <c r="F1" s="3"/>
      <c r="G1" s="3"/>
      <c r="H1" s="3"/>
      <c r="I1" s="3"/>
      <c r="J1" s="5"/>
      <c r="P1">
        <v>3</v>
      </c>
    </row>
    <row r="2" spans="1:16" ht="20.25" x14ac:dyDescent="0.25">
      <c r="A2" s="1"/>
      <c r="B2" s="6"/>
      <c r="C2" s="7"/>
      <c r="D2" s="7"/>
      <c r="E2" s="8" t="s">
        <v>2</v>
      </c>
      <c r="F2" s="7"/>
      <c r="G2" s="7"/>
      <c r="H2" s="7"/>
      <c r="I2" s="7"/>
      <c r="J2" s="9"/>
    </row>
    <row r="3" spans="1:16" x14ac:dyDescent="0.25">
      <c r="A3" s="7" t="s">
        <v>3</v>
      </c>
      <c r="B3" s="10" t="s">
        <v>4</v>
      </c>
      <c r="C3" s="41" t="s">
        <v>5</v>
      </c>
      <c r="D3" s="42"/>
      <c r="E3" s="11" t="s">
        <v>6</v>
      </c>
      <c r="F3" s="7"/>
      <c r="G3" s="7"/>
      <c r="H3" s="12" t="s">
        <v>42</v>
      </c>
      <c r="I3" s="13">
        <f>SUMIFS(I9:I43,A9:A43,"SD")</f>
        <v>0</v>
      </c>
      <c r="J3" s="9"/>
      <c r="O3">
        <v>0</v>
      </c>
      <c r="P3">
        <v>2</v>
      </c>
    </row>
    <row r="4" spans="1:16" x14ac:dyDescent="0.25">
      <c r="A4" s="7" t="s">
        <v>8</v>
      </c>
      <c r="B4" s="10" t="s">
        <v>9</v>
      </c>
      <c r="C4" s="41" t="s">
        <v>10</v>
      </c>
      <c r="D4" s="42"/>
      <c r="E4" s="11" t="s">
        <v>11</v>
      </c>
      <c r="F4" s="7"/>
      <c r="G4" s="7"/>
      <c r="H4" s="7"/>
      <c r="I4" s="7"/>
      <c r="J4" s="9"/>
      <c r="O4">
        <v>0.12</v>
      </c>
      <c r="P4">
        <v>2</v>
      </c>
    </row>
    <row r="5" spans="1:16" x14ac:dyDescent="0.25">
      <c r="A5" s="7" t="s">
        <v>12</v>
      </c>
      <c r="B5" s="10" t="s">
        <v>13</v>
      </c>
      <c r="C5" s="41" t="s">
        <v>42</v>
      </c>
      <c r="D5" s="42"/>
      <c r="E5" s="11" t="s">
        <v>43</v>
      </c>
      <c r="F5" s="7"/>
      <c r="G5" s="7"/>
      <c r="H5" s="7"/>
      <c r="I5" s="7"/>
      <c r="J5" s="9"/>
      <c r="O5">
        <v>0.21</v>
      </c>
    </row>
    <row r="6" spans="1:16" x14ac:dyDescent="0.25">
      <c r="A6" s="43" t="s">
        <v>15</v>
      </c>
      <c r="B6" s="44" t="s">
        <v>16</v>
      </c>
      <c r="C6" s="45" t="s">
        <v>17</v>
      </c>
      <c r="D6" s="45" t="s">
        <v>18</v>
      </c>
      <c r="E6" s="45" t="s">
        <v>19</v>
      </c>
      <c r="F6" s="45" t="s">
        <v>20</v>
      </c>
      <c r="G6" s="45" t="s">
        <v>21</v>
      </c>
      <c r="H6" s="45" t="s">
        <v>22</v>
      </c>
      <c r="I6" s="45"/>
      <c r="J6" s="46" t="s">
        <v>23</v>
      </c>
    </row>
    <row r="7" spans="1:16" x14ac:dyDescent="0.25">
      <c r="A7" s="43"/>
      <c r="B7" s="44"/>
      <c r="C7" s="45"/>
      <c r="D7" s="45"/>
      <c r="E7" s="45"/>
      <c r="F7" s="45"/>
      <c r="G7" s="45"/>
      <c r="H7" s="15" t="s">
        <v>24</v>
      </c>
      <c r="I7" s="15" t="s">
        <v>25</v>
      </c>
      <c r="J7" s="46"/>
    </row>
    <row r="8" spans="1:16" x14ac:dyDescent="0.25">
      <c r="A8" s="17">
        <v>0</v>
      </c>
      <c r="B8" s="14">
        <v>1</v>
      </c>
      <c r="C8" s="18">
        <v>2</v>
      </c>
      <c r="D8" s="15">
        <v>3</v>
      </c>
      <c r="E8" s="18">
        <v>4</v>
      </c>
      <c r="F8" s="15">
        <v>5</v>
      </c>
      <c r="G8" s="15">
        <v>6</v>
      </c>
      <c r="H8" s="15">
        <v>7</v>
      </c>
      <c r="I8" s="18">
        <v>8</v>
      </c>
      <c r="J8" s="16">
        <v>9</v>
      </c>
    </row>
    <row r="9" spans="1:16" x14ac:dyDescent="0.25">
      <c r="A9" s="19" t="s">
        <v>26</v>
      </c>
      <c r="B9" s="20"/>
      <c r="C9" s="21" t="s">
        <v>27</v>
      </c>
      <c r="D9" s="22"/>
      <c r="E9" s="19" t="s">
        <v>28</v>
      </c>
      <c r="F9" s="22"/>
      <c r="G9" s="22"/>
      <c r="H9" s="22"/>
      <c r="I9" s="23">
        <f>SUMIFS(I10:I43,A10:A43,"P")</f>
        <v>0</v>
      </c>
      <c r="J9" s="24"/>
    </row>
    <row r="10" spans="1:16" ht="30" x14ac:dyDescent="0.25">
      <c r="A10" s="25" t="s">
        <v>29</v>
      </c>
      <c r="B10" s="25">
        <v>1</v>
      </c>
      <c r="C10" s="26" t="s">
        <v>44</v>
      </c>
      <c r="D10" s="25" t="s">
        <v>45</v>
      </c>
      <c r="E10" s="27" t="s">
        <v>46</v>
      </c>
      <c r="F10" s="28" t="s">
        <v>33</v>
      </c>
      <c r="G10" s="29">
        <v>1</v>
      </c>
      <c r="H10" s="30">
        <v>0</v>
      </c>
      <c r="I10" s="31">
        <f>ROUND(G10*H10,P4)</f>
        <v>0</v>
      </c>
      <c r="J10" s="25"/>
      <c r="O10" s="32">
        <f>I10*0.21</f>
        <v>0</v>
      </c>
      <c r="P10">
        <v>3</v>
      </c>
    </row>
    <row r="11" spans="1:16" x14ac:dyDescent="0.25">
      <c r="A11" s="25" t="s">
        <v>34</v>
      </c>
      <c r="B11" s="33"/>
      <c r="E11" s="38" t="s">
        <v>31</v>
      </c>
      <c r="J11" s="34"/>
    </row>
    <row r="12" spans="1:16" x14ac:dyDescent="0.25">
      <c r="A12" s="25" t="s">
        <v>36</v>
      </c>
      <c r="B12" s="33"/>
      <c r="E12" s="38" t="s">
        <v>31</v>
      </c>
      <c r="J12" s="34"/>
    </row>
    <row r="13" spans="1:16" ht="30" x14ac:dyDescent="0.25">
      <c r="A13" s="25" t="s">
        <v>29</v>
      </c>
      <c r="B13" s="25">
        <v>4</v>
      </c>
      <c r="C13" s="26" t="s">
        <v>47</v>
      </c>
      <c r="D13" s="25" t="s">
        <v>45</v>
      </c>
      <c r="E13" s="27" t="s">
        <v>48</v>
      </c>
      <c r="F13" s="28" t="s">
        <v>33</v>
      </c>
      <c r="G13" s="29">
        <v>1</v>
      </c>
      <c r="H13" s="30">
        <v>0</v>
      </c>
      <c r="I13" s="31">
        <f>ROUND(G13*H13,P4)</f>
        <v>0</v>
      </c>
      <c r="J13" s="25"/>
      <c r="O13" s="32">
        <f>I13*0.21</f>
        <v>0</v>
      </c>
      <c r="P13">
        <v>3</v>
      </c>
    </row>
    <row r="14" spans="1:16" x14ac:dyDescent="0.25">
      <c r="A14" s="25" t="s">
        <v>34</v>
      </c>
      <c r="B14" s="33"/>
      <c r="E14" s="38" t="s">
        <v>31</v>
      </c>
      <c r="J14" s="34"/>
    </row>
    <row r="15" spans="1:16" x14ac:dyDescent="0.25">
      <c r="A15" s="25" t="s">
        <v>36</v>
      </c>
      <c r="B15" s="33"/>
      <c r="E15" s="38" t="s">
        <v>31</v>
      </c>
      <c r="J15" s="34"/>
    </row>
    <row r="16" spans="1:16" ht="30" x14ac:dyDescent="0.25">
      <c r="A16" s="25" t="s">
        <v>29</v>
      </c>
      <c r="B16" s="25">
        <v>5</v>
      </c>
      <c r="C16" s="26" t="s">
        <v>49</v>
      </c>
      <c r="D16" s="25" t="s">
        <v>45</v>
      </c>
      <c r="E16" s="27" t="s">
        <v>50</v>
      </c>
      <c r="F16" s="28" t="s">
        <v>33</v>
      </c>
      <c r="G16" s="29">
        <v>1</v>
      </c>
      <c r="H16" s="30">
        <v>0</v>
      </c>
      <c r="I16" s="31">
        <f>ROUND(G16*H16,P4)</f>
        <v>0</v>
      </c>
      <c r="J16" s="25"/>
      <c r="O16" s="32">
        <f>I16*0.21</f>
        <v>0</v>
      </c>
      <c r="P16">
        <v>3</v>
      </c>
    </row>
    <row r="17" spans="1:16" x14ac:dyDescent="0.25">
      <c r="A17" s="25" t="s">
        <v>34</v>
      </c>
      <c r="B17" s="33"/>
      <c r="E17" s="38" t="s">
        <v>31</v>
      </c>
      <c r="J17" s="34"/>
    </row>
    <row r="18" spans="1:16" x14ac:dyDescent="0.25">
      <c r="A18" s="25" t="s">
        <v>36</v>
      </c>
      <c r="B18" s="33"/>
      <c r="E18" s="38" t="s">
        <v>31</v>
      </c>
      <c r="J18" s="34"/>
    </row>
    <row r="19" spans="1:16" ht="45" x14ac:dyDescent="0.25">
      <c r="A19" s="25" t="s">
        <v>29</v>
      </c>
      <c r="B19" s="25">
        <v>8</v>
      </c>
      <c r="C19" s="26" t="s">
        <v>51</v>
      </c>
      <c r="D19" s="25" t="s">
        <v>45</v>
      </c>
      <c r="E19" s="27" t="s">
        <v>52</v>
      </c>
      <c r="F19" s="28" t="s">
        <v>33</v>
      </c>
      <c r="G19" s="29">
        <v>1</v>
      </c>
      <c r="H19" s="30">
        <v>0</v>
      </c>
      <c r="I19" s="31">
        <f>ROUND(G19*H19,P4)</f>
        <v>0</v>
      </c>
      <c r="J19" s="25"/>
      <c r="O19" s="32">
        <f>I19*0.21</f>
        <v>0</v>
      </c>
      <c r="P19">
        <v>3</v>
      </c>
    </row>
    <row r="20" spans="1:16" x14ac:dyDescent="0.25">
      <c r="A20" s="25" t="s">
        <v>34</v>
      </c>
      <c r="B20" s="33"/>
      <c r="E20" s="38" t="s">
        <v>31</v>
      </c>
      <c r="J20" s="34"/>
    </row>
    <row r="21" spans="1:16" x14ac:dyDescent="0.25">
      <c r="A21" s="25" t="s">
        <v>36</v>
      </c>
      <c r="B21" s="33"/>
      <c r="E21" s="38" t="s">
        <v>31</v>
      </c>
      <c r="J21" s="34"/>
    </row>
    <row r="22" spans="1:16" ht="30" x14ac:dyDescent="0.25">
      <c r="A22" s="25" t="s">
        <v>29</v>
      </c>
      <c r="B22" s="25">
        <v>11</v>
      </c>
      <c r="C22" s="26" t="s">
        <v>53</v>
      </c>
      <c r="D22" s="25" t="s">
        <v>45</v>
      </c>
      <c r="E22" s="27" t="s">
        <v>54</v>
      </c>
      <c r="F22" s="28" t="s">
        <v>33</v>
      </c>
      <c r="G22" s="29">
        <v>1</v>
      </c>
      <c r="H22" s="30">
        <v>0</v>
      </c>
      <c r="I22" s="31">
        <f>ROUND(G22*H22,P4)</f>
        <v>0</v>
      </c>
      <c r="J22" s="25"/>
      <c r="O22" s="32">
        <f>I22*0.21</f>
        <v>0</v>
      </c>
      <c r="P22">
        <v>3</v>
      </c>
    </row>
    <row r="23" spans="1:16" x14ac:dyDescent="0.25">
      <c r="A23" s="25" t="s">
        <v>34</v>
      </c>
      <c r="B23" s="33"/>
      <c r="E23" s="38" t="s">
        <v>31</v>
      </c>
      <c r="J23" s="34"/>
    </row>
    <row r="24" spans="1:16" x14ac:dyDescent="0.25">
      <c r="A24" s="25" t="s">
        <v>36</v>
      </c>
      <c r="B24" s="33"/>
      <c r="E24" s="38" t="s">
        <v>31</v>
      </c>
      <c r="J24" s="34"/>
    </row>
    <row r="25" spans="1:16" ht="30" x14ac:dyDescent="0.25">
      <c r="A25" s="25" t="s">
        <v>29</v>
      </c>
      <c r="B25" s="25">
        <v>14</v>
      </c>
      <c r="C25" s="26" t="s">
        <v>55</v>
      </c>
      <c r="D25" s="25" t="s">
        <v>45</v>
      </c>
      <c r="E25" s="27" t="s">
        <v>56</v>
      </c>
      <c r="F25" s="28" t="s">
        <v>33</v>
      </c>
      <c r="G25" s="29">
        <v>1</v>
      </c>
      <c r="H25" s="30">
        <v>0</v>
      </c>
      <c r="I25" s="31">
        <f>ROUND(G25*H25,P4)</f>
        <v>0</v>
      </c>
      <c r="J25" s="25"/>
      <c r="O25" s="32">
        <f>I25*0.21</f>
        <v>0</v>
      </c>
      <c r="P25">
        <v>3</v>
      </c>
    </row>
    <row r="26" spans="1:16" x14ac:dyDescent="0.25">
      <c r="A26" s="25" t="s">
        <v>34</v>
      </c>
      <c r="B26" s="33"/>
      <c r="E26" s="38" t="s">
        <v>31</v>
      </c>
      <c r="J26" s="34"/>
    </row>
    <row r="27" spans="1:16" x14ac:dyDescent="0.25">
      <c r="A27" s="25" t="s">
        <v>36</v>
      </c>
      <c r="B27" s="33"/>
      <c r="E27" s="38" t="s">
        <v>31</v>
      </c>
      <c r="J27" s="34"/>
    </row>
    <row r="28" spans="1:16" x14ac:dyDescent="0.25">
      <c r="A28" s="25" t="s">
        <v>29</v>
      </c>
      <c r="B28" s="25">
        <v>15</v>
      </c>
      <c r="C28" s="26" t="s">
        <v>57</v>
      </c>
      <c r="D28" s="25" t="s">
        <v>45</v>
      </c>
      <c r="E28" s="27" t="s">
        <v>58</v>
      </c>
      <c r="F28" s="28" t="s">
        <v>33</v>
      </c>
      <c r="G28" s="29">
        <v>1</v>
      </c>
      <c r="H28" s="30">
        <v>0</v>
      </c>
      <c r="I28" s="31">
        <f>ROUND(G28*H28,P4)</f>
        <v>0</v>
      </c>
      <c r="J28" s="25"/>
      <c r="O28" s="32">
        <f>I28*0.21</f>
        <v>0</v>
      </c>
      <c r="P28">
        <v>3</v>
      </c>
    </row>
    <row r="29" spans="1:16" x14ac:dyDescent="0.25">
      <c r="A29" s="25" t="s">
        <v>34</v>
      </c>
      <c r="B29" s="33"/>
      <c r="E29" s="38" t="s">
        <v>31</v>
      </c>
      <c r="J29" s="34"/>
    </row>
    <row r="30" spans="1:16" x14ac:dyDescent="0.25">
      <c r="A30" s="25" t="s">
        <v>36</v>
      </c>
      <c r="B30" s="33"/>
      <c r="E30" s="38" t="s">
        <v>31</v>
      </c>
      <c r="J30" s="34"/>
    </row>
    <row r="31" spans="1:16" ht="30" x14ac:dyDescent="0.25">
      <c r="A31" s="25" t="s">
        <v>29</v>
      </c>
      <c r="B31" s="25">
        <v>16</v>
      </c>
      <c r="C31" s="26" t="s">
        <v>59</v>
      </c>
      <c r="D31" s="25" t="s">
        <v>45</v>
      </c>
      <c r="E31" s="27" t="s">
        <v>60</v>
      </c>
      <c r="F31" s="28" t="s">
        <v>33</v>
      </c>
      <c r="G31" s="29">
        <v>1</v>
      </c>
      <c r="H31" s="30">
        <v>0</v>
      </c>
      <c r="I31" s="31">
        <f>ROUND(G31*H31,P4)</f>
        <v>0</v>
      </c>
      <c r="J31" s="25"/>
      <c r="O31" s="32">
        <f>I31*0.21</f>
        <v>0</v>
      </c>
      <c r="P31">
        <v>3</v>
      </c>
    </row>
    <row r="32" spans="1:16" x14ac:dyDescent="0.25">
      <c r="A32" s="25" t="s">
        <v>34</v>
      </c>
      <c r="B32" s="33"/>
      <c r="E32" s="38" t="s">
        <v>31</v>
      </c>
      <c r="J32" s="34"/>
    </row>
    <row r="33" spans="1:16" x14ac:dyDescent="0.25">
      <c r="A33" s="25" t="s">
        <v>36</v>
      </c>
      <c r="B33" s="33"/>
      <c r="E33" s="38" t="s">
        <v>31</v>
      </c>
      <c r="J33" s="34"/>
    </row>
    <row r="34" spans="1:16" ht="30" x14ac:dyDescent="0.25">
      <c r="A34" s="25" t="s">
        <v>29</v>
      </c>
      <c r="B34" s="25">
        <v>18</v>
      </c>
      <c r="C34" s="26" t="s">
        <v>61</v>
      </c>
      <c r="D34" s="25" t="s">
        <v>45</v>
      </c>
      <c r="E34" s="27" t="s">
        <v>62</v>
      </c>
      <c r="F34" s="28" t="s">
        <v>33</v>
      </c>
      <c r="G34" s="29">
        <v>1</v>
      </c>
      <c r="H34" s="30">
        <v>0</v>
      </c>
      <c r="I34" s="31">
        <f>ROUND(G34*H34,P4)</f>
        <v>0</v>
      </c>
      <c r="J34" s="25"/>
      <c r="O34" s="32">
        <f>I34*0.21</f>
        <v>0</v>
      </c>
      <c r="P34">
        <v>3</v>
      </c>
    </row>
    <row r="35" spans="1:16" x14ac:dyDescent="0.25">
      <c r="A35" s="25" t="s">
        <v>34</v>
      </c>
      <c r="B35" s="33"/>
      <c r="E35" s="38" t="s">
        <v>31</v>
      </c>
      <c r="J35" s="34"/>
    </row>
    <row r="36" spans="1:16" x14ac:dyDescent="0.25">
      <c r="A36" s="25" t="s">
        <v>36</v>
      </c>
      <c r="B36" s="33"/>
      <c r="E36" s="38" t="s">
        <v>31</v>
      </c>
      <c r="J36" s="34"/>
    </row>
    <row r="37" spans="1:16" x14ac:dyDescent="0.25">
      <c r="A37" s="25" t="s">
        <v>29</v>
      </c>
      <c r="B37" s="25">
        <v>19</v>
      </c>
      <c r="C37" s="26" t="s">
        <v>63</v>
      </c>
      <c r="D37" s="25" t="s">
        <v>45</v>
      </c>
      <c r="E37" s="27" t="s">
        <v>64</v>
      </c>
      <c r="F37" s="28" t="s">
        <v>33</v>
      </c>
      <c r="G37" s="29">
        <v>1</v>
      </c>
      <c r="H37" s="30">
        <v>0</v>
      </c>
      <c r="I37" s="31">
        <f>ROUND(G37*H37,P4)</f>
        <v>0</v>
      </c>
      <c r="J37" s="25"/>
      <c r="O37" s="32">
        <f>I37*0.21</f>
        <v>0</v>
      </c>
      <c r="P37">
        <v>3</v>
      </c>
    </row>
    <row r="38" spans="1:16" x14ac:dyDescent="0.25">
      <c r="A38" s="25" t="s">
        <v>34</v>
      </c>
      <c r="B38" s="33"/>
      <c r="E38" s="38" t="s">
        <v>31</v>
      </c>
      <c r="J38" s="34"/>
    </row>
    <row r="39" spans="1:16" x14ac:dyDescent="0.25">
      <c r="A39" s="25" t="s">
        <v>36</v>
      </c>
      <c r="B39" s="33"/>
      <c r="E39" s="38" t="s">
        <v>31</v>
      </c>
      <c r="J39" s="34"/>
    </row>
    <row r="40" spans="1:16" x14ac:dyDescent="0.25">
      <c r="A40" s="25" t="s">
        <v>29</v>
      </c>
      <c r="B40" s="25">
        <v>20</v>
      </c>
      <c r="C40" s="26" t="s">
        <v>65</v>
      </c>
      <c r="D40" s="25" t="s">
        <v>31</v>
      </c>
      <c r="E40" s="27" t="s">
        <v>66</v>
      </c>
      <c r="F40" s="28" t="s">
        <v>33</v>
      </c>
      <c r="G40" s="29">
        <v>1</v>
      </c>
      <c r="H40" s="30">
        <v>0</v>
      </c>
      <c r="I40" s="31">
        <f>ROUND(G40*H40,P4)</f>
        <v>0</v>
      </c>
      <c r="J40" s="25"/>
      <c r="O40" s="32">
        <f>I40*0.21</f>
        <v>0</v>
      </c>
      <c r="P40">
        <v>3</v>
      </c>
    </row>
    <row r="41" spans="1:16" ht="270" x14ac:dyDescent="0.25">
      <c r="A41" s="25" t="s">
        <v>34</v>
      </c>
      <c r="B41" s="33"/>
      <c r="E41" s="27" t="s">
        <v>67</v>
      </c>
      <c r="J41" s="34"/>
    </row>
    <row r="42" spans="1:16" x14ac:dyDescent="0.25">
      <c r="A42" s="25" t="s">
        <v>68</v>
      </c>
      <c r="B42" s="33"/>
      <c r="E42" s="39" t="s">
        <v>69</v>
      </c>
      <c r="J42" s="34"/>
    </row>
    <row r="43" spans="1:16" ht="75" x14ac:dyDescent="0.25">
      <c r="A43" s="25" t="s">
        <v>36</v>
      </c>
      <c r="B43" s="35"/>
      <c r="C43" s="36"/>
      <c r="D43" s="36"/>
      <c r="E43" s="27" t="s">
        <v>70</v>
      </c>
      <c r="F43" s="36"/>
      <c r="G43" s="36"/>
      <c r="H43" s="36"/>
      <c r="I43" s="36"/>
      <c r="J43" s="37"/>
    </row>
  </sheetData>
  <sheetProtection algorithmName="SHA-512" hashValue="WSXyxYBzsJUOlpLPadCVsFUl8YytmnnArkX1OQZeTtLjfT5QZHz0AqLXsg5UEcnabhsvhiPYnbY9ZggGT0O/BQ==" saltValue="W/Yn5vMbN5dNvKZZPGjicMJjyZHCCYTsqdBTMdOfzFoRuZw98nSTNzVZ/kNmBZA7yq9FeI7IGWg5YaCYU6kEEg==" spinCount="100000" sheet="1" objects="1" scenarios="1"/>
  <mergeCells count="12">
    <mergeCell ref="E6:E7"/>
    <mergeCell ref="F6:F7"/>
    <mergeCell ref="G6:G7"/>
    <mergeCell ref="H6:I6"/>
    <mergeCell ref="J6:J7"/>
    <mergeCell ref="C3:D3"/>
    <mergeCell ref="C4:D4"/>
    <mergeCell ref="C5:D5"/>
    <mergeCell ref="A6:A7"/>
    <mergeCell ref="B6:B7"/>
    <mergeCell ref="C6:C7"/>
    <mergeCell ref="D6:D7"/>
  </mergeCells>
  <pageMargins left="0.70866141732283472" right="0.70866141732283472" top="0.78740157480314965" bottom="0.78740157480314965" header="0.31496062992125984" footer="0.31496062992125984"/>
  <pageSetup scale="67" fitToHeight="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21"/>
  <sheetViews>
    <sheetView topLeftCell="B1" workbookViewId="0"/>
  </sheetViews>
  <sheetFormatPr defaultRowHeight="15" x14ac:dyDescent="0.25"/>
  <cols>
    <col min="1" max="1" width="9.140625" hidden="1"/>
    <col min="2" max="2" width="16.140625" customWidth="1"/>
    <col min="3" max="3" width="9.7109375" customWidth="1"/>
    <col min="4" max="4" width="13" customWidth="1"/>
    <col min="5" max="5" width="64.85546875" customWidth="1"/>
    <col min="6" max="6" width="13" customWidth="1"/>
    <col min="7" max="9" width="16.140625" customWidth="1"/>
    <col min="10" max="10" width="14.85546875" bestFit="1" customWidth="1"/>
    <col min="15" max="16" width="9.140625" hidden="1"/>
  </cols>
  <sheetData>
    <row r="1" spans="1:16" x14ac:dyDescent="0.25">
      <c r="A1" s="1" t="s">
        <v>0</v>
      </c>
      <c r="B1" s="2"/>
      <c r="C1" s="3"/>
      <c r="D1" s="3"/>
      <c r="E1" s="4" t="s">
        <v>1</v>
      </c>
      <c r="F1" s="3"/>
      <c r="G1" s="3"/>
      <c r="H1" s="3"/>
      <c r="I1" s="3"/>
      <c r="J1" s="5"/>
      <c r="P1">
        <v>3</v>
      </c>
    </row>
    <row r="2" spans="1:16" ht="20.25" x14ac:dyDescent="0.25">
      <c r="A2" s="1"/>
      <c r="B2" s="6"/>
      <c r="C2" s="7"/>
      <c r="D2" s="7"/>
      <c r="E2" s="8" t="s">
        <v>2</v>
      </c>
      <c r="F2" s="7"/>
      <c r="G2" s="7"/>
      <c r="H2" s="7"/>
      <c r="I2" s="7"/>
      <c r="J2" s="9"/>
    </row>
    <row r="3" spans="1:16" x14ac:dyDescent="0.25">
      <c r="A3" s="7" t="s">
        <v>3</v>
      </c>
      <c r="B3" s="10" t="s">
        <v>4</v>
      </c>
      <c r="C3" s="41" t="s">
        <v>5</v>
      </c>
      <c r="D3" s="42"/>
      <c r="E3" s="11" t="s">
        <v>6</v>
      </c>
      <c r="F3" s="7"/>
      <c r="G3" s="7"/>
      <c r="H3" s="12" t="s">
        <v>71</v>
      </c>
      <c r="I3" s="13">
        <f>SUMIFS(I8:I121,A8:A121,"SD")</f>
        <v>0</v>
      </c>
      <c r="J3" s="9"/>
      <c r="O3">
        <v>0</v>
      </c>
      <c r="P3">
        <v>2</v>
      </c>
    </row>
    <row r="4" spans="1:16" x14ac:dyDescent="0.25">
      <c r="A4" s="7" t="s">
        <v>8</v>
      </c>
      <c r="B4" s="10" t="s">
        <v>13</v>
      </c>
      <c r="C4" s="41" t="s">
        <v>71</v>
      </c>
      <c r="D4" s="42"/>
      <c r="E4" s="11" t="s">
        <v>72</v>
      </c>
      <c r="F4" s="7"/>
      <c r="G4" s="7"/>
      <c r="H4" s="7"/>
      <c r="I4" s="7"/>
      <c r="J4" s="9"/>
      <c r="O4">
        <v>0.12</v>
      </c>
      <c r="P4">
        <v>2</v>
      </c>
    </row>
    <row r="5" spans="1:16" x14ac:dyDescent="0.25">
      <c r="A5" s="43" t="s">
        <v>15</v>
      </c>
      <c r="B5" s="44" t="s">
        <v>16</v>
      </c>
      <c r="C5" s="45" t="s">
        <v>17</v>
      </c>
      <c r="D5" s="45" t="s">
        <v>18</v>
      </c>
      <c r="E5" s="45" t="s">
        <v>19</v>
      </c>
      <c r="F5" s="45" t="s">
        <v>20</v>
      </c>
      <c r="G5" s="45" t="s">
        <v>21</v>
      </c>
      <c r="H5" s="45" t="s">
        <v>22</v>
      </c>
      <c r="I5" s="45"/>
      <c r="J5" s="46" t="s">
        <v>23</v>
      </c>
      <c r="O5">
        <v>0.21</v>
      </c>
    </row>
    <row r="6" spans="1:16" x14ac:dyDescent="0.25">
      <c r="A6" s="43"/>
      <c r="B6" s="44"/>
      <c r="C6" s="45"/>
      <c r="D6" s="45"/>
      <c r="E6" s="45"/>
      <c r="F6" s="45"/>
      <c r="G6" s="45"/>
      <c r="H6" s="15" t="s">
        <v>24</v>
      </c>
      <c r="I6" s="15" t="s">
        <v>25</v>
      </c>
      <c r="J6" s="46"/>
    </row>
    <row r="7" spans="1:16" x14ac:dyDescent="0.25">
      <c r="A7" s="17">
        <v>0</v>
      </c>
      <c r="B7" s="14">
        <v>1</v>
      </c>
      <c r="C7" s="18">
        <v>2</v>
      </c>
      <c r="D7" s="15">
        <v>3</v>
      </c>
      <c r="E7" s="18">
        <v>4</v>
      </c>
      <c r="F7" s="15">
        <v>5</v>
      </c>
      <c r="G7" s="15">
        <v>6</v>
      </c>
      <c r="H7" s="15">
        <v>7</v>
      </c>
      <c r="I7" s="18">
        <v>8</v>
      </c>
      <c r="J7" s="16">
        <v>9</v>
      </c>
    </row>
    <row r="8" spans="1:16" x14ac:dyDescent="0.25">
      <c r="A8" s="19" t="s">
        <v>26</v>
      </c>
      <c r="B8" s="20"/>
      <c r="C8" s="21" t="s">
        <v>27</v>
      </c>
      <c r="D8" s="22"/>
      <c r="E8" s="19" t="s">
        <v>28</v>
      </c>
      <c r="F8" s="22"/>
      <c r="G8" s="22"/>
      <c r="H8" s="22"/>
      <c r="I8" s="23">
        <f>SUMIFS(I9:I16,A9:A16,"P")</f>
        <v>0</v>
      </c>
      <c r="J8" s="24"/>
    </row>
    <row r="9" spans="1:16" x14ac:dyDescent="0.25">
      <c r="A9" s="25" t="s">
        <v>29</v>
      </c>
      <c r="B9" s="25">
        <v>1</v>
      </c>
      <c r="C9" s="26" t="s">
        <v>73</v>
      </c>
      <c r="D9" s="25" t="s">
        <v>74</v>
      </c>
      <c r="E9" s="27" t="s">
        <v>75</v>
      </c>
      <c r="F9" s="28" t="s">
        <v>76</v>
      </c>
      <c r="G9" s="29">
        <v>1212.8</v>
      </c>
      <c r="H9" s="30">
        <v>0</v>
      </c>
      <c r="I9" s="31">
        <f>ROUND(G9*H9,P4)</f>
        <v>0</v>
      </c>
      <c r="J9" s="25"/>
      <c r="O9" s="32">
        <f>I9*0.21</f>
        <v>0</v>
      </c>
      <c r="P9">
        <v>3</v>
      </c>
    </row>
    <row r="10" spans="1:16" x14ac:dyDescent="0.25">
      <c r="A10" s="25" t="s">
        <v>34</v>
      </c>
      <c r="B10" s="33"/>
      <c r="E10" s="38" t="s">
        <v>31</v>
      </c>
      <c r="J10" s="34"/>
    </row>
    <row r="11" spans="1:16" ht="45" x14ac:dyDescent="0.25">
      <c r="A11" s="25" t="s">
        <v>68</v>
      </c>
      <c r="B11" s="33"/>
      <c r="E11" s="39" t="s">
        <v>77</v>
      </c>
      <c r="J11" s="34"/>
    </row>
    <row r="12" spans="1:16" ht="75" x14ac:dyDescent="0.25">
      <c r="A12" s="25" t="s">
        <v>36</v>
      </c>
      <c r="B12" s="33"/>
      <c r="E12" s="27" t="s">
        <v>78</v>
      </c>
      <c r="J12" s="34"/>
    </row>
    <row r="13" spans="1:16" x14ac:dyDescent="0.25">
      <c r="A13" s="25" t="s">
        <v>29</v>
      </c>
      <c r="B13" s="25">
        <v>2</v>
      </c>
      <c r="C13" s="26" t="s">
        <v>73</v>
      </c>
      <c r="D13" s="25" t="s">
        <v>31</v>
      </c>
      <c r="E13" s="27" t="s">
        <v>75</v>
      </c>
      <c r="F13" s="28" t="s">
        <v>76</v>
      </c>
      <c r="G13" s="29">
        <v>14.58</v>
      </c>
      <c r="H13" s="30">
        <v>0</v>
      </c>
      <c r="I13" s="31">
        <f>ROUND(G13*H13,P4)</f>
        <v>0</v>
      </c>
      <c r="J13" s="25"/>
      <c r="O13" s="32">
        <f>I13*0.21</f>
        <v>0</v>
      </c>
      <c r="P13">
        <v>3</v>
      </c>
    </row>
    <row r="14" spans="1:16" x14ac:dyDescent="0.25">
      <c r="A14" s="25" t="s">
        <v>34</v>
      </c>
      <c r="B14" s="33"/>
      <c r="E14" s="38" t="s">
        <v>31</v>
      </c>
      <c r="J14" s="34"/>
    </row>
    <row r="15" spans="1:16" ht="45" x14ac:dyDescent="0.25">
      <c r="A15" s="25" t="s">
        <v>68</v>
      </c>
      <c r="B15" s="33"/>
      <c r="E15" s="39" t="s">
        <v>79</v>
      </c>
      <c r="J15" s="34"/>
    </row>
    <row r="16" spans="1:16" ht="75" x14ac:dyDescent="0.25">
      <c r="A16" s="25" t="s">
        <v>36</v>
      </c>
      <c r="B16" s="33"/>
      <c r="E16" s="27" t="s">
        <v>78</v>
      </c>
      <c r="J16" s="34"/>
    </row>
    <row r="17" spans="1:16" x14ac:dyDescent="0.25">
      <c r="A17" s="19" t="s">
        <v>26</v>
      </c>
      <c r="B17" s="20"/>
      <c r="C17" s="21" t="s">
        <v>74</v>
      </c>
      <c r="D17" s="22"/>
      <c r="E17" s="19" t="s">
        <v>80</v>
      </c>
      <c r="F17" s="22"/>
      <c r="G17" s="22"/>
      <c r="H17" s="22"/>
      <c r="I17" s="23">
        <f>SUMIFS(I18:I52,A18:A52,"P")</f>
        <v>0</v>
      </c>
      <c r="J17" s="24"/>
    </row>
    <row r="18" spans="1:16" x14ac:dyDescent="0.25">
      <c r="A18" s="25" t="s">
        <v>29</v>
      </c>
      <c r="B18" s="25">
        <v>3</v>
      </c>
      <c r="C18" s="26" t="s">
        <v>81</v>
      </c>
      <c r="D18" s="25" t="s">
        <v>31</v>
      </c>
      <c r="E18" s="27" t="s">
        <v>82</v>
      </c>
      <c r="F18" s="28" t="s">
        <v>83</v>
      </c>
      <c r="G18" s="29">
        <v>6</v>
      </c>
      <c r="H18" s="30">
        <v>0</v>
      </c>
      <c r="I18" s="31">
        <f>ROUND(G18*H18,P4)</f>
        <v>0</v>
      </c>
      <c r="J18" s="25"/>
      <c r="O18" s="32">
        <f>I18*0.21</f>
        <v>0</v>
      </c>
      <c r="P18">
        <v>3</v>
      </c>
    </row>
    <row r="19" spans="1:16" x14ac:dyDescent="0.25">
      <c r="A19" s="25" t="s">
        <v>34</v>
      </c>
      <c r="B19" s="33"/>
      <c r="E19" s="27" t="s">
        <v>84</v>
      </c>
      <c r="J19" s="34"/>
    </row>
    <row r="20" spans="1:16" x14ac:dyDescent="0.25">
      <c r="A20" s="25" t="s">
        <v>68</v>
      </c>
      <c r="B20" s="33"/>
      <c r="E20" s="39" t="s">
        <v>85</v>
      </c>
      <c r="J20" s="34"/>
    </row>
    <row r="21" spans="1:16" ht="135" x14ac:dyDescent="0.25">
      <c r="A21" s="25" t="s">
        <v>36</v>
      </c>
      <c r="B21" s="33"/>
      <c r="E21" s="27" t="s">
        <v>86</v>
      </c>
      <c r="J21" s="34"/>
    </row>
    <row r="22" spans="1:16" ht="30" x14ac:dyDescent="0.25">
      <c r="A22" s="25" t="s">
        <v>29</v>
      </c>
      <c r="B22" s="25">
        <v>4</v>
      </c>
      <c r="C22" s="26" t="s">
        <v>87</v>
      </c>
      <c r="D22" s="25" t="s">
        <v>31</v>
      </c>
      <c r="E22" s="27" t="s">
        <v>88</v>
      </c>
      <c r="F22" s="28" t="s">
        <v>89</v>
      </c>
      <c r="G22" s="29">
        <v>15</v>
      </c>
      <c r="H22" s="30">
        <v>0</v>
      </c>
      <c r="I22" s="31">
        <f>ROUND(G22*H22,P4)</f>
        <v>0</v>
      </c>
      <c r="J22" s="25"/>
      <c r="O22" s="32">
        <f>I22*0.21</f>
        <v>0</v>
      </c>
      <c r="P22">
        <v>3</v>
      </c>
    </row>
    <row r="23" spans="1:16" x14ac:dyDescent="0.25">
      <c r="A23" s="25" t="s">
        <v>34</v>
      </c>
      <c r="B23" s="33"/>
      <c r="E23" s="27" t="s">
        <v>84</v>
      </c>
      <c r="J23" s="34"/>
    </row>
    <row r="24" spans="1:16" ht="120" x14ac:dyDescent="0.25">
      <c r="A24" s="25" t="s">
        <v>36</v>
      </c>
      <c r="B24" s="33"/>
      <c r="E24" s="27" t="s">
        <v>90</v>
      </c>
      <c r="J24" s="34"/>
    </row>
    <row r="25" spans="1:16" x14ac:dyDescent="0.25">
      <c r="A25" s="25" t="s">
        <v>29</v>
      </c>
      <c r="B25" s="25">
        <v>5</v>
      </c>
      <c r="C25" s="26" t="s">
        <v>91</v>
      </c>
      <c r="D25" s="25" t="s">
        <v>31</v>
      </c>
      <c r="E25" s="27" t="s">
        <v>92</v>
      </c>
      <c r="F25" s="28" t="s">
        <v>83</v>
      </c>
      <c r="G25" s="29">
        <v>411</v>
      </c>
      <c r="H25" s="30">
        <v>0</v>
      </c>
      <c r="I25" s="31">
        <f>ROUND(G25*H25,P4)</f>
        <v>0</v>
      </c>
      <c r="J25" s="25"/>
      <c r="O25" s="32">
        <f>I25*0.21</f>
        <v>0</v>
      </c>
      <c r="P25">
        <v>3</v>
      </c>
    </row>
    <row r="26" spans="1:16" x14ac:dyDescent="0.25">
      <c r="A26" s="25" t="s">
        <v>34</v>
      </c>
      <c r="B26" s="33"/>
      <c r="E26" s="27" t="s">
        <v>93</v>
      </c>
      <c r="J26" s="34"/>
    </row>
    <row r="27" spans="1:16" ht="45" x14ac:dyDescent="0.25">
      <c r="A27" s="25" t="s">
        <v>68</v>
      </c>
      <c r="B27" s="33"/>
      <c r="E27" s="39" t="s">
        <v>94</v>
      </c>
      <c r="J27" s="34"/>
    </row>
    <row r="28" spans="1:16" ht="120" x14ac:dyDescent="0.25">
      <c r="A28" s="25" t="s">
        <v>36</v>
      </c>
      <c r="B28" s="33"/>
      <c r="E28" s="27" t="s">
        <v>90</v>
      </c>
      <c r="J28" s="34"/>
    </row>
    <row r="29" spans="1:16" x14ac:dyDescent="0.25">
      <c r="A29" s="25" t="s">
        <v>29</v>
      </c>
      <c r="B29" s="25">
        <v>6</v>
      </c>
      <c r="C29" s="26" t="s">
        <v>95</v>
      </c>
      <c r="D29" s="25" t="s">
        <v>31</v>
      </c>
      <c r="E29" s="27" t="s">
        <v>96</v>
      </c>
      <c r="F29" s="28" t="s">
        <v>83</v>
      </c>
      <c r="G29" s="29">
        <v>568</v>
      </c>
      <c r="H29" s="30">
        <v>0</v>
      </c>
      <c r="I29" s="31">
        <f>ROUND(G29*H29,P4)</f>
        <v>0</v>
      </c>
      <c r="J29" s="25"/>
      <c r="O29" s="32">
        <f>I29*0.21</f>
        <v>0</v>
      </c>
      <c r="P29">
        <v>3</v>
      </c>
    </row>
    <row r="30" spans="1:16" x14ac:dyDescent="0.25">
      <c r="A30" s="25" t="s">
        <v>34</v>
      </c>
      <c r="B30" s="33"/>
      <c r="E30" s="27" t="s">
        <v>84</v>
      </c>
      <c r="J30" s="34"/>
    </row>
    <row r="31" spans="1:16" x14ac:dyDescent="0.25">
      <c r="A31" s="25" t="s">
        <v>68</v>
      </c>
      <c r="B31" s="33"/>
      <c r="E31" s="39" t="s">
        <v>97</v>
      </c>
      <c r="J31" s="34"/>
    </row>
    <row r="32" spans="1:16" ht="409.5" x14ac:dyDescent="0.25">
      <c r="A32" s="25" t="s">
        <v>36</v>
      </c>
      <c r="B32" s="33"/>
      <c r="E32" s="27" t="s">
        <v>98</v>
      </c>
      <c r="J32" s="34"/>
    </row>
    <row r="33" spans="1:16" x14ac:dyDescent="0.25">
      <c r="A33" s="25" t="s">
        <v>29</v>
      </c>
      <c r="B33" s="25">
        <v>7</v>
      </c>
      <c r="C33" s="26" t="s">
        <v>99</v>
      </c>
      <c r="D33" s="25" t="s">
        <v>31</v>
      </c>
      <c r="E33" s="27" t="s">
        <v>100</v>
      </c>
      <c r="F33" s="28" t="s">
        <v>83</v>
      </c>
      <c r="G33" s="29">
        <v>38.4</v>
      </c>
      <c r="H33" s="30">
        <v>0</v>
      </c>
      <c r="I33" s="31">
        <f>ROUND(G33*H33,P4)</f>
        <v>0</v>
      </c>
      <c r="J33" s="25"/>
      <c r="O33" s="32">
        <f>I33*0.21</f>
        <v>0</v>
      </c>
      <c r="P33">
        <v>3</v>
      </c>
    </row>
    <row r="34" spans="1:16" x14ac:dyDescent="0.25">
      <c r="A34" s="25" t="s">
        <v>34</v>
      </c>
      <c r="B34" s="33"/>
      <c r="E34" s="27" t="s">
        <v>84</v>
      </c>
      <c r="J34" s="34"/>
    </row>
    <row r="35" spans="1:16" x14ac:dyDescent="0.25">
      <c r="A35" s="25" t="s">
        <v>68</v>
      </c>
      <c r="B35" s="33"/>
      <c r="E35" s="39" t="s">
        <v>101</v>
      </c>
      <c r="J35" s="34"/>
    </row>
    <row r="36" spans="1:16" ht="409.5" x14ac:dyDescent="0.25">
      <c r="A36" s="25" t="s">
        <v>36</v>
      </c>
      <c r="B36" s="33"/>
      <c r="E36" s="27" t="s">
        <v>102</v>
      </c>
      <c r="J36" s="34"/>
    </row>
    <row r="37" spans="1:16" x14ac:dyDescent="0.25">
      <c r="A37" s="25" t="s">
        <v>29</v>
      </c>
      <c r="B37" s="25">
        <v>8</v>
      </c>
      <c r="C37" s="26" t="s">
        <v>103</v>
      </c>
      <c r="D37" s="25" t="s">
        <v>31</v>
      </c>
      <c r="E37" s="27" t="s">
        <v>104</v>
      </c>
      <c r="F37" s="28" t="s">
        <v>83</v>
      </c>
      <c r="G37" s="29">
        <v>606.4</v>
      </c>
      <c r="H37" s="30">
        <v>0</v>
      </c>
      <c r="I37" s="31">
        <f>ROUND(G37*H37,P4)</f>
        <v>0</v>
      </c>
      <c r="J37" s="25"/>
      <c r="O37" s="32">
        <f>I37*0.21</f>
        <v>0</v>
      </c>
      <c r="P37">
        <v>3</v>
      </c>
    </row>
    <row r="38" spans="1:16" x14ac:dyDescent="0.25">
      <c r="A38" s="25" t="s">
        <v>34</v>
      </c>
      <c r="B38" s="33"/>
      <c r="E38" s="27" t="s">
        <v>105</v>
      </c>
      <c r="J38" s="34"/>
    </row>
    <row r="39" spans="1:16" x14ac:dyDescent="0.25">
      <c r="A39" s="25" t="s">
        <v>68</v>
      </c>
      <c r="B39" s="33"/>
      <c r="E39" s="39" t="s">
        <v>106</v>
      </c>
      <c r="J39" s="34"/>
    </row>
    <row r="40" spans="1:16" ht="285" x14ac:dyDescent="0.25">
      <c r="A40" s="25" t="s">
        <v>36</v>
      </c>
      <c r="B40" s="33"/>
      <c r="E40" s="27" t="s">
        <v>107</v>
      </c>
      <c r="J40" s="34"/>
    </row>
    <row r="41" spans="1:16" x14ac:dyDescent="0.25">
      <c r="A41" s="25" t="s">
        <v>29</v>
      </c>
      <c r="B41" s="25">
        <v>9</v>
      </c>
      <c r="C41" s="26" t="s">
        <v>108</v>
      </c>
      <c r="D41" s="25" t="s">
        <v>31</v>
      </c>
      <c r="E41" s="27" t="s">
        <v>109</v>
      </c>
      <c r="F41" s="28" t="s">
        <v>110</v>
      </c>
      <c r="G41" s="29">
        <v>513</v>
      </c>
      <c r="H41" s="30">
        <v>0</v>
      </c>
      <c r="I41" s="31">
        <f>ROUND(G41*H41,P4)</f>
        <v>0</v>
      </c>
      <c r="J41" s="25"/>
      <c r="O41" s="32">
        <f>I41*0.21</f>
        <v>0</v>
      </c>
      <c r="P41">
        <v>3</v>
      </c>
    </row>
    <row r="42" spans="1:16" x14ac:dyDescent="0.25">
      <c r="A42" s="25" t="s">
        <v>34</v>
      </c>
      <c r="B42" s="33"/>
      <c r="E42" s="38" t="s">
        <v>31</v>
      </c>
      <c r="J42" s="34"/>
    </row>
    <row r="43" spans="1:16" ht="45" x14ac:dyDescent="0.25">
      <c r="A43" s="25" t="s">
        <v>68</v>
      </c>
      <c r="B43" s="33"/>
      <c r="E43" s="39" t="s">
        <v>111</v>
      </c>
      <c r="J43" s="34"/>
    </row>
    <row r="44" spans="1:16" ht="75" x14ac:dyDescent="0.25">
      <c r="A44" s="25" t="s">
        <v>36</v>
      </c>
      <c r="B44" s="33"/>
      <c r="E44" s="27" t="s">
        <v>112</v>
      </c>
      <c r="J44" s="34"/>
    </row>
    <row r="45" spans="1:16" x14ac:dyDescent="0.25">
      <c r="A45" s="25" t="s">
        <v>29</v>
      </c>
      <c r="B45" s="25">
        <v>10</v>
      </c>
      <c r="C45" s="26" t="s">
        <v>113</v>
      </c>
      <c r="D45" s="25" t="s">
        <v>31</v>
      </c>
      <c r="E45" s="27" t="s">
        <v>114</v>
      </c>
      <c r="F45" s="28" t="s">
        <v>110</v>
      </c>
      <c r="G45" s="29">
        <v>92.5</v>
      </c>
      <c r="H45" s="30">
        <v>0</v>
      </c>
      <c r="I45" s="31">
        <f>ROUND(G45*H45,P4)</f>
        <v>0</v>
      </c>
      <c r="J45" s="25"/>
      <c r="O45" s="32">
        <f>I45*0.21</f>
        <v>0</v>
      </c>
      <c r="P45">
        <v>3</v>
      </c>
    </row>
    <row r="46" spans="1:16" x14ac:dyDescent="0.25">
      <c r="A46" s="25" t="s">
        <v>34</v>
      </c>
      <c r="B46" s="33"/>
      <c r="E46" s="38" t="s">
        <v>31</v>
      </c>
      <c r="J46" s="34"/>
    </row>
    <row r="47" spans="1:16" x14ac:dyDescent="0.25">
      <c r="A47" s="25" t="s">
        <v>68</v>
      </c>
      <c r="B47" s="33"/>
      <c r="E47" s="39" t="s">
        <v>115</v>
      </c>
      <c r="J47" s="34"/>
    </row>
    <row r="48" spans="1:16" ht="75" x14ac:dyDescent="0.25">
      <c r="A48" s="25" t="s">
        <v>36</v>
      </c>
      <c r="B48" s="33"/>
      <c r="E48" s="27" t="s">
        <v>116</v>
      </c>
      <c r="J48" s="34"/>
    </row>
    <row r="49" spans="1:16" x14ac:dyDescent="0.25">
      <c r="A49" s="25" t="s">
        <v>29</v>
      </c>
      <c r="B49" s="25">
        <v>11</v>
      </c>
      <c r="C49" s="26" t="s">
        <v>117</v>
      </c>
      <c r="D49" s="25" t="s">
        <v>31</v>
      </c>
      <c r="E49" s="27" t="s">
        <v>118</v>
      </c>
      <c r="F49" s="28" t="s">
        <v>110</v>
      </c>
      <c r="G49" s="29">
        <v>92.5</v>
      </c>
      <c r="H49" s="30">
        <v>0</v>
      </c>
      <c r="I49" s="31">
        <f>ROUND(G49*H49,P4)</f>
        <v>0</v>
      </c>
      <c r="J49" s="25"/>
      <c r="O49" s="32">
        <f>I49*0.21</f>
        <v>0</v>
      </c>
      <c r="P49">
        <v>3</v>
      </c>
    </row>
    <row r="50" spans="1:16" x14ac:dyDescent="0.25">
      <c r="A50" s="25" t="s">
        <v>34</v>
      </c>
      <c r="B50" s="33"/>
      <c r="E50" s="38" t="s">
        <v>31</v>
      </c>
      <c r="J50" s="34"/>
    </row>
    <row r="51" spans="1:16" x14ac:dyDescent="0.25">
      <c r="A51" s="25" t="s">
        <v>68</v>
      </c>
      <c r="B51" s="33"/>
      <c r="E51" s="39" t="s">
        <v>115</v>
      </c>
      <c r="J51" s="34"/>
    </row>
    <row r="52" spans="1:16" ht="75" x14ac:dyDescent="0.25">
      <c r="A52" s="25" t="s">
        <v>36</v>
      </c>
      <c r="B52" s="33"/>
      <c r="E52" s="27" t="s">
        <v>119</v>
      </c>
      <c r="J52" s="34"/>
    </row>
    <row r="53" spans="1:16" x14ac:dyDescent="0.25">
      <c r="A53" s="19" t="s">
        <v>26</v>
      </c>
      <c r="B53" s="20"/>
      <c r="C53" s="21" t="s">
        <v>120</v>
      </c>
      <c r="D53" s="22"/>
      <c r="E53" s="19" t="s">
        <v>121</v>
      </c>
      <c r="F53" s="22"/>
      <c r="G53" s="22"/>
      <c r="H53" s="22"/>
      <c r="I53" s="23">
        <f>SUMIFS(I54:I61,A54:A61,"P")</f>
        <v>0</v>
      </c>
      <c r="J53" s="24"/>
    </row>
    <row r="54" spans="1:16" x14ac:dyDescent="0.25">
      <c r="A54" s="25" t="s">
        <v>29</v>
      </c>
      <c r="B54" s="25">
        <v>12</v>
      </c>
      <c r="C54" s="26" t="s">
        <v>122</v>
      </c>
      <c r="D54" s="25" t="s">
        <v>31</v>
      </c>
      <c r="E54" s="27" t="s">
        <v>123</v>
      </c>
      <c r="F54" s="28" t="s">
        <v>83</v>
      </c>
      <c r="G54" s="29">
        <v>568</v>
      </c>
      <c r="H54" s="30">
        <v>0</v>
      </c>
      <c r="I54" s="31">
        <f>ROUND(G54*H54,P4)</f>
        <v>0</v>
      </c>
      <c r="J54" s="25"/>
      <c r="O54" s="32">
        <f>I54*0.21</f>
        <v>0</v>
      </c>
      <c r="P54">
        <v>3</v>
      </c>
    </row>
    <row r="55" spans="1:16" x14ac:dyDescent="0.25">
      <c r="A55" s="25" t="s">
        <v>34</v>
      </c>
      <c r="B55" s="33"/>
      <c r="E55" s="27" t="s">
        <v>124</v>
      </c>
      <c r="J55" s="34"/>
    </row>
    <row r="56" spans="1:16" x14ac:dyDescent="0.25">
      <c r="A56" s="25" t="s">
        <v>68</v>
      </c>
      <c r="B56" s="33"/>
      <c r="E56" s="39" t="s">
        <v>97</v>
      </c>
      <c r="J56" s="34"/>
    </row>
    <row r="57" spans="1:16" ht="105" x14ac:dyDescent="0.25">
      <c r="A57" s="25" t="s">
        <v>36</v>
      </c>
      <c r="B57" s="33"/>
      <c r="E57" s="27" t="s">
        <v>125</v>
      </c>
      <c r="J57" s="34"/>
    </row>
    <row r="58" spans="1:16" x14ac:dyDescent="0.25">
      <c r="A58" s="25" t="s">
        <v>29</v>
      </c>
      <c r="B58" s="25">
        <v>13</v>
      </c>
      <c r="C58" s="26" t="s">
        <v>126</v>
      </c>
      <c r="D58" s="25" t="s">
        <v>31</v>
      </c>
      <c r="E58" s="27" t="s">
        <v>127</v>
      </c>
      <c r="F58" s="28" t="s">
        <v>110</v>
      </c>
      <c r="G58" s="29">
        <v>1420</v>
      </c>
      <c r="H58" s="30">
        <v>0</v>
      </c>
      <c r="I58" s="31">
        <f>ROUND(G58*H58,P4)</f>
        <v>0</v>
      </c>
      <c r="J58" s="25"/>
      <c r="O58" s="32">
        <f>I58*0.21</f>
        <v>0</v>
      </c>
      <c r="P58">
        <v>3</v>
      </c>
    </row>
    <row r="59" spans="1:16" x14ac:dyDescent="0.25">
      <c r="A59" s="25" t="s">
        <v>34</v>
      </c>
      <c r="B59" s="33"/>
      <c r="E59" s="38" t="s">
        <v>31</v>
      </c>
      <c r="J59" s="34"/>
    </row>
    <row r="60" spans="1:16" x14ac:dyDescent="0.25">
      <c r="A60" s="25" t="s">
        <v>68</v>
      </c>
      <c r="B60" s="33"/>
      <c r="E60" s="39" t="s">
        <v>128</v>
      </c>
      <c r="J60" s="34"/>
    </row>
    <row r="61" spans="1:16" ht="150" x14ac:dyDescent="0.25">
      <c r="A61" s="25" t="s">
        <v>36</v>
      </c>
      <c r="B61" s="33"/>
      <c r="E61" s="27" t="s">
        <v>129</v>
      </c>
      <c r="J61" s="34"/>
    </row>
    <row r="62" spans="1:16" x14ac:dyDescent="0.25">
      <c r="A62" s="19" t="s">
        <v>26</v>
      </c>
      <c r="B62" s="20"/>
      <c r="C62" s="21" t="s">
        <v>130</v>
      </c>
      <c r="D62" s="22"/>
      <c r="E62" s="19" t="s">
        <v>131</v>
      </c>
      <c r="F62" s="22"/>
      <c r="G62" s="22"/>
      <c r="H62" s="22"/>
      <c r="I62" s="23">
        <f>SUMIFS(I63:I102,A63:A102,"P")</f>
        <v>0</v>
      </c>
      <c r="J62" s="24"/>
    </row>
    <row r="63" spans="1:16" x14ac:dyDescent="0.25">
      <c r="A63" s="25" t="s">
        <v>29</v>
      </c>
      <c r="B63" s="25">
        <v>14</v>
      </c>
      <c r="C63" s="26" t="s">
        <v>132</v>
      </c>
      <c r="D63" s="25" t="s">
        <v>31</v>
      </c>
      <c r="E63" s="27" t="s">
        <v>133</v>
      </c>
      <c r="F63" s="28" t="s">
        <v>110</v>
      </c>
      <c r="G63" s="29">
        <v>513</v>
      </c>
      <c r="H63" s="30">
        <v>0</v>
      </c>
      <c r="I63" s="31">
        <f>ROUND(G63*H63,P4)</f>
        <v>0</v>
      </c>
      <c r="J63" s="25"/>
      <c r="O63" s="32">
        <f>I63*0.21</f>
        <v>0</v>
      </c>
      <c r="P63">
        <v>3</v>
      </c>
    </row>
    <row r="64" spans="1:16" x14ac:dyDescent="0.25">
      <c r="A64" s="25" t="s">
        <v>34</v>
      </c>
      <c r="B64" s="33"/>
      <c r="E64" s="27" t="s">
        <v>134</v>
      </c>
      <c r="J64" s="34"/>
    </row>
    <row r="65" spans="1:16" ht="45" x14ac:dyDescent="0.25">
      <c r="A65" s="25" t="s">
        <v>68</v>
      </c>
      <c r="B65" s="33"/>
      <c r="E65" s="39" t="s">
        <v>111</v>
      </c>
      <c r="J65" s="34"/>
    </row>
    <row r="66" spans="1:16" ht="90" x14ac:dyDescent="0.25">
      <c r="A66" s="25" t="s">
        <v>36</v>
      </c>
      <c r="B66" s="33"/>
      <c r="E66" s="27" t="s">
        <v>135</v>
      </c>
      <c r="J66" s="34"/>
    </row>
    <row r="67" spans="1:16" x14ac:dyDescent="0.25">
      <c r="A67" s="25" t="s">
        <v>29</v>
      </c>
      <c r="B67" s="25">
        <v>15</v>
      </c>
      <c r="C67" s="26" t="s">
        <v>136</v>
      </c>
      <c r="D67" s="25" t="s">
        <v>31</v>
      </c>
      <c r="E67" s="27" t="s">
        <v>137</v>
      </c>
      <c r="F67" s="28" t="s">
        <v>110</v>
      </c>
      <c r="G67" s="29">
        <v>513</v>
      </c>
      <c r="H67" s="30">
        <v>0</v>
      </c>
      <c r="I67" s="31">
        <f>ROUND(G67*H67,P4)</f>
        <v>0</v>
      </c>
      <c r="J67" s="25"/>
      <c r="O67" s="32">
        <f>I67*0.21</f>
        <v>0</v>
      </c>
      <c r="P67">
        <v>3</v>
      </c>
    </row>
    <row r="68" spans="1:16" x14ac:dyDescent="0.25">
      <c r="A68" s="25" t="s">
        <v>34</v>
      </c>
      <c r="B68" s="33"/>
      <c r="E68" s="27" t="s">
        <v>138</v>
      </c>
      <c r="J68" s="34"/>
    </row>
    <row r="69" spans="1:16" ht="45" x14ac:dyDescent="0.25">
      <c r="A69" s="25" t="s">
        <v>68</v>
      </c>
      <c r="B69" s="33"/>
      <c r="E69" s="39" t="s">
        <v>111</v>
      </c>
      <c r="J69" s="34"/>
    </row>
    <row r="70" spans="1:16" ht="90" x14ac:dyDescent="0.25">
      <c r="A70" s="25" t="s">
        <v>36</v>
      </c>
      <c r="B70" s="33"/>
      <c r="E70" s="27" t="s">
        <v>135</v>
      </c>
      <c r="J70" s="34"/>
    </row>
    <row r="71" spans="1:16" x14ac:dyDescent="0.25">
      <c r="A71" s="25" t="s">
        <v>29</v>
      </c>
      <c r="B71" s="25">
        <v>16</v>
      </c>
      <c r="C71" s="26" t="s">
        <v>139</v>
      </c>
      <c r="D71" s="25" t="s">
        <v>31</v>
      </c>
      <c r="E71" s="27" t="s">
        <v>140</v>
      </c>
      <c r="F71" s="28" t="s">
        <v>110</v>
      </c>
      <c r="G71" s="29">
        <v>75</v>
      </c>
      <c r="H71" s="30">
        <v>0</v>
      </c>
      <c r="I71" s="31">
        <f>ROUND(G71*H71,P4)</f>
        <v>0</v>
      </c>
      <c r="J71" s="25"/>
      <c r="O71" s="32">
        <f>I71*0.21</f>
        <v>0</v>
      </c>
      <c r="P71">
        <v>3</v>
      </c>
    </row>
    <row r="72" spans="1:16" x14ac:dyDescent="0.25">
      <c r="A72" s="25" t="s">
        <v>34</v>
      </c>
      <c r="B72" s="33"/>
      <c r="E72" s="38" t="s">
        <v>31</v>
      </c>
      <c r="J72" s="34"/>
    </row>
    <row r="73" spans="1:16" x14ac:dyDescent="0.25">
      <c r="A73" s="25" t="s">
        <v>68</v>
      </c>
      <c r="B73" s="33"/>
      <c r="E73" s="39" t="s">
        <v>141</v>
      </c>
      <c r="J73" s="34"/>
    </row>
    <row r="74" spans="1:16" ht="120" x14ac:dyDescent="0.25">
      <c r="A74" s="25" t="s">
        <v>36</v>
      </c>
      <c r="B74" s="33"/>
      <c r="E74" s="27" t="s">
        <v>142</v>
      </c>
      <c r="J74" s="34"/>
    </row>
    <row r="75" spans="1:16" x14ac:dyDescent="0.25">
      <c r="A75" s="25" t="s">
        <v>29</v>
      </c>
      <c r="B75" s="25">
        <v>17</v>
      </c>
      <c r="C75" s="26" t="s">
        <v>143</v>
      </c>
      <c r="D75" s="25" t="s">
        <v>31</v>
      </c>
      <c r="E75" s="27" t="s">
        <v>144</v>
      </c>
      <c r="F75" s="28" t="s">
        <v>110</v>
      </c>
      <c r="G75" s="29">
        <v>513</v>
      </c>
      <c r="H75" s="30">
        <v>0</v>
      </c>
      <c r="I75" s="31">
        <f>ROUND(G75*H75,P4)</f>
        <v>0</v>
      </c>
      <c r="J75" s="25"/>
      <c r="O75" s="32">
        <f>I75*0.21</f>
        <v>0</v>
      </c>
      <c r="P75">
        <v>3</v>
      </c>
    </row>
    <row r="76" spans="1:16" x14ac:dyDescent="0.25">
      <c r="A76" s="25" t="s">
        <v>34</v>
      </c>
      <c r="B76" s="33"/>
      <c r="E76" s="38" t="s">
        <v>31</v>
      </c>
      <c r="J76" s="34"/>
    </row>
    <row r="77" spans="1:16" ht="45" x14ac:dyDescent="0.25">
      <c r="A77" s="25" t="s">
        <v>68</v>
      </c>
      <c r="B77" s="33"/>
      <c r="E77" s="39" t="s">
        <v>111</v>
      </c>
      <c r="J77" s="34"/>
    </row>
    <row r="78" spans="1:16" ht="120" x14ac:dyDescent="0.25">
      <c r="A78" s="25" t="s">
        <v>36</v>
      </c>
      <c r="B78" s="33"/>
      <c r="E78" s="27" t="s">
        <v>145</v>
      </c>
      <c r="J78" s="34"/>
    </row>
    <row r="79" spans="1:16" x14ac:dyDescent="0.25">
      <c r="A79" s="25" t="s">
        <v>29</v>
      </c>
      <c r="B79" s="25">
        <v>18</v>
      </c>
      <c r="C79" s="26" t="s">
        <v>146</v>
      </c>
      <c r="D79" s="25" t="s">
        <v>147</v>
      </c>
      <c r="E79" s="27" t="s">
        <v>148</v>
      </c>
      <c r="F79" s="28" t="s">
        <v>110</v>
      </c>
      <c r="G79" s="29">
        <v>3550</v>
      </c>
      <c r="H79" s="30">
        <v>0</v>
      </c>
      <c r="I79" s="31">
        <f>ROUND(G79*H79,P4)</f>
        <v>0</v>
      </c>
      <c r="J79" s="25"/>
      <c r="O79" s="32">
        <f>I79*0.21</f>
        <v>0</v>
      </c>
      <c r="P79">
        <v>3</v>
      </c>
    </row>
    <row r="80" spans="1:16" x14ac:dyDescent="0.25">
      <c r="A80" s="25" t="s">
        <v>34</v>
      </c>
      <c r="B80" s="33"/>
      <c r="E80" s="27" t="s">
        <v>149</v>
      </c>
      <c r="J80" s="34"/>
    </row>
    <row r="81" spans="1:16" ht="120" x14ac:dyDescent="0.25">
      <c r="A81" s="25" t="s">
        <v>36</v>
      </c>
      <c r="B81" s="33"/>
      <c r="E81" s="27" t="s">
        <v>145</v>
      </c>
      <c r="J81" s="34"/>
    </row>
    <row r="82" spans="1:16" x14ac:dyDescent="0.25">
      <c r="A82" s="25" t="s">
        <v>29</v>
      </c>
      <c r="B82" s="25">
        <v>19</v>
      </c>
      <c r="C82" s="26" t="s">
        <v>146</v>
      </c>
      <c r="D82" s="25" t="s">
        <v>150</v>
      </c>
      <c r="E82" s="27" t="s">
        <v>148</v>
      </c>
      <c r="F82" s="28" t="s">
        <v>110</v>
      </c>
      <c r="G82" s="29">
        <v>4970</v>
      </c>
      <c r="H82" s="30">
        <v>0</v>
      </c>
      <c r="I82" s="31">
        <f>ROUND(G82*H82,P4)</f>
        <v>0</v>
      </c>
      <c r="J82" s="25"/>
      <c r="O82" s="32">
        <f>I82*0.21</f>
        <v>0</v>
      </c>
      <c r="P82">
        <v>3</v>
      </c>
    </row>
    <row r="83" spans="1:16" x14ac:dyDescent="0.25">
      <c r="A83" s="25" t="s">
        <v>34</v>
      </c>
      <c r="B83" s="33"/>
      <c r="E83" s="27" t="s">
        <v>151</v>
      </c>
      <c r="J83" s="34"/>
    </row>
    <row r="84" spans="1:16" ht="45" x14ac:dyDescent="0.25">
      <c r="A84" s="25" t="s">
        <v>68</v>
      </c>
      <c r="B84" s="33"/>
      <c r="E84" s="39" t="s">
        <v>152</v>
      </c>
      <c r="J84" s="34"/>
    </row>
    <row r="85" spans="1:16" ht="120" x14ac:dyDescent="0.25">
      <c r="A85" s="25" t="s">
        <v>36</v>
      </c>
      <c r="B85" s="33"/>
      <c r="E85" s="27" t="s">
        <v>145</v>
      </c>
      <c r="J85" s="34"/>
    </row>
    <row r="86" spans="1:16" x14ac:dyDescent="0.25">
      <c r="A86" s="25" t="s">
        <v>29</v>
      </c>
      <c r="B86" s="25">
        <v>20</v>
      </c>
      <c r="C86" s="26" t="s">
        <v>153</v>
      </c>
      <c r="D86" s="25" t="s">
        <v>31</v>
      </c>
      <c r="E86" s="27" t="s">
        <v>154</v>
      </c>
      <c r="F86" s="28" t="s">
        <v>110</v>
      </c>
      <c r="G86" s="29">
        <v>3550</v>
      </c>
      <c r="H86" s="30">
        <v>0</v>
      </c>
      <c r="I86" s="31">
        <f>ROUND(G86*H86,P4)</f>
        <v>0</v>
      </c>
      <c r="J86" s="25"/>
      <c r="O86" s="32">
        <f>I86*0.21</f>
        <v>0</v>
      </c>
      <c r="P86">
        <v>3</v>
      </c>
    </row>
    <row r="87" spans="1:16" x14ac:dyDescent="0.25">
      <c r="A87" s="25" t="s">
        <v>34</v>
      </c>
      <c r="B87" s="33"/>
      <c r="E87" s="38" t="s">
        <v>31</v>
      </c>
      <c r="J87" s="34"/>
    </row>
    <row r="88" spans="1:16" ht="195" x14ac:dyDescent="0.25">
      <c r="A88" s="25" t="s">
        <v>36</v>
      </c>
      <c r="B88" s="33"/>
      <c r="E88" s="27" t="s">
        <v>155</v>
      </c>
      <c r="J88" s="34"/>
    </row>
    <row r="89" spans="1:16" x14ac:dyDescent="0.25">
      <c r="A89" s="25" t="s">
        <v>29</v>
      </c>
      <c r="B89" s="25">
        <v>21</v>
      </c>
      <c r="C89" s="26" t="s">
        <v>156</v>
      </c>
      <c r="D89" s="25" t="s">
        <v>31</v>
      </c>
      <c r="E89" s="27" t="s">
        <v>157</v>
      </c>
      <c r="F89" s="28" t="s">
        <v>110</v>
      </c>
      <c r="G89" s="29">
        <v>3550</v>
      </c>
      <c r="H89" s="30">
        <v>0</v>
      </c>
      <c r="I89" s="31">
        <f>ROUND(G89*H89,P4)</f>
        <v>0</v>
      </c>
      <c r="J89" s="25"/>
      <c r="O89" s="32">
        <f>I89*0.21</f>
        <v>0</v>
      </c>
      <c r="P89">
        <v>3</v>
      </c>
    </row>
    <row r="90" spans="1:16" x14ac:dyDescent="0.25">
      <c r="A90" s="25" t="s">
        <v>34</v>
      </c>
      <c r="B90" s="33"/>
      <c r="E90" s="27" t="s">
        <v>158</v>
      </c>
      <c r="J90" s="34"/>
    </row>
    <row r="91" spans="1:16" ht="195" x14ac:dyDescent="0.25">
      <c r="A91" s="25" t="s">
        <v>36</v>
      </c>
      <c r="B91" s="33"/>
      <c r="E91" s="27" t="s">
        <v>155</v>
      </c>
      <c r="J91" s="34"/>
    </row>
    <row r="92" spans="1:16" x14ac:dyDescent="0.25">
      <c r="A92" s="25" t="s">
        <v>29</v>
      </c>
      <c r="B92" s="25">
        <v>22</v>
      </c>
      <c r="C92" s="26" t="s">
        <v>159</v>
      </c>
      <c r="D92" s="25" t="s">
        <v>31</v>
      </c>
      <c r="E92" s="27" t="s">
        <v>160</v>
      </c>
      <c r="F92" s="28" t="s">
        <v>110</v>
      </c>
      <c r="G92" s="29">
        <v>1510</v>
      </c>
      <c r="H92" s="30">
        <v>0</v>
      </c>
      <c r="I92" s="31">
        <f>ROUND(G92*H92,P4)</f>
        <v>0</v>
      </c>
      <c r="J92" s="25"/>
      <c r="O92" s="32">
        <f>I92*0.21</f>
        <v>0</v>
      </c>
      <c r="P92">
        <v>3</v>
      </c>
    </row>
    <row r="93" spans="1:16" ht="30" x14ac:dyDescent="0.25">
      <c r="A93" s="25" t="s">
        <v>34</v>
      </c>
      <c r="B93" s="33"/>
      <c r="E93" s="27" t="s">
        <v>161</v>
      </c>
      <c r="J93" s="34"/>
    </row>
    <row r="94" spans="1:16" ht="45" x14ac:dyDescent="0.25">
      <c r="A94" s="25" t="s">
        <v>68</v>
      </c>
      <c r="B94" s="33"/>
      <c r="E94" s="39" t="s">
        <v>162</v>
      </c>
      <c r="J94" s="34"/>
    </row>
    <row r="95" spans="1:16" ht="195" x14ac:dyDescent="0.25">
      <c r="A95" s="25" t="s">
        <v>36</v>
      </c>
      <c r="B95" s="33"/>
      <c r="E95" s="27" t="s">
        <v>155</v>
      </c>
      <c r="J95" s="34"/>
    </row>
    <row r="96" spans="1:16" x14ac:dyDescent="0.25">
      <c r="A96" s="25" t="s">
        <v>29</v>
      </c>
      <c r="B96" s="25">
        <v>23</v>
      </c>
      <c r="C96" s="26" t="s">
        <v>163</v>
      </c>
      <c r="D96" s="25" t="s">
        <v>31</v>
      </c>
      <c r="E96" s="27" t="s">
        <v>164</v>
      </c>
      <c r="F96" s="28" t="s">
        <v>89</v>
      </c>
      <c r="G96" s="29">
        <v>200</v>
      </c>
      <c r="H96" s="30">
        <v>0</v>
      </c>
      <c r="I96" s="31">
        <f>ROUND(G96*H96,P4)</f>
        <v>0</v>
      </c>
      <c r="J96" s="25"/>
      <c r="O96" s="32">
        <f>I96*0.21</f>
        <v>0</v>
      </c>
      <c r="P96">
        <v>3</v>
      </c>
    </row>
    <row r="97" spans="1:16" ht="45" x14ac:dyDescent="0.25">
      <c r="A97" s="25" t="s">
        <v>34</v>
      </c>
      <c r="B97" s="33"/>
      <c r="E97" s="27" t="s">
        <v>165</v>
      </c>
      <c r="J97" s="34"/>
    </row>
    <row r="98" spans="1:16" ht="105" x14ac:dyDescent="0.25">
      <c r="A98" s="25" t="s">
        <v>36</v>
      </c>
      <c r="B98" s="33"/>
      <c r="E98" s="27" t="s">
        <v>166</v>
      </c>
      <c r="J98" s="34"/>
    </row>
    <row r="99" spans="1:16" x14ac:dyDescent="0.25">
      <c r="A99" s="25" t="s">
        <v>29</v>
      </c>
      <c r="B99" s="25">
        <v>24</v>
      </c>
      <c r="C99" s="26" t="s">
        <v>167</v>
      </c>
      <c r="D99" s="25" t="s">
        <v>31</v>
      </c>
      <c r="E99" s="27" t="s">
        <v>168</v>
      </c>
      <c r="F99" s="28" t="s">
        <v>89</v>
      </c>
      <c r="G99" s="29">
        <v>50</v>
      </c>
      <c r="H99" s="30">
        <v>0</v>
      </c>
      <c r="I99" s="31">
        <f>ROUND(G99*H99,P4)</f>
        <v>0</v>
      </c>
      <c r="J99" s="25"/>
      <c r="O99" s="32">
        <f>I99*0.21</f>
        <v>0</v>
      </c>
      <c r="P99">
        <v>3</v>
      </c>
    </row>
    <row r="100" spans="1:16" x14ac:dyDescent="0.25">
      <c r="A100" s="25" t="s">
        <v>34</v>
      </c>
      <c r="B100" s="33"/>
      <c r="E100" s="27" t="s">
        <v>169</v>
      </c>
      <c r="J100" s="34"/>
    </row>
    <row r="101" spans="1:16" x14ac:dyDescent="0.25">
      <c r="A101" s="25" t="s">
        <v>68</v>
      </c>
      <c r="B101" s="33"/>
      <c r="E101" s="39" t="s">
        <v>170</v>
      </c>
      <c r="J101" s="34"/>
    </row>
    <row r="102" spans="1:16" ht="75" x14ac:dyDescent="0.25">
      <c r="A102" s="25" t="s">
        <v>36</v>
      </c>
      <c r="B102" s="33"/>
      <c r="E102" s="27" t="s">
        <v>171</v>
      </c>
      <c r="J102" s="34"/>
    </row>
    <row r="103" spans="1:16" x14ac:dyDescent="0.25">
      <c r="A103" s="19" t="s">
        <v>26</v>
      </c>
      <c r="B103" s="20"/>
      <c r="C103" s="21" t="s">
        <v>172</v>
      </c>
      <c r="D103" s="22"/>
      <c r="E103" s="19" t="s">
        <v>173</v>
      </c>
      <c r="F103" s="22"/>
      <c r="G103" s="22"/>
      <c r="H103" s="22"/>
      <c r="I103" s="23">
        <f>SUMIFS(I104:I109,A104:A109,"P")</f>
        <v>0</v>
      </c>
      <c r="J103" s="24"/>
    </row>
    <row r="104" spans="1:16" x14ac:dyDescent="0.25">
      <c r="A104" s="25" t="s">
        <v>29</v>
      </c>
      <c r="B104" s="25">
        <v>25</v>
      </c>
      <c r="C104" s="26" t="s">
        <v>174</v>
      </c>
      <c r="D104" s="25" t="s">
        <v>31</v>
      </c>
      <c r="E104" s="27" t="s">
        <v>175</v>
      </c>
      <c r="F104" s="28" t="s">
        <v>176</v>
      </c>
      <c r="G104" s="29">
        <v>10</v>
      </c>
      <c r="H104" s="30">
        <v>0</v>
      </c>
      <c r="I104" s="31">
        <f>ROUND(G104*H104,P4)</f>
        <v>0</v>
      </c>
      <c r="J104" s="25"/>
      <c r="O104" s="32">
        <f>I104*0.21</f>
        <v>0</v>
      </c>
      <c r="P104">
        <v>3</v>
      </c>
    </row>
    <row r="105" spans="1:16" x14ac:dyDescent="0.25">
      <c r="A105" s="25" t="s">
        <v>34</v>
      </c>
      <c r="B105" s="33"/>
      <c r="E105" s="38" t="s">
        <v>31</v>
      </c>
      <c r="J105" s="34"/>
    </row>
    <row r="106" spans="1:16" ht="75" x14ac:dyDescent="0.25">
      <c r="A106" s="25" t="s">
        <v>36</v>
      </c>
      <c r="B106" s="33"/>
      <c r="E106" s="27" t="s">
        <v>177</v>
      </c>
      <c r="J106" s="34"/>
    </row>
    <row r="107" spans="1:16" x14ac:dyDescent="0.25">
      <c r="A107" s="25" t="s">
        <v>29</v>
      </c>
      <c r="B107" s="25">
        <v>26</v>
      </c>
      <c r="C107" s="26" t="s">
        <v>178</v>
      </c>
      <c r="D107" s="25" t="s">
        <v>31</v>
      </c>
      <c r="E107" s="27" t="s">
        <v>179</v>
      </c>
      <c r="F107" s="28" t="s">
        <v>176</v>
      </c>
      <c r="G107" s="29">
        <v>5</v>
      </c>
      <c r="H107" s="30">
        <v>0</v>
      </c>
      <c r="I107" s="31">
        <f>ROUND(G107*H107,P4)</f>
        <v>0</v>
      </c>
      <c r="J107" s="25"/>
      <c r="O107" s="32">
        <f>I107*0.21</f>
        <v>0</v>
      </c>
      <c r="P107">
        <v>3</v>
      </c>
    </row>
    <row r="108" spans="1:16" x14ac:dyDescent="0.25">
      <c r="A108" s="25" t="s">
        <v>34</v>
      </c>
      <c r="B108" s="33"/>
      <c r="E108" s="38" t="s">
        <v>31</v>
      </c>
      <c r="J108" s="34"/>
    </row>
    <row r="109" spans="1:16" ht="75" x14ac:dyDescent="0.25">
      <c r="A109" s="25" t="s">
        <v>36</v>
      </c>
      <c r="B109" s="33"/>
      <c r="E109" s="27" t="s">
        <v>177</v>
      </c>
      <c r="J109" s="34"/>
    </row>
    <row r="110" spans="1:16" x14ac:dyDescent="0.25">
      <c r="A110" s="19" t="s">
        <v>26</v>
      </c>
      <c r="B110" s="20"/>
      <c r="C110" s="21" t="s">
        <v>180</v>
      </c>
      <c r="D110" s="22"/>
      <c r="E110" s="19" t="s">
        <v>181</v>
      </c>
      <c r="F110" s="22"/>
      <c r="G110" s="22"/>
      <c r="H110" s="22"/>
      <c r="I110" s="23">
        <f>SUMIFS(I111:I121,A111:A121,"P")</f>
        <v>0</v>
      </c>
      <c r="J110" s="24"/>
    </row>
    <row r="111" spans="1:16" ht="30" x14ac:dyDescent="0.25">
      <c r="A111" s="25" t="s">
        <v>29</v>
      </c>
      <c r="B111" s="25">
        <v>27</v>
      </c>
      <c r="C111" s="26" t="s">
        <v>182</v>
      </c>
      <c r="D111" s="25" t="s">
        <v>31</v>
      </c>
      <c r="E111" s="27" t="s">
        <v>183</v>
      </c>
      <c r="F111" s="28" t="s">
        <v>110</v>
      </c>
      <c r="G111" s="29">
        <v>24</v>
      </c>
      <c r="H111" s="30">
        <v>0</v>
      </c>
      <c r="I111" s="31">
        <f>ROUND(G111*H111,P4)</f>
        <v>0</v>
      </c>
      <c r="J111" s="25"/>
      <c r="O111" s="32">
        <f>I111*0.21</f>
        <v>0</v>
      </c>
      <c r="P111">
        <v>3</v>
      </c>
    </row>
    <row r="112" spans="1:16" x14ac:dyDescent="0.25">
      <c r="A112" s="25" t="s">
        <v>34</v>
      </c>
      <c r="B112" s="33"/>
      <c r="E112" s="38" t="s">
        <v>31</v>
      </c>
      <c r="J112" s="34"/>
    </row>
    <row r="113" spans="1:16" ht="45" x14ac:dyDescent="0.25">
      <c r="A113" s="25" t="s">
        <v>68</v>
      </c>
      <c r="B113" s="33"/>
      <c r="E113" s="39" t="s">
        <v>184</v>
      </c>
      <c r="J113" s="34"/>
    </row>
    <row r="114" spans="1:16" ht="105" x14ac:dyDescent="0.25">
      <c r="A114" s="25" t="s">
        <v>36</v>
      </c>
      <c r="B114" s="33"/>
      <c r="E114" s="27" t="s">
        <v>185</v>
      </c>
      <c r="J114" s="34"/>
    </row>
    <row r="115" spans="1:16" ht="30" x14ac:dyDescent="0.25">
      <c r="A115" s="25" t="s">
        <v>29</v>
      </c>
      <c r="B115" s="25">
        <v>28</v>
      </c>
      <c r="C115" s="26" t="s">
        <v>186</v>
      </c>
      <c r="D115" s="25" t="s">
        <v>31</v>
      </c>
      <c r="E115" s="27" t="s">
        <v>187</v>
      </c>
      <c r="F115" s="28" t="s">
        <v>89</v>
      </c>
      <c r="G115" s="29">
        <v>194</v>
      </c>
      <c r="H115" s="30">
        <v>0</v>
      </c>
      <c r="I115" s="31">
        <f>ROUND(G115*H115,P4)</f>
        <v>0</v>
      </c>
      <c r="J115" s="25"/>
      <c r="O115" s="32">
        <f>I115*0.21</f>
        <v>0</v>
      </c>
      <c r="P115">
        <v>3</v>
      </c>
    </row>
    <row r="116" spans="1:16" ht="60" x14ac:dyDescent="0.25">
      <c r="A116" s="25" t="s">
        <v>34</v>
      </c>
      <c r="B116" s="33"/>
      <c r="E116" s="27" t="s">
        <v>188</v>
      </c>
      <c r="J116" s="34"/>
    </row>
    <row r="117" spans="1:16" x14ac:dyDescent="0.25">
      <c r="A117" s="25" t="s">
        <v>68</v>
      </c>
      <c r="B117" s="33"/>
      <c r="E117" s="39" t="s">
        <v>189</v>
      </c>
      <c r="J117" s="34"/>
    </row>
    <row r="118" spans="1:16" ht="90" x14ac:dyDescent="0.25">
      <c r="A118" s="25" t="s">
        <v>36</v>
      </c>
      <c r="B118" s="33"/>
      <c r="E118" s="27" t="s">
        <v>190</v>
      </c>
      <c r="J118" s="34"/>
    </row>
    <row r="119" spans="1:16" x14ac:dyDescent="0.25">
      <c r="A119" s="25" t="s">
        <v>29</v>
      </c>
      <c r="B119" s="25">
        <v>29</v>
      </c>
      <c r="C119" s="26" t="s">
        <v>191</v>
      </c>
      <c r="D119" s="25" t="s">
        <v>31</v>
      </c>
      <c r="E119" s="27" t="s">
        <v>192</v>
      </c>
      <c r="F119" s="28" t="s">
        <v>89</v>
      </c>
      <c r="G119" s="29">
        <v>890</v>
      </c>
      <c r="H119" s="30">
        <v>0</v>
      </c>
      <c r="I119" s="31">
        <f>ROUND(G119*H119,P4)</f>
        <v>0</v>
      </c>
      <c r="J119" s="25"/>
      <c r="O119" s="32">
        <f>I119*0.21</f>
        <v>0</v>
      </c>
      <c r="P119">
        <v>3</v>
      </c>
    </row>
    <row r="120" spans="1:16" x14ac:dyDescent="0.25">
      <c r="A120" s="25" t="s">
        <v>34</v>
      </c>
      <c r="B120" s="33"/>
      <c r="E120" s="27" t="s">
        <v>193</v>
      </c>
      <c r="J120" s="34"/>
    </row>
    <row r="121" spans="1:16" ht="75" x14ac:dyDescent="0.25">
      <c r="A121" s="25" t="s">
        <v>36</v>
      </c>
      <c r="B121" s="35"/>
      <c r="C121" s="36"/>
      <c r="D121" s="36"/>
      <c r="E121" s="27" t="s">
        <v>194</v>
      </c>
      <c r="F121" s="36"/>
      <c r="G121" s="36"/>
      <c r="H121" s="36"/>
      <c r="I121" s="36"/>
      <c r="J121" s="37"/>
    </row>
  </sheetData>
  <sheetProtection algorithmName="SHA-512" hashValue="XUQIPF09hLEE6hEsJ4MAXeGXOQJRu8q6nYUXEUiatdlFBXGd55bSddWU1JwBMPk28XCzA3fQjCv5hvhhW7sAug==" saltValue="/foC0RicShdlxXJ/hAKbUQ5kKqqYPP76Q5lssZhBmOTbdyHLeKqfhoPcyYgTaq2ttQRr+WrkdJ6S5C8nyxev0w==" spinCount="100000" sheet="1" objects="1" scenarios="1"/>
  <mergeCells count="11">
    <mergeCell ref="E5:E6"/>
    <mergeCell ref="F5:F6"/>
    <mergeCell ref="G5:G6"/>
    <mergeCell ref="H5:I5"/>
    <mergeCell ref="J5:J6"/>
    <mergeCell ref="C3:D3"/>
    <mergeCell ref="C4:D4"/>
    <mergeCell ref="A5:A6"/>
    <mergeCell ref="B5:B6"/>
    <mergeCell ref="C5:C6"/>
    <mergeCell ref="D5:D6"/>
  </mergeCells>
  <pageMargins left="0.70866141732283472" right="0.70866141732283472" top="0.78740157480314965" bottom="0.78740157480314965" header="0.31496062992125984" footer="0.31496062992125984"/>
  <pageSetup scale="67" fitToHeight="3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58"/>
  <sheetViews>
    <sheetView tabSelected="1" topLeftCell="B1" workbookViewId="0"/>
  </sheetViews>
  <sheetFormatPr defaultRowHeight="15" x14ac:dyDescent="0.25"/>
  <cols>
    <col min="1" max="1" width="9.140625" hidden="1"/>
    <col min="2" max="2" width="16.140625" customWidth="1"/>
    <col min="3" max="3" width="9.7109375" customWidth="1"/>
    <col min="4" max="4" width="13" customWidth="1"/>
    <col min="5" max="5" width="64.85546875" customWidth="1"/>
    <col min="6" max="6" width="13" customWidth="1"/>
    <col min="7" max="9" width="16.140625" customWidth="1"/>
    <col min="10" max="10" width="14.85546875" bestFit="1" customWidth="1"/>
    <col min="15" max="16" width="9.140625" hidden="1"/>
  </cols>
  <sheetData>
    <row r="1" spans="1:16" x14ac:dyDescent="0.25">
      <c r="A1" s="1" t="s">
        <v>0</v>
      </c>
      <c r="B1" s="2"/>
      <c r="C1" s="3"/>
      <c r="D1" s="3"/>
      <c r="E1" s="4" t="s">
        <v>1</v>
      </c>
      <c r="F1" s="3"/>
      <c r="G1" s="3"/>
      <c r="H1" s="3"/>
      <c r="I1" s="3"/>
      <c r="J1" s="5"/>
      <c r="P1">
        <v>3</v>
      </c>
    </row>
    <row r="2" spans="1:16" ht="20.25" x14ac:dyDescent="0.25">
      <c r="A2" s="1"/>
      <c r="B2" s="6"/>
      <c r="C2" s="7"/>
      <c r="D2" s="7"/>
      <c r="E2" s="8" t="s">
        <v>2</v>
      </c>
      <c r="F2" s="7"/>
      <c r="G2" s="7"/>
      <c r="H2" s="7"/>
      <c r="I2" s="7"/>
      <c r="J2" s="9"/>
    </row>
    <row r="3" spans="1:16" x14ac:dyDescent="0.25">
      <c r="A3" s="7" t="s">
        <v>3</v>
      </c>
      <c r="B3" s="10" t="s">
        <v>4</v>
      </c>
      <c r="C3" s="41" t="s">
        <v>5</v>
      </c>
      <c r="D3" s="42"/>
      <c r="E3" s="11" t="s">
        <v>6</v>
      </c>
      <c r="F3" s="7"/>
      <c r="G3" s="7"/>
      <c r="H3" s="12" t="s">
        <v>195</v>
      </c>
      <c r="I3" s="13">
        <f>SUMIFS(I8:I58,A8:A58,"SD")</f>
        <v>0</v>
      </c>
      <c r="J3" s="9"/>
      <c r="O3">
        <v>0</v>
      </c>
      <c r="P3">
        <v>2</v>
      </c>
    </row>
    <row r="4" spans="1:16" x14ac:dyDescent="0.25">
      <c r="A4" s="7" t="s">
        <v>8</v>
      </c>
      <c r="B4" s="10" t="s">
        <v>13</v>
      </c>
      <c r="C4" s="41" t="s">
        <v>195</v>
      </c>
      <c r="D4" s="42"/>
      <c r="E4" s="11" t="s">
        <v>196</v>
      </c>
      <c r="F4" s="7"/>
      <c r="G4" s="7"/>
      <c r="H4" s="7"/>
      <c r="I4" s="7"/>
      <c r="J4" s="9"/>
      <c r="O4">
        <v>0.12</v>
      </c>
      <c r="P4">
        <v>2</v>
      </c>
    </row>
    <row r="5" spans="1:16" x14ac:dyDescent="0.25">
      <c r="A5" s="43" t="s">
        <v>15</v>
      </c>
      <c r="B5" s="44" t="s">
        <v>16</v>
      </c>
      <c r="C5" s="45" t="s">
        <v>17</v>
      </c>
      <c r="D5" s="45" t="s">
        <v>18</v>
      </c>
      <c r="E5" s="45" t="s">
        <v>19</v>
      </c>
      <c r="F5" s="45" t="s">
        <v>20</v>
      </c>
      <c r="G5" s="45" t="s">
        <v>21</v>
      </c>
      <c r="H5" s="45" t="s">
        <v>22</v>
      </c>
      <c r="I5" s="45"/>
      <c r="J5" s="46" t="s">
        <v>23</v>
      </c>
      <c r="O5">
        <v>0.21</v>
      </c>
    </row>
    <row r="6" spans="1:16" x14ac:dyDescent="0.25">
      <c r="A6" s="43"/>
      <c r="B6" s="44"/>
      <c r="C6" s="45"/>
      <c r="D6" s="45"/>
      <c r="E6" s="45"/>
      <c r="F6" s="45"/>
      <c r="G6" s="45"/>
      <c r="H6" s="15" t="s">
        <v>24</v>
      </c>
      <c r="I6" s="15" t="s">
        <v>25</v>
      </c>
      <c r="J6" s="46"/>
    </row>
    <row r="7" spans="1:16" x14ac:dyDescent="0.25">
      <c r="A7" s="17">
        <v>0</v>
      </c>
      <c r="B7" s="14">
        <v>1</v>
      </c>
      <c r="C7" s="18">
        <v>2</v>
      </c>
      <c r="D7" s="15">
        <v>3</v>
      </c>
      <c r="E7" s="18">
        <v>4</v>
      </c>
      <c r="F7" s="15">
        <v>5</v>
      </c>
      <c r="G7" s="15">
        <v>6</v>
      </c>
      <c r="H7" s="15">
        <v>7</v>
      </c>
      <c r="I7" s="18">
        <v>8</v>
      </c>
      <c r="J7" s="16">
        <v>9</v>
      </c>
    </row>
    <row r="8" spans="1:16" x14ac:dyDescent="0.25">
      <c r="A8" s="19" t="s">
        <v>26</v>
      </c>
      <c r="B8" s="20"/>
      <c r="C8" s="21" t="s">
        <v>27</v>
      </c>
      <c r="D8" s="22"/>
      <c r="E8" s="19" t="s">
        <v>28</v>
      </c>
      <c r="F8" s="22"/>
      <c r="G8" s="22"/>
      <c r="H8" s="22"/>
      <c r="I8" s="23">
        <f>SUMIFS(I9:I16,A9:A16,"P")</f>
        <v>0</v>
      </c>
      <c r="J8" s="24"/>
    </row>
    <row r="9" spans="1:16" x14ac:dyDescent="0.25">
      <c r="A9" s="25" t="s">
        <v>29</v>
      </c>
      <c r="B9" s="25">
        <v>1</v>
      </c>
      <c r="C9" s="26" t="s">
        <v>73</v>
      </c>
      <c r="D9" s="25" t="s">
        <v>74</v>
      </c>
      <c r="E9" s="27" t="s">
        <v>75</v>
      </c>
      <c r="F9" s="28" t="s">
        <v>76</v>
      </c>
      <c r="G9" s="29">
        <v>189.9</v>
      </c>
      <c r="H9" s="30">
        <v>0</v>
      </c>
      <c r="I9" s="31">
        <f>ROUND(G9*H9,P4)</f>
        <v>0</v>
      </c>
      <c r="J9" s="25"/>
      <c r="O9" s="32">
        <f>I9*0.21</f>
        <v>0</v>
      </c>
      <c r="P9">
        <v>3</v>
      </c>
    </row>
    <row r="10" spans="1:16" x14ac:dyDescent="0.25">
      <c r="A10" s="25" t="s">
        <v>34</v>
      </c>
      <c r="B10" s="33"/>
      <c r="E10" s="38" t="s">
        <v>31</v>
      </c>
      <c r="J10" s="34"/>
    </row>
    <row r="11" spans="1:16" x14ac:dyDescent="0.25">
      <c r="A11" s="25" t="s">
        <v>68</v>
      </c>
      <c r="B11" s="33"/>
      <c r="E11" s="39" t="s">
        <v>197</v>
      </c>
      <c r="J11" s="34"/>
    </row>
    <row r="12" spans="1:16" ht="75" x14ac:dyDescent="0.25">
      <c r="A12" s="25" t="s">
        <v>36</v>
      </c>
      <c r="B12" s="33"/>
      <c r="E12" s="27" t="s">
        <v>78</v>
      </c>
      <c r="J12" s="34"/>
    </row>
    <row r="13" spans="1:16" x14ac:dyDescent="0.25">
      <c r="A13" s="25" t="s">
        <v>29</v>
      </c>
      <c r="B13" s="25">
        <v>2</v>
      </c>
      <c r="C13" s="26" t="s">
        <v>73</v>
      </c>
      <c r="D13" s="25" t="s">
        <v>31</v>
      </c>
      <c r="E13" s="27" t="s">
        <v>75</v>
      </c>
      <c r="F13" s="28" t="s">
        <v>76</v>
      </c>
      <c r="G13" s="29">
        <v>6.02</v>
      </c>
      <c r="H13" s="30">
        <v>0</v>
      </c>
      <c r="I13" s="31">
        <f>ROUND(G13*H13,P4)</f>
        <v>0</v>
      </c>
      <c r="J13" s="25"/>
      <c r="O13" s="32">
        <f>I13*0.21</f>
        <v>0</v>
      </c>
      <c r="P13">
        <v>3</v>
      </c>
    </row>
    <row r="14" spans="1:16" x14ac:dyDescent="0.25">
      <c r="A14" s="25" t="s">
        <v>34</v>
      </c>
      <c r="B14" s="33"/>
      <c r="E14" s="38" t="s">
        <v>31</v>
      </c>
      <c r="J14" s="34"/>
    </row>
    <row r="15" spans="1:16" x14ac:dyDescent="0.25">
      <c r="A15" s="25" t="s">
        <v>68</v>
      </c>
      <c r="B15" s="33"/>
      <c r="E15" s="39" t="s">
        <v>198</v>
      </c>
      <c r="J15" s="34"/>
    </row>
    <row r="16" spans="1:16" ht="75" x14ac:dyDescent="0.25">
      <c r="A16" s="25" t="s">
        <v>36</v>
      </c>
      <c r="B16" s="33"/>
      <c r="E16" s="27" t="s">
        <v>78</v>
      </c>
      <c r="J16" s="34"/>
    </row>
    <row r="17" spans="1:16" x14ac:dyDescent="0.25">
      <c r="A17" s="19" t="s">
        <v>26</v>
      </c>
      <c r="B17" s="20"/>
      <c r="C17" s="21" t="s">
        <v>74</v>
      </c>
      <c r="D17" s="22"/>
      <c r="E17" s="19" t="s">
        <v>80</v>
      </c>
      <c r="F17" s="22"/>
      <c r="G17" s="22"/>
      <c r="H17" s="22"/>
      <c r="I17" s="23">
        <f>SUMIFS(I18:I31,A18:A31,"P")</f>
        <v>0</v>
      </c>
      <c r="J17" s="24"/>
    </row>
    <row r="18" spans="1:16" ht="30" x14ac:dyDescent="0.25">
      <c r="A18" s="25" t="s">
        <v>29</v>
      </c>
      <c r="B18" s="25">
        <v>3</v>
      </c>
      <c r="C18" s="26" t="s">
        <v>87</v>
      </c>
      <c r="D18" s="25" t="s">
        <v>31</v>
      </c>
      <c r="E18" s="27" t="s">
        <v>88</v>
      </c>
      <c r="F18" s="28" t="s">
        <v>89</v>
      </c>
      <c r="G18" s="29">
        <v>35</v>
      </c>
      <c r="H18" s="30">
        <v>0</v>
      </c>
      <c r="I18" s="31">
        <f>ROUND(G18*H18,P4)</f>
        <v>0</v>
      </c>
      <c r="J18" s="25"/>
      <c r="O18" s="32">
        <f>I18*0.21</f>
        <v>0</v>
      </c>
      <c r="P18">
        <v>3</v>
      </c>
    </row>
    <row r="19" spans="1:16" x14ac:dyDescent="0.25">
      <c r="A19" s="25" t="s">
        <v>34</v>
      </c>
      <c r="B19" s="33"/>
      <c r="E19" s="27" t="s">
        <v>84</v>
      </c>
      <c r="J19" s="34"/>
    </row>
    <row r="20" spans="1:16" ht="120" x14ac:dyDescent="0.25">
      <c r="A20" s="25" t="s">
        <v>36</v>
      </c>
      <c r="B20" s="33"/>
      <c r="E20" s="27" t="s">
        <v>90</v>
      </c>
      <c r="J20" s="34"/>
    </row>
    <row r="21" spans="1:16" x14ac:dyDescent="0.25">
      <c r="A21" s="25" t="s">
        <v>29</v>
      </c>
      <c r="B21" s="25">
        <v>4</v>
      </c>
      <c r="C21" s="26" t="s">
        <v>95</v>
      </c>
      <c r="D21" s="25" t="s">
        <v>31</v>
      </c>
      <c r="E21" s="27" t="s">
        <v>96</v>
      </c>
      <c r="F21" s="28" t="s">
        <v>83</v>
      </c>
      <c r="G21" s="29">
        <v>94.95</v>
      </c>
      <c r="H21" s="30">
        <v>0</v>
      </c>
      <c r="I21" s="31">
        <f>ROUND(G21*H21,P4)</f>
        <v>0</v>
      </c>
      <c r="J21" s="25"/>
      <c r="O21" s="32">
        <f>I21*0.21</f>
        <v>0</v>
      </c>
      <c r="P21">
        <v>3</v>
      </c>
    </row>
    <row r="22" spans="1:16" x14ac:dyDescent="0.25">
      <c r="A22" s="25" t="s">
        <v>34</v>
      </c>
      <c r="B22" s="33"/>
      <c r="E22" s="27" t="s">
        <v>84</v>
      </c>
      <c r="J22" s="34"/>
    </row>
    <row r="23" spans="1:16" ht="45" x14ac:dyDescent="0.25">
      <c r="A23" s="25" t="s">
        <v>68</v>
      </c>
      <c r="B23" s="33"/>
      <c r="E23" s="39" t="s">
        <v>199</v>
      </c>
      <c r="J23" s="34"/>
    </row>
    <row r="24" spans="1:16" ht="409.5" x14ac:dyDescent="0.25">
      <c r="A24" s="25" t="s">
        <v>36</v>
      </c>
      <c r="B24" s="33"/>
      <c r="E24" s="27" t="s">
        <v>98</v>
      </c>
      <c r="J24" s="34"/>
    </row>
    <row r="25" spans="1:16" x14ac:dyDescent="0.25">
      <c r="A25" s="25" t="s">
        <v>29</v>
      </c>
      <c r="B25" s="25">
        <v>5</v>
      </c>
      <c r="C25" s="26" t="s">
        <v>103</v>
      </c>
      <c r="D25" s="25" t="s">
        <v>31</v>
      </c>
      <c r="E25" s="27" t="s">
        <v>104</v>
      </c>
      <c r="F25" s="28" t="s">
        <v>83</v>
      </c>
      <c r="G25" s="29">
        <v>94.95</v>
      </c>
      <c r="H25" s="30">
        <v>0</v>
      </c>
      <c r="I25" s="31">
        <f>ROUND(G25*H25,P4)</f>
        <v>0</v>
      </c>
      <c r="J25" s="25"/>
      <c r="O25" s="32">
        <f>I25*0.21</f>
        <v>0</v>
      </c>
      <c r="P25">
        <v>3</v>
      </c>
    </row>
    <row r="26" spans="1:16" x14ac:dyDescent="0.25">
      <c r="A26" s="25" t="s">
        <v>34</v>
      </c>
      <c r="B26" s="33"/>
      <c r="E26" s="27" t="s">
        <v>200</v>
      </c>
      <c r="J26" s="34"/>
    </row>
    <row r="27" spans="1:16" x14ac:dyDescent="0.25">
      <c r="A27" s="25" t="s">
        <v>68</v>
      </c>
      <c r="B27" s="33"/>
      <c r="E27" s="39" t="s">
        <v>201</v>
      </c>
      <c r="J27" s="34"/>
    </row>
    <row r="28" spans="1:16" ht="285" x14ac:dyDescent="0.25">
      <c r="A28" s="25" t="s">
        <v>36</v>
      </c>
      <c r="B28" s="33"/>
      <c r="E28" s="27" t="s">
        <v>107</v>
      </c>
      <c r="J28" s="34"/>
    </row>
    <row r="29" spans="1:16" x14ac:dyDescent="0.25">
      <c r="A29" s="25" t="s">
        <v>29</v>
      </c>
      <c r="B29" s="25">
        <v>6</v>
      </c>
      <c r="C29" s="26" t="s">
        <v>108</v>
      </c>
      <c r="D29" s="25" t="s">
        <v>31</v>
      </c>
      <c r="E29" s="27" t="s">
        <v>109</v>
      </c>
      <c r="F29" s="28" t="s">
        <v>110</v>
      </c>
      <c r="G29" s="29">
        <v>105.5</v>
      </c>
      <c r="H29" s="30">
        <v>0</v>
      </c>
      <c r="I29" s="31">
        <f>ROUND(G29*H29,P4)</f>
        <v>0</v>
      </c>
      <c r="J29" s="25"/>
      <c r="O29" s="32">
        <f>I29*0.21</f>
        <v>0</v>
      </c>
      <c r="P29">
        <v>3</v>
      </c>
    </row>
    <row r="30" spans="1:16" x14ac:dyDescent="0.25">
      <c r="A30" s="25" t="s">
        <v>34</v>
      </c>
      <c r="B30" s="33"/>
      <c r="E30" s="38" t="s">
        <v>31</v>
      </c>
      <c r="J30" s="34"/>
    </row>
    <row r="31" spans="1:16" ht="75" x14ac:dyDescent="0.25">
      <c r="A31" s="25" t="s">
        <v>36</v>
      </c>
      <c r="B31" s="33"/>
      <c r="E31" s="27" t="s">
        <v>112</v>
      </c>
      <c r="J31" s="34"/>
    </row>
    <row r="32" spans="1:16" x14ac:dyDescent="0.25">
      <c r="A32" s="19" t="s">
        <v>26</v>
      </c>
      <c r="B32" s="20"/>
      <c r="C32" s="21" t="s">
        <v>120</v>
      </c>
      <c r="D32" s="22"/>
      <c r="E32" s="19" t="s">
        <v>121</v>
      </c>
      <c r="F32" s="22"/>
      <c r="G32" s="22"/>
      <c r="H32" s="22"/>
      <c r="I32" s="23">
        <f>SUMIFS(I33:I40,A33:A40,"P")</f>
        <v>0</v>
      </c>
      <c r="J32" s="24"/>
    </row>
    <row r="33" spans="1:16" x14ac:dyDescent="0.25">
      <c r="A33" s="25" t="s">
        <v>29</v>
      </c>
      <c r="B33" s="25">
        <v>12</v>
      </c>
      <c r="C33" s="26" t="s">
        <v>126</v>
      </c>
      <c r="D33" s="25" t="s">
        <v>31</v>
      </c>
      <c r="E33" s="27" t="s">
        <v>127</v>
      </c>
      <c r="F33" s="28" t="s">
        <v>110</v>
      </c>
      <c r="G33" s="29">
        <v>105.5</v>
      </c>
      <c r="H33" s="30">
        <v>0</v>
      </c>
      <c r="I33" s="31">
        <f>ROUND(G33*H33,P4)</f>
        <v>0</v>
      </c>
      <c r="J33" s="25"/>
      <c r="O33" s="32">
        <f>I33*0.21</f>
        <v>0</v>
      </c>
      <c r="P33">
        <v>3</v>
      </c>
    </row>
    <row r="34" spans="1:16" x14ac:dyDescent="0.25">
      <c r="A34" s="25" t="s">
        <v>34</v>
      </c>
      <c r="B34" s="33"/>
      <c r="E34" s="38" t="s">
        <v>31</v>
      </c>
      <c r="J34" s="34"/>
    </row>
    <row r="35" spans="1:16" x14ac:dyDescent="0.25">
      <c r="A35" s="25" t="s">
        <v>68</v>
      </c>
      <c r="B35" s="33"/>
      <c r="E35" s="39" t="s">
        <v>202</v>
      </c>
      <c r="J35" s="34"/>
    </row>
    <row r="36" spans="1:16" ht="150" x14ac:dyDescent="0.25">
      <c r="A36" s="25" t="s">
        <v>36</v>
      </c>
      <c r="B36" s="33"/>
      <c r="E36" s="27" t="s">
        <v>129</v>
      </c>
      <c r="J36" s="34"/>
    </row>
    <row r="37" spans="1:16" x14ac:dyDescent="0.25">
      <c r="A37" s="25" t="s">
        <v>29</v>
      </c>
      <c r="B37" s="25">
        <v>13</v>
      </c>
      <c r="C37" s="26" t="s">
        <v>122</v>
      </c>
      <c r="D37" s="25" t="s">
        <v>31</v>
      </c>
      <c r="E37" s="27" t="s">
        <v>123</v>
      </c>
      <c r="F37" s="28" t="s">
        <v>83</v>
      </c>
      <c r="G37" s="29">
        <v>42.2</v>
      </c>
      <c r="H37" s="30">
        <v>0</v>
      </c>
      <c r="I37" s="31">
        <f>ROUND(G37*H37,P4)</f>
        <v>0</v>
      </c>
      <c r="J37" s="25"/>
      <c r="O37" s="32">
        <f>I37*0.21</f>
        <v>0</v>
      </c>
      <c r="P37">
        <v>3</v>
      </c>
    </row>
    <row r="38" spans="1:16" x14ac:dyDescent="0.25">
      <c r="A38" s="25" t="s">
        <v>34</v>
      </c>
      <c r="B38" s="33"/>
      <c r="E38" s="27" t="s">
        <v>124</v>
      </c>
      <c r="J38" s="34"/>
    </row>
    <row r="39" spans="1:16" x14ac:dyDescent="0.25">
      <c r="A39" s="25" t="s">
        <v>68</v>
      </c>
      <c r="B39" s="33"/>
      <c r="E39" s="40" t="s">
        <v>203</v>
      </c>
      <c r="J39" s="34"/>
    </row>
    <row r="40" spans="1:16" ht="105" x14ac:dyDescent="0.25">
      <c r="A40" s="25" t="s">
        <v>36</v>
      </c>
      <c r="B40" s="33"/>
      <c r="E40" s="27" t="s">
        <v>125</v>
      </c>
      <c r="J40" s="34"/>
    </row>
    <row r="41" spans="1:16" x14ac:dyDescent="0.25">
      <c r="A41" s="19" t="s">
        <v>26</v>
      </c>
      <c r="B41" s="20"/>
      <c r="C41" s="21" t="s">
        <v>130</v>
      </c>
      <c r="D41" s="22"/>
      <c r="E41" s="19" t="s">
        <v>131</v>
      </c>
      <c r="F41" s="22"/>
      <c r="G41" s="22"/>
      <c r="H41" s="22"/>
      <c r="I41" s="23">
        <f>SUMIFS(I42:I53,A42:A53,"P")</f>
        <v>0</v>
      </c>
      <c r="J41" s="24"/>
    </row>
    <row r="42" spans="1:16" x14ac:dyDescent="0.25">
      <c r="A42" s="25" t="s">
        <v>29</v>
      </c>
      <c r="B42" s="25">
        <v>7</v>
      </c>
      <c r="C42" s="26" t="s">
        <v>204</v>
      </c>
      <c r="D42" s="25" t="s">
        <v>31</v>
      </c>
      <c r="E42" s="27" t="s">
        <v>205</v>
      </c>
      <c r="F42" s="28" t="s">
        <v>110</v>
      </c>
      <c r="G42" s="29">
        <v>105.5</v>
      </c>
      <c r="H42" s="30">
        <v>0</v>
      </c>
      <c r="I42" s="31">
        <f>ROUND(G42*H42,P4)</f>
        <v>0</v>
      </c>
      <c r="J42" s="25"/>
      <c r="O42" s="32">
        <f>I42*0.21</f>
        <v>0</v>
      </c>
      <c r="P42">
        <v>3</v>
      </c>
    </row>
    <row r="43" spans="1:16" x14ac:dyDescent="0.25">
      <c r="A43" s="25" t="s">
        <v>34</v>
      </c>
      <c r="B43" s="33"/>
      <c r="E43" s="27" t="s">
        <v>206</v>
      </c>
      <c r="J43" s="34"/>
    </row>
    <row r="44" spans="1:16" x14ac:dyDescent="0.25">
      <c r="A44" s="25" t="s">
        <v>68</v>
      </c>
      <c r="B44" s="33"/>
      <c r="E44" s="39" t="s">
        <v>207</v>
      </c>
      <c r="J44" s="34"/>
    </row>
    <row r="45" spans="1:16" ht="165" x14ac:dyDescent="0.25">
      <c r="A45" s="25" t="s">
        <v>36</v>
      </c>
      <c r="B45" s="33"/>
      <c r="E45" s="27" t="s">
        <v>208</v>
      </c>
      <c r="J45" s="34"/>
    </row>
    <row r="46" spans="1:16" x14ac:dyDescent="0.25">
      <c r="A46" s="25" t="s">
        <v>29</v>
      </c>
      <c r="B46" s="25">
        <v>9</v>
      </c>
      <c r="C46" s="26" t="s">
        <v>136</v>
      </c>
      <c r="D46" s="25" t="s">
        <v>31</v>
      </c>
      <c r="E46" s="27" t="s">
        <v>137</v>
      </c>
      <c r="F46" s="28" t="s">
        <v>110</v>
      </c>
      <c r="G46" s="29">
        <v>105.5</v>
      </c>
      <c r="H46" s="30">
        <v>0</v>
      </c>
      <c r="I46" s="31">
        <f>ROUND(G46*H46,P4)</f>
        <v>0</v>
      </c>
      <c r="J46" s="25"/>
      <c r="O46" s="32">
        <f>I46*0.21</f>
        <v>0</v>
      </c>
      <c r="P46">
        <v>3</v>
      </c>
    </row>
    <row r="47" spans="1:16" x14ac:dyDescent="0.25">
      <c r="A47" s="25" t="s">
        <v>34</v>
      </c>
      <c r="B47" s="33"/>
      <c r="E47" s="27" t="s">
        <v>209</v>
      </c>
      <c r="J47" s="34"/>
    </row>
    <row r="48" spans="1:16" x14ac:dyDescent="0.25">
      <c r="A48" s="25" t="s">
        <v>68</v>
      </c>
      <c r="B48" s="33"/>
      <c r="E48" s="39" t="s">
        <v>210</v>
      </c>
      <c r="J48" s="34"/>
    </row>
    <row r="49" spans="1:16" ht="90" x14ac:dyDescent="0.25">
      <c r="A49" s="25" t="s">
        <v>36</v>
      </c>
      <c r="B49" s="33"/>
      <c r="E49" s="27" t="s">
        <v>135</v>
      </c>
      <c r="J49" s="34"/>
    </row>
    <row r="50" spans="1:16" x14ac:dyDescent="0.25">
      <c r="A50" s="25" t="s">
        <v>29</v>
      </c>
      <c r="B50" s="25">
        <v>10</v>
      </c>
      <c r="C50" s="26" t="s">
        <v>211</v>
      </c>
      <c r="D50" s="25" t="s">
        <v>31</v>
      </c>
      <c r="E50" s="27" t="s">
        <v>212</v>
      </c>
      <c r="F50" s="28" t="s">
        <v>110</v>
      </c>
      <c r="G50" s="29">
        <v>105.5</v>
      </c>
      <c r="H50" s="30">
        <v>0</v>
      </c>
      <c r="I50" s="31">
        <f>ROUND(G50*H50,P4)</f>
        <v>0</v>
      </c>
      <c r="J50" s="25"/>
      <c r="O50" s="32">
        <f>I50*0.21</f>
        <v>0</v>
      </c>
      <c r="P50">
        <v>3</v>
      </c>
    </row>
    <row r="51" spans="1:16" x14ac:dyDescent="0.25">
      <c r="A51" s="25" t="s">
        <v>34</v>
      </c>
      <c r="B51" s="33"/>
      <c r="E51" s="38" t="s">
        <v>31</v>
      </c>
      <c r="J51" s="34"/>
    </row>
    <row r="52" spans="1:16" x14ac:dyDescent="0.25">
      <c r="A52" s="25" t="s">
        <v>68</v>
      </c>
      <c r="B52" s="33"/>
      <c r="E52" s="39" t="s">
        <v>210</v>
      </c>
      <c r="J52" s="34"/>
    </row>
    <row r="53" spans="1:16" ht="225" x14ac:dyDescent="0.25">
      <c r="A53" s="25" t="s">
        <v>36</v>
      </c>
      <c r="B53" s="33"/>
      <c r="E53" s="27" t="s">
        <v>213</v>
      </c>
      <c r="J53" s="34"/>
    </row>
    <row r="54" spans="1:16" x14ac:dyDescent="0.25">
      <c r="A54" s="19" t="s">
        <v>26</v>
      </c>
      <c r="B54" s="20"/>
      <c r="C54" s="21" t="s">
        <v>214</v>
      </c>
      <c r="D54" s="22"/>
      <c r="E54" s="19" t="s">
        <v>215</v>
      </c>
      <c r="F54" s="22"/>
      <c r="G54" s="22"/>
      <c r="H54" s="22"/>
      <c r="I54" s="23">
        <f>SUMIFS(I55:I58,A55:A58,"P")</f>
        <v>0</v>
      </c>
      <c r="J54" s="24"/>
    </row>
    <row r="55" spans="1:16" x14ac:dyDescent="0.25">
      <c r="A55" s="25" t="s">
        <v>29</v>
      </c>
      <c r="B55" s="25">
        <v>11</v>
      </c>
      <c r="C55" s="26" t="s">
        <v>216</v>
      </c>
      <c r="D55" s="25" t="s">
        <v>31</v>
      </c>
      <c r="E55" s="27" t="s">
        <v>217</v>
      </c>
      <c r="F55" s="28" t="s">
        <v>110</v>
      </c>
      <c r="G55" s="29">
        <v>105.5</v>
      </c>
      <c r="H55" s="30">
        <v>0</v>
      </c>
      <c r="I55" s="31">
        <f>ROUND(G55*H55,P4)</f>
        <v>0</v>
      </c>
      <c r="J55" s="25"/>
      <c r="O55" s="32">
        <f>I55*0.21</f>
        <v>0</v>
      </c>
      <c r="P55">
        <v>3</v>
      </c>
    </row>
    <row r="56" spans="1:16" x14ac:dyDescent="0.25">
      <c r="A56" s="25" t="s">
        <v>34</v>
      </c>
      <c r="B56" s="33"/>
      <c r="E56" s="27" t="s">
        <v>218</v>
      </c>
      <c r="J56" s="34"/>
    </row>
    <row r="57" spans="1:16" x14ac:dyDescent="0.25">
      <c r="A57" s="25" t="s">
        <v>68</v>
      </c>
      <c r="B57" s="33"/>
      <c r="E57" s="39" t="s">
        <v>210</v>
      </c>
      <c r="J57" s="34"/>
    </row>
    <row r="58" spans="1:16" ht="135" x14ac:dyDescent="0.25">
      <c r="A58" s="25" t="s">
        <v>36</v>
      </c>
      <c r="B58" s="35"/>
      <c r="C58" s="36"/>
      <c r="D58" s="36"/>
      <c r="E58" s="27" t="s">
        <v>219</v>
      </c>
      <c r="F58" s="36"/>
      <c r="G58" s="36"/>
      <c r="H58" s="36"/>
      <c r="I58" s="36"/>
      <c r="J58" s="37"/>
    </row>
  </sheetData>
  <sheetProtection algorithmName="SHA-512" hashValue="jX2nxn3DLPb2L129IYqKiIOWG25eQ8CODIeStHkA54Z78xT2I7IjgcHseylKP3a+ohTAh5//2XzQnIvhB/Pn5g==" saltValue="E9zbt0G0m+1va6attDqUl1RCCiHX8osVptqE/P0nHJS5+g+9nVvpO8QCxGJUR9jnuw73yxfrHeuMMU546MKqGA==" spinCount="100000" sheet="1" objects="1" scenarios="1"/>
  <mergeCells count="11">
    <mergeCell ref="E5:E6"/>
    <mergeCell ref="F5:F6"/>
    <mergeCell ref="G5:G6"/>
    <mergeCell ref="H5:I5"/>
    <mergeCell ref="J5:J6"/>
    <mergeCell ref="C3:D3"/>
    <mergeCell ref="C4:D4"/>
    <mergeCell ref="A5:A6"/>
    <mergeCell ref="B5:B6"/>
    <mergeCell ref="C5:C6"/>
    <mergeCell ref="D5:D6"/>
  </mergeCells>
  <pageMargins left="0.70866141732283472" right="0.70866141732283472" top="0.78740157480314965" bottom="0.78740157480314965" header="0.31496062992125984" footer="0.31496062992125984"/>
  <pageSetup scale="67" fitToHeight="2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SO 000SO 000.a</vt:lpstr>
      <vt:lpstr>SO 000SO 000.b</vt:lpstr>
      <vt:lpstr>SO 101.1</vt:lpstr>
      <vt:lpstr>SO 101.3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Bielak</cp:lastModifiedBy>
  <cp:lastPrinted>2026-04-20T11:06:00Z</cp:lastPrinted>
  <dcterms:created xsi:type="dcterms:W3CDTF">2026-04-16T09:07:49Z</dcterms:created>
  <dcterms:modified xsi:type="dcterms:W3CDTF">2026-04-20T11:06:02Z</dcterms:modified>
</cp:coreProperties>
</file>