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Sládková\Desktop\"/>
    </mc:Choice>
  </mc:AlternateContent>
  <bookViews>
    <workbookView xWindow="0" yWindow="0" windowWidth="0" windowHeight="0"/>
  </bookViews>
  <sheets>
    <sheet name="Rekapitulace stavby" sheetId="1" r:id="rId1"/>
    <sheet name="01 - SO 01 Atletická dráha" sheetId="2" r:id="rId2"/>
    <sheet name="02 - SO 02 Víceúčelové hř..." sheetId="3" r:id="rId3"/>
    <sheet name="03 - SO 03 Hřiště na malo..." sheetId="4" r:id="rId4"/>
    <sheet name="04 - SO 04 Sektor pro sko..." sheetId="5" r:id="rId5"/>
    <sheet name="05 - SO 05 Sektor pro vrh..." sheetId="6" r:id="rId6"/>
  </sheets>
  <definedNames>
    <definedName name="_xlnm.Print_Area" localSheetId="0">'Rekapitulace stavby'!$D$4:$AO$76,'Rekapitulace stavby'!$C$82:$AQ$100</definedName>
    <definedName name="_xlnm.Print_Titles" localSheetId="0">'Rekapitulace stavby'!$92:$92</definedName>
    <definedName name="_xlnm._FilterDatabase" localSheetId="1" hidden="1">'01 - SO 01 Atletická dráha'!$C$127:$K$227</definedName>
    <definedName name="_xlnm.Print_Area" localSheetId="1">'01 - SO 01 Atletická dráha'!$C$4:$J$76,'01 - SO 01 Atletická dráha'!$C$82:$J$109,'01 - SO 01 Atletická dráha'!$C$115:$K$227</definedName>
    <definedName name="_xlnm.Print_Titles" localSheetId="1">'01 - SO 01 Atletická dráha'!$127:$127</definedName>
    <definedName name="_xlnm._FilterDatabase" localSheetId="2" hidden="1">'02 - SO 02 Víceúčelové hř...'!$C$121:$K$153</definedName>
    <definedName name="_xlnm.Print_Area" localSheetId="2">'02 - SO 02 Víceúčelové hř...'!$C$4:$J$76,'02 - SO 02 Víceúčelové hř...'!$C$82:$J$103,'02 - SO 02 Víceúčelové hř...'!$C$109:$K$153</definedName>
    <definedName name="_xlnm.Print_Titles" localSheetId="2">'02 - SO 02 Víceúčelové hř...'!$121:$121</definedName>
    <definedName name="_xlnm._FilterDatabase" localSheetId="3" hidden="1">'03 - SO 03 Hřiště na malo...'!$C$123:$K$219</definedName>
    <definedName name="_xlnm.Print_Area" localSheetId="3">'03 - SO 03 Hřiště na malo...'!$C$4:$J$76,'03 - SO 03 Hřiště na malo...'!$C$82:$J$105,'03 - SO 03 Hřiště na malo...'!$C$111:$K$219</definedName>
    <definedName name="_xlnm.Print_Titles" localSheetId="3">'03 - SO 03 Hřiště na malo...'!$123:$123</definedName>
    <definedName name="_xlnm._FilterDatabase" localSheetId="4" hidden="1">'04 - SO 04 Sektor pro sko...'!$C$124:$K$224</definedName>
    <definedName name="_xlnm.Print_Area" localSheetId="4">'04 - SO 04 Sektor pro sko...'!$C$4:$J$76,'04 - SO 04 Sektor pro sko...'!$C$82:$J$106,'04 - SO 04 Sektor pro sko...'!$C$112:$K$224</definedName>
    <definedName name="_xlnm.Print_Titles" localSheetId="4">'04 - SO 04 Sektor pro sko...'!$124:$124</definedName>
    <definedName name="_xlnm._FilterDatabase" localSheetId="5" hidden="1">'05 - SO 05 Sektor pro vrh...'!$C$121:$K$176</definedName>
    <definedName name="_xlnm.Print_Area" localSheetId="5">'05 - SO 05 Sektor pro vrh...'!$C$4:$J$76,'05 - SO 05 Sektor pro vrh...'!$C$82:$J$103,'05 - SO 05 Sektor pro vrh...'!$C$109:$K$176</definedName>
    <definedName name="_xlnm.Print_Titles" localSheetId="5">'05 - SO 05 Sektor pro vrh...'!$121:$121</definedName>
  </definedNames>
  <calcPr/>
</workbook>
</file>

<file path=xl/calcChain.xml><?xml version="1.0" encoding="utf-8"?>
<calcChain xmlns="http://schemas.openxmlformats.org/spreadsheetml/2006/main">
  <c i="6" l="1" r="J37"/>
  <c r="J36"/>
  <c i="1" r="AY99"/>
  <c i="6" r="J35"/>
  <c i="1" r="AX99"/>
  <c i="6" r="BI176"/>
  <c r="BH176"/>
  <c r="BG176"/>
  <c r="BF176"/>
  <c r="T176"/>
  <c r="T175"/>
  <c r="R176"/>
  <c r="R175"/>
  <c r="P176"/>
  <c r="P175"/>
  <c r="BI174"/>
  <c r="BH174"/>
  <c r="BG174"/>
  <c r="BF174"/>
  <c r="T174"/>
  <c r="R174"/>
  <c r="P174"/>
  <c r="BI173"/>
  <c r="BH173"/>
  <c r="BG173"/>
  <c r="BF173"/>
  <c r="T173"/>
  <c r="R173"/>
  <c r="P173"/>
  <c r="BI170"/>
  <c r="BH170"/>
  <c r="BG170"/>
  <c r="BF170"/>
  <c r="T170"/>
  <c r="T169"/>
  <c r="R170"/>
  <c r="R169"/>
  <c r="P170"/>
  <c r="P169"/>
  <c r="BI165"/>
  <c r="BH165"/>
  <c r="BG165"/>
  <c r="BF165"/>
  <c r="T165"/>
  <c r="R165"/>
  <c r="P165"/>
  <c r="BI160"/>
  <c r="BH160"/>
  <c r="BG160"/>
  <c r="BF160"/>
  <c r="T160"/>
  <c r="R160"/>
  <c r="P160"/>
  <c r="BI156"/>
  <c r="BH156"/>
  <c r="BG156"/>
  <c r="BF156"/>
  <c r="T156"/>
  <c r="R156"/>
  <c r="P156"/>
  <c r="BI151"/>
  <c r="BH151"/>
  <c r="BG151"/>
  <c r="BF151"/>
  <c r="T151"/>
  <c r="R151"/>
  <c r="P151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3"/>
  <c r="BH133"/>
  <c r="BG133"/>
  <c r="BF133"/>
  <c r="T133"/>
  <c r="R133"/>
  <c r="P133"/>
  <c r="BI132"/>
  <c r="BH132"/>
  <c r="BG132"/>
  <c r="BF132"/>
  <c r="T132"/>
  <c r="R132"/>
  <c r="P132"/>
  <c r="BI130"/>
  <c r="BH130"/>
  <c r="BG130"/>
  <c r="BF130"/>
  <c r="T130"/>
  <c r="R130"/>
  <c r="P130"/>
  <c r="BI126"/>
  <c r="BH126"/>
  <c r="BG126"/>
  <c r="BF126"/>
  <c r="T126"/>
  <c r="R126"/>
  <c r="P126"/>
  <c r="BI125"/>
  <c r="BH125"/>
  <c r="BG125"/>
  <c r="BF125"/>
  <c r="T125"/>
  <c r="R125"/>
  <c r="P125"/>
  <c r="J118"/>
  <c r="F118"/>
  <c r="F116"/>
  <c r="E114"/>
  <c r="J91"/>
  <c r="F91"/>
  <c r="F89"/>
  <c r="E87"/>
  <c r="J24"/>
  <c r="E24"/>
  <c r="J119"/>
  <c r="J23"/>
  <c r="J18"/>
  <c r="E18"/>
  <c r="F119"/>
  <c r="J17"/>
  <c r="J12"/>
  <c r="J89"/>
  <c r="E7"/>
  <c r="E85"/>
  <c i="5" r="J37"/>
  <c r="J36"/>
  <c i="1" r="AY98"/>
  <c i="5" r="J35"/>
  <c i="1" r="AX98"/>
  <c i="5" r="BI222"/>
  <c r="BH222"/>
  <c r="BG222"/>
  <c r="BF222"/>
  <c r="T222"/>
  <c r="T221"/>
  <c r="R222"/>
  <c r="R221"/>
  <c r="P222"/>
  <c r="P221"/>
  <c r="BI220"/>
  <c r="BH220"/>
  <c r="BG220"/>
  <c r="BF220"/>
  <c r="T220"/>
  <c r="T219"/>
  <c r="R220"/>
  <c r="R219"/>
  <c r="P220"/>
  <c r="P219"/>
  <c r="BI218"/>
  <c r="BH218"/>
  <c r="BG218"/>
  <c r="BF218"/>
  <c r="T218"/>
  <c r="R218"/>
  <c r="P218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200"/>
  <c r="BH200"/>
  <c r="BG200"/>
  <c r="BF200"/>
  <c r="T200"/>
  <c r="R200"/>
  <c r="P200"/>
  <c r="BI197"/>
  <c r="BH197"/>
  <c r="BG197"/>
  <c r="BF197"/>
  <c r="T197"/>
  <c r="R197"/>
  <c r="P197"/>
  <c r="BI194"/>
  <c r="BH194"/>
  <c r="BG194"/>
  <c r="BF194"/>
  <c r="T194"/>
  <c r="R194"/>
  <c r="P194"/>
  <c r="BI191"/>
  <c r="BH191"/>
  <c r="BG191"/>
  <c r="BF191"/>
  <c r="T191"/>
  <c r="R191"/>
  <c r="P191"/>
  <c r="BI188"/>
  <c r="BH188"/>
  <c r="BG188"/>
  <c r="BF188"/>
  <c r="T188"/>
  <c r="R188"/>
  <c r="P188"/>
  <c r="BI185"/>
  <c r="BH185"/>
  <c r="BG185"/>
  <c r="BF185"/>
  <c r="T185"/>
  <c r="R185"/>
  <c r="P185"/>
  <c r="BI182"/>
  <c r="BH182"/>
  <c r="BG182"/>
  <c r="BF182"/>
  <c r="T182"/>
  <c r="R182"/>
  <c r="P182"/>
  <c r="BI177"/>
  <c r="BH177"/>
  <c r="BG177"/>
  <c r="BF177"/>
  <c r="T177"/>
  <c r="T176"/>
  <c r="R177"/>
  <c r="R176"/>
  <c r="P177"/>
  <c r="P176"/>
  <c r="BI174"/>
  <c r="BH174"/>
  <c r="BG174"/>
  <c r="BF174"/>
  <c r="T174"/>
  <c r="R174"/>
  <c r="P174"/>
  <c r="BI170"/>
  <c r="BH170"/>
  <c r="BG170"/>
  <c r="BF170"/>
  <c r="T170"/>
  <c r="R170"/>
  <c r="P170"/>
  <c r="BI161"/>
  <c r="BH161"/>
  <c r="BG161"/>
  <c r="BF161"/>
  <c r="T161"/>
  <c r="R161"/>
  <c r="P161"/>
  <c r="BI160"/>
  <c r="BH160"/>
  <c r="BG160"/>
  <c r="BF160"/>
  <c r="T160"/>
  <c r="R160"/>
  <c r="P160"/>
  <c r="BI155"/>
  <c r="BH155"/>
  <c r="BG155"/>
  <c r="BF155"/>
  <c r="T155"/>
  <c r="R155"/>
  <c r="P155"/>
  <c r="BI148"/>
  <c r="BH148"/>
  <c r="BG148"/>
  <c r="BF148"/>
  <c r="T148"/>
  <c r="R148"/>
  <c r="P148"/>
  <c r="BI143"/>
  <c r="BH143"/>
  <c r="BG143"/>
  <c r="BF143"/>
  <c r="T143"/>
  <c r="R143"/>
  <c r="P143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J121"/>
  <c r="F121"/>
  <c r="F119"/>
  <c r="E117"/>
  <c r="J91"/>
  <c r="F91"/>
  <c r="F89"/>
  <c r="E87"/>
  <c r="J24"/>
  <c r="E24"/>
  <c r="J92"/>
  <c r="J23"/>
  <c r="J18"/>
  <c r="E18"/>
  <c r="F122"/>
  <c r="J17"/>
  <c r="J12"/>
  <c r="J89"/>
  <c r="E7"/>
  <c r="E85"/>
  <c i="4" r="J37"/>
  <c r="J36"/>
  <c i="1" r="AY97"/>
  <c i="4" r="J35"/>
  <c i="1" r="AX97"/>
  <c i="4" r="BI219"/>
  <c r="BH219"/>
  <c r="BG219"/>
  <c r="BF219"/>
  <c r="T219"/>
  <c r="T218"/>
  <c r="R219"/>
  <c r="R218"/>
  <c r="P219"/>
  <c r="P218"/>
  <c r="BI217"/>
  <c r="BH217"/>
  <c r="BG217"/>
  <c r="BF217"/>
  <c r="T217"/>
  <c r="R217"/>
  <c r="P217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1"/>
  <c r="BH211"/>
  <c r="BG211"/>
  <c r="BF211"/>
  <c r="T211"/>
  <c r="R211"/>
  <c r="P211"/>
  <c r="BI202"/>
  <c r="BH202"/>
  <c r="BG202"/>
  <c r="BF202"/>
  <c r="T202"/>
  <c r="R202"/>
  <c r="P202"/>
  <c r="BI199"/>
  <c r="BH199"/>
  <c r="BG199"/>
  <c r="BF199"/>
  <c r="T199"/>
  <c r="R199"/>
  <c r="P199"/>
  <c r="BI197"/>
  <c r="BH197"/>
  <c r="BG197"/>
  <c r="BF197"/>
  <c r="T197"/>
  <c r="R197"/>
  <c r="P197"/>
  <c r="BI194"/>
  <c r="BH194"/>
  <c r="BG194"/>
  <c r="BF194"/>
  <c r="T194"/>
  <c r="R194"/>
  <c r="P194"/>
  <c r="BI193"/>
  <c r="BH193"/>
  <c r="BG193"/>
  <c r="BF193"/>
  <c r="T193"/>
  <c r="R193"/>
  <c r="P193"/>
  <c r="BI190"/>
  <c r="BH190"/>
  <c r="BG190"/>
  <c r="BF190"/>
  <c r="T190"/>
  <c r="R190"/>
  <c r="P190"/>
  <c r="BI187"/>
  <c r="BH187"/>
  <c r="BG187"/>
  <c r="BF187"/>
  <c r="T187"/>
  <c r="R187"/>
  <c r="P187"/>
  <c r="BI180"/>
  <c r="BH180"/>
  <c r="BG180"/>
  <c r="BF180"/>
  <c r="T180"/>
  <c r="R180"/>
  <c r="P180"/>
  <c r="BI174"/>
  <c r="BH174"/>
  <c r="BG174"/>
  <c r="BF174"/>
  <c r="T174"/>
  <c r="R174"/>
  <c r="P174"/>
  <c r="BI166"/>
  <c r="BH166"/>
  <c r="BG166"/>
  <c r="BF166"/>
  <c r="T166"/>
  <c r="R166"/>
  <c r="P166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5"/>
  <c r="BH155"/>
  <c r="BG155"/>
  <c r="BF155"/>
  <c r="T155"/>
  <c r="R155"/>
  <c r="P155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6"/>
  <c r="BH146"/>
  <c r="BG146"/>
  <c r="BF146"/>
  <c r="T146"/>
  <c r="R146"/>
  <c r="P146"/>
  <c r="BI143"/>
  <c r="BH143"/>
  <c r="BG143"/>
  <c r="BF143"/>
  <c r="T143"/>
  <c r="R143"/>
  <c r="P143"/>
  <c r="BI140"/>
  <c r="BH140"/>
  <c r="BG140"/>
  <c r="BF140"/>
  <c r="T140"/>
  <c r="R140"/>
  <c r="P140"/>
  <c r="BI138"/>
  <c r="BH138"/>
  <c r="BG138"/>
  <c r="BF138"/>
  <c r="T138"/>
  <c r="R138"/>
  <c r="P138"/>
  <c r="BI130"/>
  <c r="BH130"/>
  <c r="BG130"/>
  <c r="BF130"/>
  <c r="T130"/>
  <c r="R130"/>
  <c r="P130"/>
  <c r="BI128"/>
  <c r="BH128"/>
  <c r="BG128"/>
  <c r="BF128"/>
  <c r="T128"/>
  <c r="R128"/>
  <c r="P128"/>
  <c r="BI127"/>
  <c r="BH127"/>
  <c r="BG127"/>
  <c r="BF127"/>
  <c r="T127"/>
  <c r="R127"/>
  <c r="P127"/>
  <c r="J120"/>
  <c r="F120"/>
  <c r="F118"/>
  <c r="E116"/>
  <c r="J91"/>
  <c r="F91"/>
  <c r="F89"/>
  <c r="E87"/>
  <c r="J24"/>
  <c r="E24"/>
  <c r="J92"/>
  <c r="J23"/>
  <c r="J18"/>
  <c r="E18"/>
  <c r="F121"/>
  <c r="J17"/>
  <c r="J12"/>
  <c r="J118"/>
  <c r="E7"/>
  <c r="E114"/>
  <c i="3" r="J37"/>
  <c r="J36"/>
  <c i="1" r="AY96"/>
  <c i="3" r="J35"/>
  <c i="1" r="AX96"/>
  <c i="3" r="BI150"/>
  <c r="BH150"/>
  <c r="BG150"/>
  <c r="BF150"/>
  <c r="T150"/>
  <c r="T149"/>
  <c r="R150"/>
  <c r="R149"/>
  <c r="P150"/>
  <c r="P149"/>
  <c r="BI148"/>
  <c r="BH148"/>
  <c r="BG148"/>
  <c r="BF148"/>
  <c r="T148"/>
  <c r="T147"/>
  <c r="R148"/>
  <c r="R147"/>
  <c r="P148"/>
  <c r="P147"/>
  <c r="BI146"/>
  <c r="BH146"/>
  <c r="BG146"/>
  <c r="BF146"/>
  <c r="T146"/>
  <c r="R146"/>
  <c r="P146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36"/>
  <c r="BH136"/>
  <c r="BG136"/>
  <c r="BF136"/>
  <c r="T136"/>
  <c r="R136"/>
  <c r="P136"/>
  <c r="BI132"/>
  <c r="BH132"/>
  <c r="BG132"/>
  <c r="BF132"/>
  <c r="T132"/>
  <c r="R132"/>
  <c r="P132"/>
  <c r="BI127"/>
  <c r="BH127"/>
  <c r="BG127"/>
  <c r="BF127"/>
  <c r="T127"/>
  <c r="R127"/>
  <c r="P127"/>
  <c r="BI125"/>
  <c r="BH125"/>
  <c r="BG125"/>
  <c r="BF125"/>
  <c r="T125"/>
  <c r="R125"/>
  <c r="P125"/>
  <c r="J118"/>
  <c r="F118"/>
  <c r="F116"/>
  <c r="E114"/>
  <c r="J91"/>
  <c r="F91"/>
  <c r="F89"/>
  <c r="E87"/>
  <c r="J24"/>
  <c r="E24"/>
  <c r="J119"/>
  <c r="J23"/>
  <c r="J18"/>
  <c r="E18"/>
  <c r="F119"/>
  <c r="J17"/>
  <c r="J12"/>
  <c r="J116"/>
  <c r="E7"/>
  <c r="E112"/>
  <c i="2" r="J37"/>
  <c r="J36"/>
  <c i="1" r="AY95"/>
  <c i="2" r="J35"/>
  <c i="1" r="AX95"/>
  <c i="2" r="BI227"/>
  <c r="BH227"/>
  <c r="BG227"/>
  <c r="BF227"/>
  <c r="T227"/>
  <c r="T226"/>
  <c r="R227"/>
  <c r="R226"/>
  <c r="P227"/>
  <c r="P226"/>
  <c r="BI225"/>
  <c r="BH225"/>
  <c r="BG225"/>
  <c r="BF225"/>
  <c r="T225"/>
  <c r="T224"/>
  <c r="R225"/>
  <c r="R224"/>
  <c r="P225"/>
  <c r="P224"/>
  <c r="BI223"/>
  <c r="BH223"/>
  <c r="BG223"/>
  <c r="BF223"/>
  <c r="T223"/>
  <c r="T222"/>
  <c r="R223"/>
  <c r="R222"/>
  <c r="P223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08"/>
  <c r="BH208"/>
  <c r="BG208"/>
  <c r="BF208"/>
  <c r="T208"/>
  <c r="T207"/>
  <c r="R208"/>
  <c r="R207"/>
  <c r="P208"/>
  <c r="P207"/>
  <c r="BI206"/>
  <c r="BH206"/>
  <c r="BG206"/>
  <c r="BF206"/>
  <c r="T206"/>
  <c r="T205"/>
  <c r="R206"/>
  <c r="R205"/>
  <c r="P206"/>
  <c r="P205"/>
  <c r="BI204"/>
  <c r="BH204"/>
  <c r="BG204"/>
  <c r="BF204"/>
  <c r="T204"/>
  <c r="R204"/>
  <c r="P204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6"/>
  <c r="BH196"/>
  <c r="BG196"/>
  <c r="BF196"/>
  <c r="T196"/>
  <c r="R196"/>
  <c r="P196"/>
  <c r="BI194"/>
  <c r="BH194"/>
  <c r="BG194"/>
  <c r="BF194"/>
  <c r="T194"/>
  <c r="R194"/>
  <c r="P194"/>
  <c r="BI193"/>
  <c r="BH193"/>
  <c r="BG193"/>
  <c r="BF193"/>
  <c r="T193"/>
  <c r="R193"/>
  <c r="P193"/>
  <c r="BI191"/>
  <c r="BH191"/>
  <c r="BG191"/>
  <c r="BF191"/>
  <c r="T191"/>
  <c r="R191"/>
  <c r="P191"/>
  <c r="BI183"/>
  <c r="BH183"/>
  <c r="BG183"/>
  <c r="BF183"/>
  <c r="T183"/>
  <c r="R183"/>
  <c r="P183"/>
  <c r="BI179"/>
  <c r="BH179"/>
  <c r="BG179"/>
  <c r="BF179"/>
  <c r="T179"/>
  <c r="R179"/>
  <c r="P179"/>
  <c r="BI177"/>
  <c r="BH177"/>
  <c r="BG177"/>
  <c r="BF177"/>
  <c r="T177"/>
  <c r="R177"/>
  <c r="P177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J124"/>
  <c r="F124"/>
  <c r="F122"/>
  <c r="E120"/>
  <c r="J91"/>
  <c r="F91"/>
  <c r="F89"/>
  <c r="E87"/>
  <c r="J24"/>
  <c r="E24"/>
  <c r="J125"/>
  <c r="J23"/>
  <c r="J18"/>
  <c r="E18"/>
  <c r="F92"/>
  <c r="J17"/>
  <c r="J12"/>
  <c r="J122"/>
  <c r="E7"/>
  <c r="E85"/>
  <c i="1" r="L90"/>
  <c r="AM90"/>
  <c r="AM89"/>
  <c r="L89"/>
  <c r="AM87"/>
  <c r="L87"/>
  <c r="L85"/>
  <c r="L84"/>
  <c i="6" r="BK176"/>
  <c r="J170"/>
  <c r="J165"/>
  <c r="J160"/>
  <c r="BK151"/>
  <c r="J146"/>
  <c r="J140"/>
  <c r="J130"/>
  <c i="5" r="J220"/>
  <c r="J218"/>
  <c r="J207"/>
  <c r="BK205"/>
  <c r="J197"/>
  <c r="J194"/>
  <c r="BK191"/>
  <c r="J188"/>
  <c r="J174"/>
  <c r="BK170"/>
  <c r="BK134"/>
  <c r="BK132"/>
  <c r="J130"/>
  <c r="BK128"/>
  <c i="4" r="J219"/>
  <c r="BK213"/>
  <c r="BK211"/>
  <c r="J202"/>
  <c r="BK197"/>
  <c r="J194"/>
  <c r="BK193"/>
  <c r="J180"/>
  <c r="BK174"/>
  <c r="J166"/>
  <c r="BK159"/>
  <c r="BK157"/>
  <c r="J155"/>
  <c r="J149"/>
  <c r="BK146"/>
  <c r="J127"/>
  <c i="3" r="BK150"/>
  <c r="BK148"/>
  <c r="BK146"/>
  <c r="J144"/>
  <c r="BK132"/>
  <c r="J127"/>
  <c i="2" r="BK227"/>
  <c r="J227"/>
  <c r="J223"/>
  <c r="BK221"/>
  <c r="BK219"/>
  <c r="J218"/>
  <c r="J208"/>
  <c r="J204"/>
  <c r="J203"/>
  <c r="J197"/>
  <c r="BK196"/>
  <c r="BK194"/>
  <c r="BK183"/>
  <c r="BK177"/>
  <c r="J169"/>
  <c r="BK168"/>
  <c r="J158"/>
  <c r="J156"/>
  <c r="BK154"/>
  <c r="BK152"/>
  <c r="BK150"/>
  <c r="BK148"/>
  <c r="BK143"/>
  <c r="BK141"/>
  <c r="BK138"/>
  <c r="BK133"/>
  <c r="J131"/>
  <c i="6" r="BK174"/>
  <c i="5" r="BK222"/>
  <c r="J216"/>
  <c r="BK215"/>
  <c r="J211"/>
  <c r="J210"/>
  <c r="J200"/>
  <c r="BK197"/>
  <c r="J170"/>
  <c r="J161"/>
  <c r="BK160"/>
  <c r="J155"/>
  <c r="J143"/>
  <c r="J140"/>
  <c i="4" r="BK217"/>
  <c r="BK215"/>
  <c r="J214"/>
  <c r="BK199"/>
  <c r="J197"/>
  <c r="J190"/>
  <c r="BK187"/>
  <c r="J174"/>
  <c r="BK166"/>
  <c r="J163"/>
  <c r="BK161"/>
  <c r="J159"/>
  <c r="BK153"/>
  <c r="BK140"/>
  <c r="J138"/>
  <c r="J128"/>
  <c i="3" r="J141"/>
  <c r="BK127"/>
  <c r="J125"/>
  <c i="2" r="J225"/>
  <c r="BK223"/>
  <c r="J219"/>
  <c r="J217"/>
  <c r="BK208"/>
  <c r="BK206"/>
  <c r="J199"/>
  <c r="BK191"/>
  <c r="J183"/>
  <c r="J179"/>
  <c r="J177"/>
  <c r="BK169"/>
  <c r="J168"/>
  <c r="BK161"/>
  <c r="BK156"/>
  <c r="J152"/>
  <c r="J150"/>
  <c r="J148"/>
  <c r="J141"/>
  <c r="J140"/>
  <c r="J139"/>
  <c r="J138"/>
  <c r="J133"/>
  <c i="6" r="J176"/>
  <c r="J174"/>
  <c r="BK173"/>
  <c r="J173"/>
  <c r="BK170"/>
  <c r="BK165"/>
  <c r="BK156"/>
  <c r="J151"/>
  <c r="BK144"/>
  <c r="BK142"/>
  <c r="BK140"/>
  <c r="BK138"/>
  <c r="J133"/>
  <c r="J132"/>
  <c r="BK126"/>
  <c r="J125"/>
  <c i="5" r="J222"/>
  <c r="BK220"/>
  <c r="BK218"/>
  <c r="BK216"/>
  <c r="J215"/>
  <c r="J214"/>
  <c r="J212"/>
  <c r="J209"/>
  <c r="J208"/>
  <c r="BK207"/>
  <c r="J205"/>
  <c r="BK203"/>
  <c r="BK200"/>
  <c r="BK194"/>
  <c r="J185"/>
  <c r="J182"/>
  <c r="J177"/>
  <c r="BK174"/>
  <c r="BK161"/>
  <c r="J160"/>
  <c r="BK148"/>
  <c r="BK138"/>
  <c r="BK136"/>
  <c r="J132"/>
  <c r="BK130"/>
  <c r="J128"/>
  <c i="4" r="BK214"/>
  <c r="J213"/>
  <c r="J199"/>
  <c r="BK194"/>
  <c r="J193"/>
  <c r="BK190"/>
  <c r="BK163"/>
  <c r="J161"/>
  <c r="J157"/>
  <c r="J153"/>
  <c r="J151"/>
  <c r="BK143"/>
  <c r="BK138"/>
  <c r="BK130"/>
  <c i="3" r="J150"/>
  <c r="J148"/>
  <c r="J146"/>
  <c r="BK144"/>
  <c r="J143"/>
  <c r="BK136"/>
  <c r="J132"/>
  <c r="BK125"/>
  <c i="2" r="J221"/>
  <c r="BK220"/>
  <c r="J206"/>
  <c r="BK204"/>
  <c r="BK201"/>
  <c r="BK199"/>
  <c r="BK197"/>
  <c r="J193"/>
  <c r="J191"/>
  <c r="J167"/>
  <c r="J165"/>
  <c r="J163"/>
  <c r="J161"/>
  <c r="BK158"/>
  <c r="J154"/>
  <c r="BK139"/>
  <c r="J137"/>
  <c r="BK134"/>
  <c r="J132"/>
  <c i="6" r="BK160"/>
  <c r="J156"/>
  <c r="BK146"/>
  <c r="J144"/>
  <c r="J142"/>
  <c r="J138"/>
  <c r="BK133"/>
  <c r="BK132"/>
  <c r="BK130"/>
  <c r="J126"/>
  <c r="BK125"/>
  <c i="5" r="BK214"/>
  <c r="BK212"/>
  <c r="BK211"/>
  <c r="BK210"/>
  <c r="BK209"/>
  <c r="BK208"/>
  <c r="J203"/>
  <c r="J191"/>
  <c r="BK188"/>
  <c r="BK185"/>
  <c r="BK182"/>
  <c r="BK177"/>
  <c r="BK155"/>
  <c r="J148"/>
  <c r="BK143"/>
  <c r="BK140"/>
  <c r="J138"/>
  <c r="J136"/>
  <c r="J134"/>
  <c i="4" r="BK219"/>
  <c r="J217"/>
  <c r="J215"/>
  <c r="J211"/>
  <c r="BK202"/>
  <c r="J187"/>
  <c r="BK180"/>
  <c r="BK155"/>
  <c r="BK151"/>
  <c r="BK149"/>
  <c r="J146"/>
  <c r="J143"/>
  <c r="J140"/>
  <c r="J130"/>
  <c r="BK128"/>
  <c r="BK127"/>
  <c i="3" r="BK143"/>
  <c r="BK141"/>
  <c r="J136"/>
  <c i="2" r="BK225"/>
  <c r="J220"/>
  <c r="BK218"/>
  <c r="BK217"/>
  <c r="BK203"/>
  <c r="J201"/>
  <c r="J196"/>
  <c r="J194"/>
  <c r="BK193"/>
  <c r="BK179"/>
  <c r="BK167"/>
  <c r="BK165"/>
  <c r="BK163"/>
  <c r="J143"/>
  <c r="BK140"/>
  <c r="BK137"/>
  <c r="J134"/>
  <c r="BK132"/>
  <c r="BK131"/>
  <c i="1" r="AS94"/>
  <c i="2" l="1" r="P130"/>
  <c r="R160"/>
  <c r="P182"/>
  <c r="T192"/>
  <c r="R216"/>
  <c r="R215"/>
  <c i="3" r="BK124"/>
  <c r="T124"/>
  <c r="R131"/>
  <c r="T140"/>
  <c i="4" r="P126"/>
  <c r="P165"/>
  <c r="R186"/>
  <c r="BK201"/>
  <c r="J201"/>
  <c r="J102"/>
  <c r="BK212"/>
  <c r="J212"/>
  <c r="J103"/>
  <c i="6" r="T150"/>
  <c r="BK172"/>
  <c r="J172"/>
  <c r="J101"/>
  <c i="2" r="BK130"/>
  <c r="BK160"/>
  <c r="J160"/>
  <c r="J99"/>
  <c r="BK182"/>
  <c r="J182"/>
  <c r="J100"/>
  <c r="BK192"/>
  <c r="J192"/>
  <c r="J101"/>
  <c r="BK216"/>
  <c i="3" r="BK131"/>
  <c r="J131"/>
  <c r="J99"/>
  <c r="BK140"/>
  <c r="J140"/>
  <c r="J100"/>
  <c i="4" r="BK126"/>
  <c r="BK165"/>
  <c r="J165"/>
  <c r="J99"/>
  <c r="BK186"/>
  <c r="J186"/>
  <c r="J100"/>
  <c r="T186"/>
  <c r="R196"/>
  <c r="P201"/>
  <c r="R212"/>
  <c i="5" r="P127"/>
  <c r="BK142"/>
  <c r="J142"/>
  <c r="J99"/>
  <c r="R142"/>
  <c r="BK169"/>
  <c r="J169"/>
  <c r="J100"/>
  <c r="R169"/>
  <c r="BK181"/>
  <c r="J181"/>
  <c r="J102"/>
  <c r="R181"/>
  <c r="BK213"/>
  <c r="J213"/>
  <c r="J103"/>
  <c r="R213"/>
  <c i="6" r="T172"/>
  <c i="2" r="T130"/>
  <c r="P160"/>
  <c r="T182"/>
  <c r="R192"/>
  <c r="P216"/>
  <c r="P215"/>
  <c i="3" r="P124"/>
  <c r="P131"/>
  <c r="R140"/>
  <c i="4" r="R126"/>
  <c r="R125"/>
  <c r="R124"/>
  <c r="R165"/>
  <c r="P186"/>
  <c r="P196"/>
  <c r="R201"/>
  <c r="P212"/>
  <c i="5" r="BK127"/>
  <c r="J127"/>
  <c r="J98"/>
  <c r="R127"/>
  <c r="R126"/>
  <c r="R125"/>
  <c r="T127"/>
  <c r="P142"/>
  <c r="T142"/>
  <c r="P169"/>
  <c r="T169"/>
  <c r="P181"/>
  <c r="T181"/>
  <c r="P213"/>
  <c r="T213"/>
  <c i="6" r="R150"/>
  <c r="P172"/>
  <c i="2" r="R130"/>
  <c r="R129"/>
  <c r="R128"/>
  <c r="T160"/>
  <c r="R182"/>
  <c r="P192"/>
  <c r="T216"/>
  <c r="T215"/>
  <c i="3" r="R124"/>
  <c r="R123"/>
  <c r="R122"/>
  <c r="T131"/>
  <c r="P140"/>
  <c i="4" r="T126"/>
  <c r="T125"/>
  <c r="T124"/>
  <c r="T165"/>
  <c r="BK196"/>
  <c r="J196"/>
  <c r="J101"/>
  <c r="T196"/>
  <c r="T201"/>
  <c r="T212"/>
  <c i="6" r="BK124"/>
  <c r="J124"/>
  <c r="J98"/>
  <c r="P124"/>
  <c r="R124"/>
  <c r="T124"/>
  <c r="T123"/>
  <c r="T122"/>
  <c r="BK150"/>
  <c r="J150"/>
  <c r="J99"/>
  <c r="P150"/>
  <c r="R172"/>
  <c i="2" r="J89"/>
  <c r="E118"/>
  <c r="BE161"/>
  <c r="BE163"/>
  <c r="BE183"/>
  <c r="BE197"/>
  <c r="BE204"/>
  <c r="BE206"/>
  <c r="BE208"/>
  <c r="BE219"/>
  <c r="BE220"/>
  <c r="BE221"/>
  <c r="BK222"/>
  <c r="J222"/>
  <c r="J106"/>
  <c i="3" r="J92"/>
  <c r="BE125"/>
  <c r="BE127"/>
  <c r="BE132"/>
  <c r="BE144"/>
  <c r="BE150"/>
  <c i="4" r="F92"/>
  <c r="J121"/>
  <c r="BE138"/>
  <c r="BE140"/>
  <c r="BE151"/>
  <c r="BE157"/>
  <c r="BE159"/>
  <c r="BE163"/>
  <c r="BE166"/>
  <c r="BE174"/>
  <c r="BE190"/>
  <c r="BE194"/>
  <c r="BE197"/>
  <c r="BE213"/>
  <c i="5" r="E115"/>
  <c r="J119"/>
  <c r="J122"/>
  <c r="BE130"/>
  <c r="BE160"/>
  <c r="BE161"/>
  <c r="BE170"/>
  <c r="BE191"/>
  <c r="BE197"/>
  <c r="BE214"/>
  <c r="BE218"/>
  <c r="BE220"/>
  <c r="BE222"/>
  <c i="6" r="E112"/>
  <c r="J116"/>
  <c r="BE140"/>
  <c r="BE142"/>
  <c r="BE156"/>
  <c r="BE160"/>
  <c r="BE176"/>
  <c r="BK169"/>
  <c r="J169"/>
  <c r="J100"/>
  <c i="2" r="J92"/>
  <c r="F125"/>
  <c r="BE133"/>
  <c r="BE137"/>
  <c r="BE140"/>
  <c r="BE141"/>
  <c r="BE143"/>
  <c r="BE148"/>
  <c r="BE150"/>
  <c r="BE158"/>
  <c r="BE167"/>
  <c r="BE168"/>
  <c r="BE169"/>
  <c r="BE177"/>
  <c r="BE179"/>
  <c r="BE194"/>
  <c r="BE218"/>
  <c r="BE223"/>
  <c r="BK207"/>
  <c r="J207"/>
  <c r="J103"/>
  <c r="BK224"/>
  <c r="J224"/>
  <c r="J107"/>
  <c i="3" r="E85"/>
  <c r="J89"/>
  <c r="F92"/>
  <c r="BK147"/>
  <c r="J147"/>
  <c r="J101"/>
  <c r="BK149"/>
  <c r="J149"/>
  <c r="J102"/>
  <c i="4" r="J89"/>
  <c r="BE143"/>
  <c r="BE146"/>
  <c r="BE153"/>
  <c r="BE199"/>
  <c r="BE202"/>
  <c r="BE215"/>
  <c r="BE219"/>
  <c i="5" r="BE132"/>
  <c r="BE140"/>
  <c r="BE188"/>
  <c r="BE210"/>
  <c r="BK176"/>
  <c r="J176"/>
  <c r="J101"/>
  <c r="BK219"/>
  <c r="J219"/>
  <c r="J104"/>
  <c i="6" r="F92"/>
  <c r="BE125"/>
  <c r="BE130"/>
  <c r="BE132"/>
  <c r="BE133"/>
  <c r="BE146"/>
  <c r="BE151"/>
  <c r="BE165"/>
  <c r="BE170"/>
  <c r="BE173"/>
  <c r="BK175"/>
  <c r="J175"/>
  <c r="J102"/>
  <c i="2" r="BE131"/>
  <c r="BE132"/>
  <c r="BE152"/>
  <c r="BE165"/>
  <c r="BE193"/>
  <c r="BE196"/>
  <c r="BE201"/>
  <c r="BE203"/>
  <c r="BE217"/>
  <c i="3" r="BE143"/>
  <c r="BE146"/>
  <c r="BE148"/>
  <c i="4" r="E85"/>
  <c r="BE130"/>
  <c r="BE149"/>
  <c r="BE155"/>
  <c r="BE180"/>
  <c r="BE193"/>
  <c r="BE211"/>
  <c r="BK218"/>
  <c r="J218"/>
  <c r="J104"/>
  <c i="5" r="F92"/>
  <c r="BE128"/>
  <c r="BE134"/>
  <c r="BE136"/>
  <c r="BE138"/>
  <c r="BE143"/>
  <c r="BE174"/>
  <c r="BE185"/>
  <c r="BE194"/>
  <c r="BE203"/>
  <c r="BE205"/>
  <c r="BE207"/>
  <c r="BE208"/>
  <c r="BE216"/>
  <c r="BK221"/>
  <c r="J221"/>
  <c r="J105"/>
  <c i="6" r="BE174"/>
  <c i="2" r="BE134"/>
  <c r="BE138"/>
  <c r="BE139"/>
  <c r="BE154"/>
  <c r="BE156"/>
  <c r="BE191"/>
  <c r="BE199"/>
  <c r="BE225"/>
  <c r="BE227"/>
  <c r="BK205"/>
  <c r="J205"/>
  <c r="J102"/>
  <c r="BK226"/>
  <c r="J226"/>
  <c r="J108"/>
  <c i="3" r="BE136"/>
  <c r="BE141"/>
  <c i="4" r="BE127"/>
  <c r="BE128"/>
  <c r="BE161"/>
  <c r="BE187"/>
  <c r="BE214"/>
  <c r="BE217"/>
  <c i="5" r="BE148"/>
  <c r="BE155"/>
  <c r="BE177"/>
  <c r="BE182"/>
  <c r="BE200"/>
  <c r="BE209"/>
  <c r="BE211"/>
  <c r="BE212"/>
  <c r="BE215"/>
  <c i="6" r="J92"/>
  <c r="BE126"/>
  <c r="BE138"/>
  <c r="BE144"/>
  <c i="2" r="F37"/>
  <c i="1" r="BD95"/>
  <c i="3" r="F35"/>
  <c i="1" r="BB96"/>
  <c i="4" r="F34"/>
  <c i="1" r="BA97"/>
  <c i="5" r="F35"/>
  <c i="1" r="BB98"/>
  <c i="2" r="F34"/>
  <c i="1" r="BA95"/>
  <c i="3" r="F37"/>
  <c i="1" r="BD96"/>
  <c i="3" r="J34"/>
  <c i="1" r="AW96"/>
  <c i="4" r="F37"/>
  <c i="1" r="BD97"/>
  <c i="6" r="F36"/>
  <c i="1" r="BC99"/>
  <c i="4" r="F36"/>
  <c i="1" r="BC97"/>
  <c i="4" r="J34"/>
  <c i="1" r="AW97"/>
  <c i="2" r="F35"/>
  <c i="1" r="BB95"/>
  <c i="5" r="F36"/>
  <c i="1" r="BC98"/>
  <c i="5" r="J34"/>
  <c i="1" r="AW98"/>
  <c i="6" r="F35"/>
  <c i="1" r="BB99"/>
  <c i="5" r="F37"/>
  <c i="1" r="BD98"/>
  <c i="4" r="F35"/>
  <c i="1" r="BB97"/>
  <c i="2" r="J34"/>
  <c i="1" r="AW95"/>
  <c i="6" r="J34"/>
  <c i="1" r="AW99"/>
  <c i="2" r="F36"/>
  <c i="1" r="BC95"/>
  <c i="3" r="F34"/>
  <c i="1" r="BA96"/>
  <c i="5" r="F34"/>
  <c i="1" r="BA98"/>
  <c i="3" r="F36"/>
  <c i="1" r="BC96"/>
  <c i="6" r="F34"/>
  <c i="1" r="BA99"/>
  <c i="6" r="F37"/>
  <c i="1" r="BD99"/>
  <c i="5" l="1" r="T126"/>
  <c r="T125"/>
  <c i="3" r="P123"/>
  <c r="P122"/>
  <c i="1" r="AU96"/>
  <c i="4" r="BK125"/>
  <c r="J125"/>
  <c r="J97"/>
  <c i="2" r="BK215"/>
  <c r="J215"/>
  <c r="J104"/>
  <c i="6" r="P123"/>
  <c r="P122"/>
  <c i="1" r="AU99"/>
  <c i="2" r="BK129"/>
  <c r="J129"/>
  <c r="J97"/>
  <c r="P129"/>
  <c r="P128"/>
  <c i="1" r="AU95"/>
  <c i="6" r="R123"/>
  <c r="R122"/>
  <c i="2" r="T129"/>
  <c r="T128"/>
  <c i="5" r="P126"/>
  <c r="P125"/>
  <c i="1" r="AU98"/>
  <c i="4" r="P125"/>
  <c r="P124"/>
  <c i="1" r="AU97"/>
  <c i="3" r="T123"/>
  <c r="T122"/>
  <c r="BK123"/>
  <c r="J123"/>
  <c r="J97"/>
  <c i="2" r="J130"/>
  <c r="J98"/>
  <c r="J216"/>
  <c r="J105"/>
  <c i="3" r="J124"/>
  <c r="J98"/>
  <c i="4" r="J126"/>
  <c r="J98"/>
  <c i="5" r="BK126"/>
  <c r="BK125"/>
  <c r="J125"/>
  <c i="6" r="BK123"/>
  <c r="J123"/>
  <c r="J97"/>
  <c i="3" r="J33"/>
  <c i="1" r="AV96"/>
  <c r="AT96"/>
  <c r="BB94"/>
  <c r="W31"/>
  <c i="2" r="F33"/>
  <c i="1" r="AZ95"/>
  <c i="3" r="F33"/>
  <c i="1" r="AZ96"/>
  <c i="6" r="F33"/>
  <c i="1" r="AZ99"/>
  <c i="2" r="J33"/>
  <c i="1" r="AV95"/>
  <c r="AT95"/>
  <c i="4" r="F33"/>
  <c i="1" r="AZ97"/>
  <c i="6" r="J33"/>
  <c i="1" r="AV99"/>
  <c r="AT99"/>
  <c i="5" r="J30"/>
  <c i="1" r="AG98"/>
  <c i="5" r="J33"/>
  <c i="1" r="AV98"/>
  <c r="AT98"/>
  <c i="5" r="F33"/>
  <c i="1" r="AZ98"/>
  <c r="BC94"/>
  <c r="AY94"/>
  <c r="BD94"/>
  <c r="W33"/>
  <c i="4" r="J33"/>
  <c i="1" r="AV97"/>
  <c r="AT97"/>
  <c r="BA94"/>
  <c r="W30"/>
  <c i="5" l="1" r="J39"/>
  <c i="2" r="BK128"/>
  <c r="J128"/>
  <c r="J96"/>
  <c i="3" r="BK122"/>
  <c r="J122"/>
  <c i="5" r="J96"/>
  <c r="J126"/>
  <c r="J97"/>
  <c i="4" r="BK124"/>
  <c r="J124"/>
  <c i="6" r="BK122"/>
  <c r="J122"/>
  <c r="J96"/>
  <c i="1" r="AN98"/>
  <c r="AU94"/>
  <c r="W32"/>
  <c i="4" r="J30"/>
  <c i="1" r="AG97"/>
  <c r="AN97"/>
  <c r="AZ94"/>
  <c r="W29"/>
  <c r="AX94"/>
  <c r="AW94"/>
  <c r="AK30"/>
  <c i="3" r="J30"/>
  <c i="1" r="AG96"/>
  <c r="AN96"/>
  <c i="3" l="1" r="J96"/>
  <c i="4" r="J96"/>
  <c i="3" r="J39"/>
  <c i="4" r="J39"/>
  <c i="1" r="AV94"/>
  <c r="AK29"/>
  <c i="6" r="J30"/>
  <c i="1" r="AG99"/>
  <c r="AN99"/>
  <c i="2" r="J30"/>
  <c i="1" r="AG95"/>
  <c r="AN95"/>
  <c i="6" l="1" r="J39"/>
  <c i="2" r="J39"/>
  <c i="1" r="AG94"/>
  <c r="AK26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<sst xmlns="http://schemas.openxmlformats.org/spreadsheetml/2006/main">
  <si>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</si>
  <si>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</si>
  <si>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</si>
  <si>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</si>
  <si>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{992ea8da-e64b-4542-a206-77debe5b7584}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</si>
  <si>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</si>
  <si>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</si>
  <si>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</si>
  <si>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</si>
  <si>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</si>
  <si>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</si>
  <si>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</si>
  <si>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</si>
  <si>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</si>
  <si>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Pitter156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</si>
  <si>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</si>
  <si>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</si>
  <si>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školního hřiště ZŠ a MŠ Kukleny</t>
  </si>
  <si>
    <t>KSO:</t>
  </si>
  <si>
    <t>CC-CZ:</t>
  </si>
  <si>
    <t>Místo:</t>
  </si>
  <si>
    <t>Kukleny Hradec Králové</t>
  </si>
  <si>
    <t>Datum:</t>
  </si>
  <si>
    <t>31. 12. 2022</t>
  </si>
  <si>
    <t>Zadavatel:</t>
  </si>
  <si>
    <t>IČ:</t>
  </si>
  <si>
    <t>Technické služby Hradec Králové</t>
  </si>
  <si>
    <t>DIČ:</t>
  </si>
  <si>
    <t>Uchazeč:</t>
  </si>
  <si>
    <t>Vyplň údaj</t>
  </si>
  <si>
    <t>Projektant:</t>
  </si>
  <si>
    <t>PITTER DESIGN, s.r.o.Pardubice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</si>
  <si>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</si>
  <si>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</si>
  <si>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</si>
  <si>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</si>
  <si>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</si>
  <si>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</si>
  <si>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</si>
  <si>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</si>
  <si>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</si>
  <si>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</si>
  <si>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</si>
  <si>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</si>
  <si>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</si>
  <si>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</si>
  <si>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</si>
  <si>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</si>
  <si>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</si>
  <si>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</si>
  <si>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</si>
  <si>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</si>
  <si>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</si>
  <si>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</si>
  <si>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</si>
  <si>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</si>
  <si>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</si>
  <si>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</si>
  <si>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</si>
  <si>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</si>
  <si>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</si>
  <si>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</si>
  <si>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</si>
  <si>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</si>
  <si>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</si>
  <si>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</si>
  <si>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</si>
  <si>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</si>
  <si>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</si>
  <si>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</si>
  <si>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</si>
  <si>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</si>
  <si>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</si>
  <si>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</si>
  <si>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</si>
  <si>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</si>
  <si>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</si>
  <si>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</si>
  <si>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</si>
  <si>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</si>
  <si>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</si>
  <si>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</si>
  <si>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Atletická dráha</t>
  </si>
  <si>
    <t>STA</t>
  </si>
  <si>
    <t>1</t>
  </si>
  <si>
    <t>{f6f53014-f00b-4fd6-a06a-82fef4858b7e}</t>
  </si>
  <si>
    <t>2</t>
  </si>
  <si>
    <t>02</t>
  </si>
  <si>
    <t>SO 02 Víceúčelové hřiště 2x</t>
  </si>
  <si>
    <t>{434a6da2-d7fe-4aea-8116-edd114610bce}</t>
  </si>
  <si>
    <t>03</t>
  </si>
  <si>
    <t>SO 03 Hřiště na malou kopanou</t>
  </si>
  <si>
    <t>{8af21ee4-7571-4572-be17-f24ac89a7018}</t>
  </si>
  <si>
    <t>04</t>
  </si>
  <si>
    <t>SO 04 Sektor pro skok daleký</t>
  </si>
  <si>
    <t>{8467ff3a-a295-49ea-8363-0cca14d32ab4}</t>
  </si>
  <si>
    <t>05</t>
  </si>
  <si>
    <t>SO 05 Sektor pro vrh koulí</t>
  </si>
  <si>
    <t>{ac0f9f94-15df-48a7-b0ec-cdd0add96cc4}</t>
  </si>
  <si>
    <t>KRYCÍ LIST SOUPISU PRACÍ</t>
  </si>
  <si>
    <t>Objekt:</t>
  </si>
  <si>
    <t>01 - SO 01 Atletická dráha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</si>
  <si>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</si>
  <si>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</si>
  <si>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</si>
  <si>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</si>
  <si>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</si>
  <si>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</si>
  <si>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</si>
  <si>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</si>
  <si>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</si>
  <si>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</si>
  <si>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</si>
  <si>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776 - Podlahy povlakové</t>
  </si>
  <si>
    <t>VRN - Vedlejší rozpočtové náklady-pro celou stavbu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</si>
  <si>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</si>
  <si>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</si>
  <si>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</si>
  <si>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</si>
  <si>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</si>
  <si>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</si>
  <si>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</si>
  <si>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</si>
  <si>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</si>
  <si>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</si>
  <si>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</si>
  <si>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</si>
  <si>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</si>
  <si>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</si>
  <si>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</si>
  <si>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</si>
  <si>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</si>
  <si>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</si>
  <si>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</si>
  <si>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</si>
  <si>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</si>
  <si>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</si>
  <si>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112101102</t>
  </si>
  <si>
    <t>Odstranění stromů listnatých průměru kmene do 500 mm</t>
  </si>
  <si>
    <t>kus</t>
  </si>
  <si>
    <t>4</t>
  </si>
  <si>
    <t>-892025700</t>
  </si>
  <si>
    <t>112251102</t>
  </si>
  <si>
    <t>Odstranění pařezů D do 500 mm</t>
  </si>
  <si>
    <t>863511924</t>
  </si>
  <si>
    <t>3</t>
  </si>
  <si>
    <t>113106121</t>
  </si>
  <si>
    <t>Rozebrání dlažeb z betonových nebo kamenných dlaždic komunikací pro pěší ručně</t>
  </si>
  <si>
    <t>m2</t>
  </si>
  <si>
    <t>1708820064</t>
  </si>
  <si>
    <t>113154114</t>
  </si>
  <si>
    <t>Frézování živičného krytu tl 100 mm pruh š 0,5 m pl do 500 m2 bez překážek v trase</t>
  </si>
  <si>
    <t>2045577445</t>
  </si>
  <si>
    <t>VV</t>
  </si>
  <si>
    <t>D1,8 a 1,1,14-trhliny"</t>
  </si>
  <si>
    <t>2,44*1,5*2</t>
  </si>
  <si>
    <t>5</t>
  </si>
  <si>
    <t>121151105</t>
  </si>
  <si>
    <t>Sejmutí ornice plochy do 100 m2 tl vrstvy do 300 mm strojně</t>
  </si>
  <si>
    <t>-752997560</t>
  </si>
  <si>
    <t>6</t>
  </si>
  <si>
    <t>162201402</t>
  </si>
  <si>
    <t>Vodorovné přemístění větví stromů listnatých do 1 km D kmene do 500 mm</t>
  </si>
  <si>
    <t>-1935646357</t>
  </si>
  <si>
    <t>7</t>
  </si>
  <si>
    <t>162201412</t>
  </si>
  <si>
    <t>Vodorovné přemístění kmenů stromů listnatých do 1 km D kmene do 500 mm</t>
  </si>
  <si>
    <t>493903996</t>
  </si>
  <si>
    <t>8</t>
  </si>
  <si>
    <t>162201422</t>
  </si>
  <si>
    <t>Vodorovné přemístění pařezů do 1 km D do 500 mm</t>
  </si>
  <si>
    <t>-1630110470</t>
  </si>
  <si>
    <t>9</t>
  </si>
  <si>
    <t>171152501</t>
  </si>
  <si>
    <t>Zhutnění podloží z hornin soudržných nebo nesoudržných pod násypy</t>
  </si>
  <si>
    <t>1632616212</t>
  </si>
  <si>
    <t>684,28</t>
  </si>
  <si>
    <t>10</t>
  </si>
  <si>
    <t>180404111</t>
  </si>
  <si>
    <t>Založení hřišťového trávníku výsevem na vrstvě ornice</t>
  </si>
  <si>
    <t>-1880048768</t>
  </si>
  <si>
    <t>(75,0+3,66*2+11+20)*1,0</t>
  </si>
  <si>
    <t>(3,14*25,3*2+24,9)*1,0</t>
  </si>
  <si>
    <t>(3,14*22,9*2+24,9*2)*1,0</t>
  </si>
  <si>
    <t>Součet</t>
  </si>
  <si>
    <t>11</t>
  </si>
  <si>
    <t>M</t>
  </si>
  <si>
    <t>00572440</t>
  </si>
  <si>
    <t>osivo směs travní hřištní</t>
  </si>
  <si>
    <t>kg</t>
  </si>
  <si>
    <t>-211463634</t>
  </si>
  <si>
    <t>490,716*0,03</t>
  </si>
  <si>
    <t>12</t>
  </si>
  <si>
    <t>181111111</t>
  </si>
  <si>
    <t>Plošná úprava terénu do 500 m2 zemina tř 1 až 4 nerovnosti do 100 mm v rovinně a svahu do 1:5</t>
  </si>
  <si>
    <t>-1666050090</t>
  </si>
  <si>
    <t>490,716</t>
  </si>
  <si>
    <t>13</t>
  </si>
  <si>
    <t>181951112</t>
  </si>
  <si>
    <t>Úprava pláně v hornině třídy těžitelnosti I, skupiny 1 až 3 se zhutněním</t>
  </si>
  <si>
    <t>-1202856420</t>
  </si>
  <si>
    <t>"pod dlažbu" 684,28</t>
  </si>
  <si>
    <t>14</t>
  </si>
  <si>
    <t>182351125</t>
  </si>
  <si>
    <t>Rozprostření ornice pl do 500 m2 ve svahu přes 1:5 tl vrstvy do 300 mm strojně</t>
  </si>
  <si>
    <t>753515863</t>
  </si>
  <si>
    <t>183403153</t>
  </si>
  <si>
    <t>Obdělání půdy hrabáním v rovině a svahu do 1:5</t>
  </si>
  <si>
    <t>2112973153</t>
  </si>
  <si>
    <t>16</t>
  </si>
  <si>
    <t>183403161</t>
  </si>
  <si>
    <t>Obdělání půdy válením v rovině a svahu do 1:5</t>
  </si>
  <si>
    <t>-812560364</t>
  </si>
  <si>
    <t>Komunikace pozemní</t>
  </si>
  <si>
    <t>17</t>
  </si>
  <si>
    <t>573211108</t>
  </si>
  <si>
    <t>Postřik živičný spojovací z asfaltu v množství 0,40 kg/m2</t>
  </si>
  <si>
    <t>-218309260</t>
  </si>
  <si>
    <t xml:space="preserve">"oprava  trhlin v severním oblouku"2,44*1,5*2</t>
  </si>
  <si>
    <t>18</t>
  </si>
  <si>
    <t>5732-R11</t>
  </si>
  <si>
    <t>Penetrace asfaltového povrchu</t>
  </si>
  <si>
    <t>-973602101</t>
  </si>
  <si>
    <t>7,32</t>
  </si>
  <si>
    <t>19</t>
  </si>
  <si>
    <t>57613-R01</t>
  </si>
  <si>
    <t>Asfaltový koberec vodopropustný AKDJ-40mm</t>
  </si>
  <si>
    <t>2062761081</t>
  </si>
  <si>
    <t>20</t>
  </si>
  <si>
    <t>57614-R02</t>
  </si>
  <si>
    <t xml:space="preserve">Asfaltový koberec  vodopropustný AKD H-50mm</t>
  </si>
  <si>
    <t>-1534331636</t>
  </si>
  <si>
    <t>57929nab1</t>
  </si>
  <si>
    <t>Lajnování venkovního litého pryžového povrchu elastickým lakem v různé barevnosti</t>
  </si>
  <si>
    <t>m</t>
  </si>
  <si>
    <t>585058915</t>
  </si>
  <si>
    <t>22</t>
  </si>
  <si>
    <t>59341nab2</t>
  </si>
  <si>
    <t xml:space="preserve">Umělý sportovní kryt PUR- povrch plošně vodopropustný, dvouvrstvý s vrchním nástřikem tl. 13mm - vrstva EPDM </t>
  </si>
  <si>
    <t>936838992</t>
  </si>
  <si>
    <t>"D1,4 a D,1,8"</t>
  </si>
  <si>
    <t>"ovál"</t>
  </si>
  <si>
    <t>3,14*24,08*2*2,44-12,0*2,44/2*2</t>
  </si>
  <si>
    <t>24,9*2,44</t>
  </si>
  <si>
    <t>"Sprinterská rovinka"</t>
  </si>
  <si>
    <t>75*3,66</t>
  </si>
  <si>
    <t>23</t>
  </si>
  <si>
    <t>596811222</t>
  </si>
  <si>
    <t>Kladení betonové dlažby komunikací pro pěší do lože z kameniva vel do 0,25 m2 plochy do 300 m2</t>
  </si>
  <si>
    <t>-1383571107</t>
  </si>
  <si>
    <t>24</t>
  </si>
  <si>
    <t>59245601</t>
  </si>
  <si>
    <t>dlažba desková betonová 500x500x50mm přírodní</t>
  </si>
  <si>
    <t>-2021262250</t>
  </si>
  <si>
    <t>"10% nová"</t>
  </si>
  <si>
    <t>684,28*0,1</t>
  </si>
  <si>
    <t>Ostatní konstrukce a práce, bourání</t>
  </si>
  <si>
    <t>25</t>
  </si>
  <si>
    <t>91974111-R14</t>
  </si>
  <si>
    <t xml:space="preserve">Očištění  asfaltové plochy</t>
  </si>
  <si>
    <t>-84391389</t>
  </si>
  <si>
    <t>26</t>
  </si>
  <si>
    <t>9790710-R15</t>
  </si>
  <si>
    <t>Očištění betonové dlažby s původním spárováním kamenivem těženým při překopech ing sítí</t>
  </si>
  <si>
    <t>370050407</t>
  </si>
  <si>
    <t>997</t>
  </si>
  <si>
    <t>Přesun sutě</t>
  </si>
  <si>
    <t>27</t>
  </si>
  <si>
    <t>997013813</t>
  </si>
  <si>
    <t>Poplatek za uložení na skládce (skládkovné) stavebního odpadu z plastických hmot kód odpadu 17 02 03</t>
  </si>
  <si>
    <t>t</t>
  </si>
  <si>
    <t>649228827</t>
  </si>
  <si>
    <t>28</t>
  </si>
  <si>
    <t>997221551</t>
  </si>
  <si>
    <t>Vodorovná doprava suti ze sypkých materiálů do 1 km</t>
  </si>
  <si>
    <t>928612417</t>
  </si>
  <si>
    <t>17,5</t>
  </si>
  <si>
    <t>29</t>
  </si>
  <si>
    <t>997221561</t>
  </si>
  <si>
    <t>Vodorovná doprava suti z kusových materiálů do 1 km</t>
  </si>
  <si>
    <t>-1134069527</t>
  </si>
  <si>
    <t>30</t>
  </si>
  <si>
    <t>997221569</t>
  </si>
  <si>
    <t>Příplatek ZKD 1 km u vodorovné dopravy suti z kusových materiálů</t>
  </si>
  <si>
    <t>502608830</t>
  </si>
  <si>
    <t>17,5*9</t>
  </si>
  <si>
    <t>31</t>
  </si>
  <si>
    <t>997221579</t>
  </si>
  <si>
    <t>Příplatek ZKD 1 km u vodorovné dopravy vybouraných hmot</t>
  </si>
  <si>
    <t>-683241410</t>
  </si>
  <si>
    <t>11,609*9</t>
  </si>
  <si>
    <t>32</t>
  </si>
  <si>
    <t>997221611</t>
  </si>
  <si>
    <t>Nakládání suti na dopravní prostředky pro vodorovnou dopravu</t>
  </si>
  <si>
    <t>-2001403678</t>
  </si>
  <si>
    <t>33</t>
  </si>
  <si>
    <t>997221612</t>
  </si>
  <si>
    <t>Nakládání vybouraných hmot na dopravní prostředky pro vodorovnou dopravu</t>
  </si>
  <si>
    <t>-1214405296</t>
  </si>
  <si>
    <t>34</t>
  </si>
  <si>
    <t>997221875</t>
  </si>
  <si>
    <t>Poplatek za uložení stavebního odpadu na recyklační skládce (skládkovné) asfaltového bez obsahu dehtu zatříděného do Katalogu odpadů pod kódem 17 03 02</t>
  </si>
  <si>
    <t>1752168033</t>
  </si>
  <si>
    <t>998</t>
  </si>
  <si>
    <t>Přesun hmot</t>
  </si>
  <si>
    <t>35</t>
  </si>
  <si>
    <t>998222012</t>
  </si>
  <si>
    <t>Přesun hmot pro tělovýchovné plochy</t>
  </si>
  <si>
    <t>-609394850</t>
  </si>
  <si>
    <t>776</t>
  </si>
  <si>
    <t>Podlahy povlakové</t>
  </si>
  <si>
    <t>36</t>
  </si>
  <si>
    <t>776201813</t>
  </si>
  <si>
    <t>Demontáž lepených povlakových podlah strojně</t>
  </si>
  <si>
    <t>2018258021</t>
  </si>
  <si>
    <t>VRN</t>
  </si>
  <si>
    <t>Vedlejší rozpočtové náklady-pro celou stavbu</t>
  </si>
  <si>
    <t>VRN1</t>
  </si>
  <si>
    <t>Průzkumné, geodetické a projektové práce</t>
  </si>
  <si>
    <t>37</t>
  </si>
  <si>
    <t>011103000</t>
  </si>
  <si>
    <t>Geologický průzkum</t>
  </si>
  <si>
    <t>soubor</t>
  </si>
  <si>
    <t>1024</t>
  </si>
  <si>
    <t>-547877325</t>
  </si>
  <si>
    <t>38</t>
  </si>
  <si>
    <t>012203000</t>
  </si>
  <si>
    <t>Geodetické práce při provádění stavby</t>
  </si>
  <si>
    <t>1845229895</t>
  </si>
  <si>
    <t>39</t>
  </si>
  <si>
    <t>012303000</t>
  </si>
  <si>
    <t>Geodetické práce po výstavbě-zaměření skutečného provedení stavby</t>
  </si>
  <si>
    <t>1202351453</t>
  </si>
  <si>
    <t>40</t>
  </si>
  <si>
    <t>012305000</t>
  </si>
  <si>
    <t>Vytýčení stáv. inženýrských sítí před zahájením zemních prací</t>
  </si>
  <si>
    <t>1319502746</t>
  </si>
  <si>
    <t>41</t>
  </si>
  <si>
    <t>013254000</t>
  </si>
  <si>
    <t>Dokumentace skutečného provedení stavby- dle vyhlášky 499/2006 SB ve třech vyhotoveních a jednom elektronickém na CD Rom</t>
  </si>
  <si>
    <t>911518376</t>
  </si>
  <si>
    <t>VRN3</t>
  </si>
  <si>
    <t>Zařízení staveniště</t>
  </si>
  <si>
    <t>42</t>
  </si>
  <si>
    <t>032002000</t>
  </si>
  <si>
    <t xml:space="preserve">Zřízení a zrušení  staveniště- náklady spojené s vybudováním, provozem a likvidaci zařízení staveniště</t>
  </si>
  <si>
    <t>866466701</t>
  </si>
  <si>
    <t>VRN4</t>
  </si>
  <si>
    <t>Inženýrská činnost</t>
  </si>
  <si>
    <t>43</t>
  </si>
  <si>
    <t>043134000</t>
  </si>
  <si>
    <t>Zkoušky zatěžovací statické</t>
  </si>
  <si>
    <t>-1660449188</t>
  </si>
  <si>
    <t>VRN9</t>
  </si>
  <si>
    <t>Ostatní náklady</t>
  </si>
  <si>
    <t>44</t>
  </si>
  <si>
    <t>092103001</t>
  </si>
  <si>
    <t>Náklady spojené s umístěním stavby</t>
  </si>
  <si>
    <t>-16014062</t>
  </si>
  <si>
    <t>02 - SO 02 Víceúčelové hřiště 2x</t>
  </si>
  <si>
    <t>458785328</t>
  </si>
  <si>
    <t>90*2</t>
  </si>
  <si>
    <t>59341nab1</t>
  </si>
  <si>
    <t>Umělý sportovní kryt PUR- povrch plošně vodopropustný tl. 11mm - vrstva z polyuretanového pojiva a EPDM celobarevným granulátem</t>
  </si>
  <si>
    <t>1720658846</t>
  </si>
  <si>
    <t>"v.č. D 1,4 a 1,9"</t>
  </si>
  <si>
    <t>"2x hřiště"</t>
  </si>
  <si>
    <t>24,2*13,02*2</t>
  </si>
  <si>
    <t>-388054545</t>
  </si>
  <si>
    <t>"v.č. D 1,4"</t>
  </si>
  <si>
    <t>944511111</t>
  </si>
  <si>
    <t>Montáž ochranné sítě z textilie z umělých vláken - vyrovnání pletivové výpně</t>
  </si>
  <si>
    <t>1948564948</t>
  </si>
  <si>
    <t>"v, D 1,4"</t>
  </si>
  <si>
    <t>(24,2+13,02)*2*4,0*2</t>
  </si>
  <si>
    <t>-1416236287</t>
  </si>
  <si>
    <t>10,839</t>
  </si>
  <si>
    <t>271561211</t>
  </si>
  <si>
    <t>1140605947</t>
  </si>
  <si>
    <t>10,839*9</t>
  </si>
  <si>
    <t>-1069942038</t>
  </si>
  <si>
    <t>-673878592</t>
  </si>
  <si>
    <t>967759648</t>
  </si>
  <si>
    <t>03 - SO 03 Hřiště na malou kopanou</t>
  </si>
  <si>
    <t xml:space="preserve">    2 - Zakládání</t>
  </si>
  <si>
    <t xml:space="preserve">    8 - Trubní vedení</t>
  </si>
  <si>
    <t>113102211</t>
  </si>
  <si>
    <t>Odstranění umělého trávníku z multisportovního hřiště výšky vlasu do 25 mm</t>
  </si>
  <si>
    <t>-1156044556</t>
  </si>
  <si>
    <t>-29366737</t>
  </si>
  <si>
    <t>112</t>
  </si>
  <si>
    <t>132251104</t>
  </si>
  <si>
    <t xml:space="preserve">Hloubení rýh nezapažených  š do 800 mm v hornině třídy těžitelnosti I, skupiny 3 objem přes 100 m3 strojně</t>
  </si>
  <si>
    <t>m3</t>
  </si>
  <si>
    <t>-1379799912</t>
  </si>
  <si>
    <t>"v.č.D1.3"</t>
  </si>
  <si>
    <t>"drenáž"</t>
  </si>
  <si>
    <t>"DN 80"</t>
  </si>
  <si>
    <t>(65*0,3*0,7)</t>
  </si>
  <si>
    <t>"DN 100"</t>
  </si>
  <si>
    <t>22*0,3*0,8</t>
  </si>
  <si>
    <t>162751117</t>
  </si>
  <si>
    <t>Vodorovné přemístění do 10000 m výkopku/sypaniny z horniny třídy těžitelnosti I, skupiny 1 až 3</t>
  </si>
  <si>
    <t>74579717</t>
  </si>
  <si>
    <t>18,93</t>
  </si>
  <si>
    <t>167151111</t>
  </si>
  <si>
    <t>Nakládání výkopku z hornin třídy těžitelnosti I, skupiny 1 až 3 přes 100 m3</t>
  </si>
  <si>
    <t>-752345841</t>
  </si>
  <si>
    <t>"výkop"18,93</t>
  </si>
  <si>
    <t>-854614701</t>
  </si>
  <si>
    <t>"v.č. D1.6 a 1,10</t>
  </si>
  <si>
    <t>36*18,0</t>
  </si>
  <si>
    <t>171201201</t>
  </si>
  <si>
    <t>Uložení sypaniny na skládky nebo meziskládky</t>
  </si>
  <si>
    <t>-1175010437</t>
  </si>
  <si>
    <t>171201231</t>
  </si>
  <si>
    <t>Poplatek za uložení zeminy a kamení na recyklační skládce (skládkovné) kód odpadu 17 05 04</t>
  </si>
  <si>
    <t>-558308239</t>
  </si>
  <si>
    <t>"výkop"18,93*1,6</t>
  </si>
  <si>
    <t>55653219</t>
  </si>
  <si>
    <t>(38+18,0)*2*1,0</t>
  </si>
  <si>
    <t>-1502828420</t>
  </si>
  <si>
    <t>112*0,03</t>
  </si>
  <si>
    <t>1149640507</t>
  </si>
  <si>
    <t>-201549014</t>
  </si>
  <si>
    <t>648</t>
  </si>
  <si>
    <t>-752161509</t>
  </si>
  <si>
    <t>848091161</t>
  </si>
  <si>
    <t>1909781791</t>
  </si>
  <si>
    <t>Zakládání</t>
  </si>
  <si>
    <t>211561111</t>
  </si>
  <si>
    <t>Výplň odvodňovacích žeber nebo trativodů kamenivem hrubým drceným frakce 4 až 16 mm</t>
  </si>
  <si>
    <t>604261936</t>
  </si>
  <si>
    <t>65*0,3*0,7</t>
  </si>
  <si>
    <t>212751103</t>
  </si>
  <si>
    <t>Trativod z drenážních trubek flexibilních PVC-U SN 4 perforace 360° včetně lože otevřený výkop DN 80 pro meliorace</t>
  </si>
  <si>
    <t>1744879590</t>
  </si>
  <si>
    <t>65</t>
  </si>
  <si>
    <t>212752701</t>
  </si>
  <si>
    <t>Trativod z drenážních trubek tunelových PVC-U SN 4 perforace 220° včetně lože otevřený výkop DN 100 pro liniové stavby</t>
  </si>
  <si>
    <t>540570071</t>
  </si>
  <si>
    <t>564710011</t>
  </si>
  <si>
    <t>Podklad z kameniva hrubého drceného vel. 8-16 mm tl 50 mm</t>
  </si>
  <si>
    <t>-524270713</t>
  </si>
  <si>
    <t>"v.D1.6"</t>
  </si>
  <si>
    <t>36,0*18,0</t>
  </si>
  <si>
    <t>571907116</t>
  </si>
  <si>
    <t>Posyp krytu kamenivem drceným nebo těženým do 60 kg/m2</t>
  </si>
  <si>
    <t>1082849098</t>
  </si>
  <si>
    <t xml:space="preserve">"jemná  kamenná drť tl.30mm"</t>
  </si>
  <si>
    <t>57936nab1</t>
  </si>
  <si>
    <t>Položení sportovního povrchu - umělé trávy a podložky vč vkladeného lajnování</t>
  </si>
  <si>
    <t>-1206027322</t>
  </si>
  <si>
    <t>6975nab04</t>
  </si>
  <si>
    <t xml:space="preserve">umělý trávník  s podložkou-vč lajnování a zásyp - dle popisu na v.řezu hřištěm</t>
  </si>
  <si>
    <t>232885141</t>
  </si>
  <si>
    <t>36*18</t>
  </si>
  <si>
    <t>Trubní vedení</t>
  </si>
  <si>
    <t>871251811</t>
  </si>
  <si>
    <t>Bourání stávajícího potrubí z polyetylenu D 90 mm</t>
  </si>
  <si>
    <t>182195173</t>
  </si>
  <si>
    <t>"drenáž"65</t>
  </si>
  <si>
    <t>871291811</t>
  </si>
  <si>
    <t>Bourání stávajícího potrubí z polyetylenu D 140 mm</t>
  </si>
  <si>
    <t>-445856521</t>
  </si>
  <si>
    <t>"drenáž"22</t>
  </si>
  <si>
    <t>919726121</t>
  </si>
  <si>
    <t>Geotextilie pro ochranu, separaci a filtraci netkaná měrná hmotnost do 200 g/m2</t>
  </si>
  <si>
    <t>589916059</t>
  </si>
  <si>
    <t xml:space="preserve">"geotextilie - obalení drenáže     m2" </t>
  </si>
  <si>
    <t>65,0*1,0</t>
  </si>
  <si>
    <t>22,0*1,0</t>
  </si>
  <si>
    <t>938906142</t>
  </si>
  <si>
    <t>Pročištění drenážního potrubí DN 80 a 100</t>
  </si>
  <si>
    <t>-133863111</t>
  </si>
  <si>
    <t>1057839962</t>
  </si>
  <si>
    <t>997231111</t>
  </si>
  <si>
    <t>Vodorovná doprava suti a vybouraných hmot do 1 km</t>
  </si>
  <si>
    <t>-191766755</t>
  </si>
  <si>
    <t>997231119</t>
  </si>
  <si>
    <t>Příplatek ZKD 1km vodorovné dopravy suti a vybouraných hmot</t>
  </si>
  <si>
    <t>27327927</t>
  </si>
  <si>
    <t>19,724*9</t>
  </si>
  <si>
    <t>997231511</t>
  </si>
  <si>
    <t>Nakládání, překládání nebo manipulace se sutí a vybouranými hmotami</t>
  </si>
  <si>
    <t>986370727</t>
  </si>
  <si>
    <t>-1564239360</t>
  </si>
  <si>
    <t>04 - SO 04 Sektor pro skok daleký</t>
  </si>
  <si>
    <t xml:space="preserve">    6 - Úpravy povrchů, podlahy a osazování výplní</t>
  </si>
  <si>
    <t>371034760</t>
  </si>
  <si>
    <t>79</t>
  </si>
  <si>
    <t>-599337921</t>
  </si>
  <si>
    <t>(33,5+6,0)*2*1,0</t>
  </si>
  <si>
    <t>-1842447360</t>
  </si>
  <si>
    <t>79*0,03</t>
  </si>
  <si>
    <t>-652188588</t>
  </si>
  <si>
    <t>79,0</t>
  </si>
  <si>
    <t>591579366</t>
  </si>
  <si>
    <t>-1783544501</t>
  </si>
  <si>
    <t>1457878604</t>
  </si>
  <si>
    <t>271572211</t>
  </si>
  <si>
    <t>Podsyp pod základové konstrukce se zhutněním z netříděného štěrkopísku</t>
  </si>
  <si>
    <t>800641480</t>
  </si>
  <si>
    <t xml:space="preserve"> "sektor skoku do dálky - doskočiště-okraj D1,5"</t>
  </si>
  <si>
    <t xml:space="preserve">"skok do dálky - doskočiště"     (7,5*2+3,0)*0,50*0,20</t>
  </si>
  <si>
    <t xml:space="preserve">"skok do dálky - odrazové břevno"     1,27*0,54*0,15</t>
  </si>
  <si>
    <t>274313611</t>
  </si>
  <si>
    <t>Základové pásy z betonu tř. C 16/20</t>
  </si>
  <si>
    <t>288230600</t>
  </si>
  <si>
    <t>" sektor skoku do dálky - doskočiště-okraj D1,5</t>
  </si>
  <si>
    <t xml:space="preserve">"skok do dálky"    </t>
  </si>
  <si>
    <t xml:space="preserve">  ((7,5*2+3,00)*(0,71*0,13+0,21*0,20))</t>
  </si>
  <si>
    <t xml:space="preserve">"odrazové břevno"    </t>
  </si>
  <si>
    <t xml:space="preserve"> (1,27*0,50*0,15-1,00*0,34*0,05)</t>
  </si>
  <si>
    <t>274351121</t>
  </si>
  <si>
    <t>Zřízení bednění základových pasů rovného</t>
  </si>
  <si>
    <t>-1201094886</t>
  </si>
  <si>
    <t xml:space="preserve">"skok do dálky"    ( (7,0*2+3,0)*0,35+(7,5*2+4,0)*0,20)</t>
  </si>
  <si>
    <t>(7,7*2+4,2)*0,15</t>
  </si>
  <si>
    <t xml:space="preserve">"odrazové břevno"     ((1,27+0,54)*2*0,15+(1,00+0,34)*2*0,05)</t>
  </si>
  <si>
    <t>274351122</t>
  </si>
  <si>
    <t>Odstranění bednění základových pasů rovného</t>
  </si>
  <si>
    <t>1255031411</t>
  </si>
  <si>
    <t>274361821</t>
  </si>
  <si>
    <t>Výztuž základových pásů betonářskou ocelí 10 505 (R)</t>
  </si>
  <si>
    <t>1594756477</t>
  </si>
  <si>
    <t>"v. č. D1.12+13 - sektor skoku do dálky - doskočiště-okraj"</t>
  </si>
  <si>
    <t xml:space="preserve">   ((7,50*2+3,0)*3+0,45*20)</t>
  </si>
  <si>
    <t>-63</t>
  </si>
  <si>
    <t>Mezisoučet</t>
  </si>
  <si>
    <t xml:space="preserve">"konstrukční výztuž R 6    t" </t>
  </si>
  <si>
    <t>63*0,000222*1,2</t>
  </si>
  <si>
    <t>564251111</t>
  </si>
  <si>
    <t>Podklad nebo podsyp ze štěrkopísku ŠP tl 150 mm</t>
  </si>
  <si>
    <t>-974910176</t>
  </si>
  <si>
    <t>" sektor skoku do dálky - doskočiště"</t>
  </si>
  <si>
    <t xml:space="preserve">"doskočiště - podklad ze štěrkopísku"    7,7*4,2</t>
  </si>
  <si>
    <t xml:space="preserve">Umělý sportovní kryt PUR- povrch plošně vodopropustný, dvovrstvý s vrchním nástřikem tl. 13mm - vrstva EPDM </t>
  </si>
  <si>
    <t>-47048519</t>
  </si>
  <si>
    <t>25*1,27</t>
  </si>
  <si>
    <t>Úpravy povrchů, podlahy a osazování výplní</t>
  </si>
  <si>
    <t>63511nab2</t>
  </si>
  <si>
    <t>Násyp z křemičitého písku bílého - fr. 2mm - sušeného</t>
  </si>
  <si>
    <t>38179709</t>
  </si>
  <si>
    <t>"v. č. D1.5 - sektor skoku do dálky - doskočiště"</t>
  </si>
  <si>
    <t xml:space="preserve">" doskočiště - násyp"     7.0*3,0*0,4</t>
  </si>
  <si>
    <t>-1310201875</t>
  </si>
  <si>
    <t>"vč. D1,5"</t>
  </si>
  <si>
    <t>25,0*1,27</t>
  </si>
  <si>
    <t>93511nab1</t>
  </si>
  <si>
    <t>Osazení obruby polymerbetonové s pružnou hranou a lapačem písku - šířky 560mm</t>
  </si>
  <si>
    <t>1678183687</t>
  </si>
  <si>
    <t>"D1,5"</t>
  </si>
  <si>
    <t>(7,0*2+4,0)</t>
  </si>
  <si>
    <t>59227nab1</t>
  </si>
  <si>
    <t>doskočiště -lapač písku 1,0m spodní díl PP, nosný rošt pozink, gumová rohož , stavební š.500mm v.178mm</t>
  </si>
  <si>
    <t>-926733346</t>
  </si>
  <si>
    <t xml:space="preserve">"ztratné 1%   (1kus=1m)    ks"     18*1,01</t>
  </si>
  <si>
    <t>59227nab2</t>
  </si>
  <si>
    <t>doskočiště -lapač písku 0,5m spodní díl PP, nosný rošt pozink, gumová rohož , stavební š.500mm v.178mm</t>
  </si>
  <si>
    <t>-97157557</t>
  </si>
  <si>
    <t xml:space="preserve">"ztratné 1%   (1kus=1m)    ks"     1*1,01</t>
  </si>
  <si>
    <t>59227nab3</t>
  </si>
  <si>
    <t>doskočiště -čelní stěna lapač písku , stavební š.500mm v.121mm</t>
  </si>
  <si>
    <t>516352777</t>
  </si>
  <si>
    <t xml:space="preserve">"ztratné 1%   (1kus=1m)    ks"     4*2*1,01</t>
  </si>
  <si>
    <t>59227nab4</t>
  </si>
  <si>
    <t>doskočiště - obrubník 1,0m černá hrana,vrchní gumová hrana se vzduchovými polštáři vyrobeno z EPDM š 60, v300mm</t>
  </si>
  <si>
    <t>-1590884350</t>
  </si>
  <si>
    <t xml:space="preserve">"ztratné 1%   (1kus=1m)    ks" 18*1,01</t>
  </si>
  <si>
    <t>59227nab5</t>
  </si>
  <si>
    <t>doskočiště - obrubník rohový 150/150 černá hrana,vrchní gumová hrana se vzduchovými polštáři vyrobeno z EPDM š 60, v300mm</t>
  </si>
  <si>
    <t>-106531829</t>
  </si>
  <si>
    <t xml:space="preserve">"ztratné 1%   (1kus=1m)    ks" 4*1,01</t>
  </si>
  <si>
    <t>953943124</t>
  </si>
  <si>
    <t>Osazování výrobků do 30 kg/kus do betonu</t>
  </si>
  <si>
    <t>1363300844</t>
  </si>
  <si>
    <t xml:space="preserve"> "Skok do dálky "1</t>
  </si>
  <si>
    <t>28486nab1</t>
  </si>
  <si>
    <t>odrazové prkno pro skok daleký vč. zákrytového pouzdra</t>
  </si>
  <si>
    <t>-1936864726</t>
  </si>
  <si>
    <t>" prkna kus"1</t>
  </si>
  <si>
    <t>28487nab1</t>
  </si>
  <si>
    <t>nerezový truhlík pro odrazové prkno</t>
  </si>
  <si>
    <t>2078624068</t>
  </si>
  <si>
    <t>28488nab1</t>
  </si>
  <si>
    <t>nerezové zakrytí odrazového prkna se syntetickým povrchem</t>
  </si>
  <si>
    <t>-79485897</t>
  </si>
  <si>
    <t>28489nab1</t>
  </si>
  <si>
    <t>hliníkové hrablo, hrábě a lopata</t>
  </si>
  <si>
    <t>1764094772</t>
  </si>
  <si>
    <t>28490nab1</t>
  </si>
  <si>
    <t>značky odrazu pro skok daleký</t>
  </si>
  <si>
    <t>-155789166</t>
  </si>
  <si>
    <t>95998nab8</t>
  </si>
  <si>
    <t xml:space="preserve">Vybavení hřiště - dodávka a montáž plachty vodopropustné krycí  s háčky - doskočiště skoku do dálky-dle specifikace v TZ</t>
  </si>
  <si>
    <t>-1074892419</t>
  </si>
  <si>
    <t>960</t>
  </si>
  <si>
    <t xml:space="preserve">Vybourání  doskočiště a likvidace suti</t>
  </si>
  <si>
    <t>jpl</t>
  </si>
  <si>
    <t>-1555186128</t>
  </si>
  <si>
    <t>-508721360</t>
  </si>
  <si>
    <t>93675095</t>
  </si>
  <si>
    <t>1101985288</t>
  </si>
  <si>
    <t>0,546*9</t>
  </si>
  <si>
    <t>519792038</t>
  </si>
  <si>
    <t>-891875962</t>
  </si>
  <si>
    <t>-516577773</t>
  </si>
  <si>
    <t>05 - SO 05 Sektor pro vrh koulí</t>
  </si>
  <si>
    <t>-1471782598</t>
  </si>
  <si>
    <t>1549645013</t>
  </si>
  <si>
    <t>(13,5*2+11)*1,0</t>
  </si>
  <si>
    <t>2*3,14*2,2</t>
  </si>
  <si>
    <t>1570228338</t>
  </si>
  <si>
    <t>51,816*0,03</t>
  </si>
  <si>
    <t>124210844</t>
  </si>
  <si>
    <t>-1390431400</t>
  </si>
  <si>
    <t>"Koulařský sektor"</t>
  </si>
  <si>
    <t>(1,1+9,8)/2*15</t>
  </si>
  <si>
    <t>3,14*1,2*1,2</t>
  </si>
  <si>
    <t>182351123</t>
  </si>
  <si>
    <t>Rozprostření ornice pl do 500 m2 ve svahu přes 1:5 tl vrstvy do 200 mm strojně</t>
  </si>
  <si>
    <t>1325866899</t>
  </si>
  <si>
    <t>51,816</t>
  </si>
  <si>
    <t>-228606475</t>
  </si>
  <si>
    <t>1379840116</t>
  </si>
  <si>
    <t>-1135155706</t>
  </si>
  <si>
    <t>1858042-R15</t>
  </si>
  <si>
    <t xml:space="preserve">Vypletí   sektoru pro vrh koulí s naložením a odvozem odpadu do 20 km v rovině a svahu do 1:5</t>
  </si>
  <si>
    <t>380389193</t>
  </si>
  <si>
    <t>(1,1+9,0)/2*12,1</t>
  </si>
  <si>
    <t>215901101</t>
  </si>
  <si>
    <t>1847026194</t>
  </si>
  <si>
    <t>271532212</t>
  </si>
  <si>
    <t>Podsyp pod základové konstrukce se zhutněním z hrubého kameniva frakce 16 až 32 mm</t>
  </si>
  <si>
    <t>-1551697978</t>
  </si>
  <si>
    <t>3,14*1,2*1,2*0,15</t>
  </si>
  <si>
    <t>273313811</t>
  </si>
  <si>
    <t>Základové desky z betonu tř. C 25/30</t>
  </si>
  <si>
    <t>1157082470</t>
  </si>
  <si>
    <t>"vrh koulí"</t>
  </si>
  <si>
    <t>3,14*1,124*1,124*0,12</t>
  </si>
  <si>
    <t>3,14*2,191*0,112*0,15</t>
  </si>
  <si>
    <t>273362021</t>
  </si>
  <si>
    <t>Výztuž základových desek svařovanými sítěmi Kari</t>
  </si>
  <si>
    <t>-1372495830</t>
  </si>
  <si>
    <t>"vrh koulí 5/100/100"</t>
  </si>
  <si>
    <t>3,14*1,124*1,124*0,00308*1,2</t>
  </si>
  <si>
    <t>632451436</t>
  </si>
  <si>
    <t>Potěr pískocementový tl do 30 mm tř. C 25 běžný</t>
  </si>
  <si>
    <t>-1834058861</t>
  </si>
  <si>
    <t>"koulařský sektor"3,14*1,068*1,068</t>
  </si>
  <si>
    <t>95999nab14</t>
  </si>
  <si>
    <t>Vybavení hřiště - dodávka a montáž kruhu pr vrh koulí vč zarážicího břevna</t>
  </si>
  <si>
    <t>-724921838</t>
  </si>
  <si>
    <t>95999nab15</t>
  </si>
  <si>
    <t>Vybavení hřiště - demontáž kruhu pro vrh koulí vč. likvidace</t>
  </si>
  <si>
    <t>kpl</t>
  </si>
  <si>
    <t>1400366001</t>
  </si>
  <si>
    <t>867908048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</si>
</sst>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="1" customFormat="1" ht="36.96" customHeight="1">
      <c r="AR2" s="18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2"/>
      <c r="D4" s="23" t="s">
        <v>9</v>
      </c>
      <c r="AR4" s="22"/>
      <c r="AS4" s="24" t="s">
        <v>10</v>
      </c>
      <c r="BE4" s="25" t="s">
        <v>11</v>
      </c>
      <c r="BS4" s="19" t="s">
        <v>12</v>
      </c>
    </row>
    <row r="5" s="1" customFormat="1" ht="12" customHeight="1">
      <c r="B5" s="22"/>
      <c r="D5" s="26" t="s">
        <v>13</v>
      </c>
      <c r="K5" s="27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15</v>
      </c>
      <c r="BS5" s="19" t="s">
        <v>6</v>
      </c>
    </row>
    <row r="6" s="1" customFormat="1" ht="36.96" customHeight="1">
      <c r="B6" s="22"/>
      <c r="D6" s="29" t="s">
        <v>16</v>
      </c>
      <c r="K6" s="30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6</v>
      </c>
    </row>
    <row r="7" s="1" customFormat="1" ht="12" customHeight="1">
      <c r="B7" s="22"/>
      <c r="D7" s="32" t="s">
        <v>18</v>
      </c>
      <c r="K7" s="27" t="s">
        <v>1</v>
      </c>
      <c r="AK7" s="32" t="s">
        <v>19</v>
      </c>
      <c r="AN7" s="27" t="s">
        <v>1</v>
      </c>
      <c r="AR7" s="22"/>
      <c r="BE7" s="31"/>
      <c r="BS7" s="19" t="s">
        <v>6</v>
      </c>
    </row>
    <row r="8" s="1" customFormat="1" ht="12" customHeight="1">
      <c r="B8" s="22"/>
      <c r="D8" s="32" t="s">
        <v>20</v>
      </c>
      <c r="K8" s="27" t="s">
        <v>21</v>
      </c>
      <c r="AK8" s="32" t="s">
        <v>22</v>
      </c>
      <c r="AN8" s="33" t="s">
        <v>23</v>
      </c>
      <c r="AR8" s="22"/>
      <c r="BE8" s="31"/>
      <c r="BS8" s="19" t="s">
        <v>6</v>
      </c>
    </row>
    <row r="9" s="1" customFormat="1" ht="14.4" customHeight="1">
      <c r="B9" s="22"/>
      <c r="AR9" s="22"/>
      <c r="BE9" s="31"/>
      <c r="BS9" s="19" t="s">
        <v>6</v>
      </c>
    </row>
    <row r="10" s="1" customFormat="1" ht="12" customHeight="1">
      <c r="B10" s="22"/>
      <c r="D10" s="32" t="s">
        <v>24</v>
      </c>
      <c r="AK10" s="32" t="s">
        <v>25</v>
      </c>
      <c r="AN10" s="27" t="s">
        <v>1</v>
      </c>
      <c r="AR10" s="22"/>
      <c r="BE10" s="31"/>
      <c r="BS10" s="19" t="s">
        <v>6</v>
      </c>
    </row>
    <row r="11" s="1" customFormat="1" ht="18.48" customHeight="1">
      <c r="B11" s="22"/>
      <c r="E11" s="27" t="s">
        <v>26</v>
      </c>
      <c r="AK11" s="32" t="s">
        <v>27</v>
      </c>
      <c r="AN11" s="27" t="s">
        <v>1</v>
      </c>
      <c r="AR11" s="22"/>
      <c r="BE11" s="31"/>
      <c r="BS11" s="19" t="s">
        <v>6</v>
      </c>
    </row>
    <row r="12" s="1" customFormat="1" ht="6.96" customHeight="1">
      <c r="B12" s="22"/>
      <c r="AR12" s="22"/>
      <c r="BE12" s="31"/>
      <c r="BS12" s="19" t="s">
        <v>6</v>
      </c>
    </row>
    <row r="13" s="1" customFormat="1" ht="12" customHeight="1">
      <c r="B13" s="22"/>
      <c r="D13" s="32" t="s">
        <v>28</v>
      </c>
      <c r="AK13" s="32" t="s">
        <v>25</v>
      </c>
      <c r="AN13" s="34" t="s">
        <v>29</v>
      </c>
      <c r="AR13" s="22"/>
      <c r="BE13" s="31"/>
      <c r="BS13" s="19" t="s">
        <v>6</v>
      </c>
    </row>
    <row r="14">
      <c r="B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N14" s="34" t="s">
        <v>29</v>
      </c>
      <c r="AR14" s="22"/>
      <c r="BE14" s="31"/>
      <c r="BS14" s="19" t="s">
        <v>6</v>
      </c>
    </row>
    <row r="15" s="1" customFormat="1" ht="6.96" customHeight="1">
      <c r="B15" s="22"/>
      <c r="AR15" s="22"/>
      <c r="BE15" s="31"/>
      <c r="BS15" s="19" t="s">
        <v>3</v>
      </c>
    </row>
    <row r="16" s="1" customFormat="1" ht="12" customHeight="1">
      <c r="B16" s="22"/>
      <c r="D16" s="32" t="s">
        <v>30</v>
      </c>
      <c r="AK16" s="32" t="s">
        <v>25</v>
      </c>
      <c r="AN16" s="27" t="s">
        <v>1</v>
      </c>
      <c r="AR16" s="22"/>
      <c r="BE16" s="31"/>
      <c r="BS16" s="19" t="s">
        <v>3</v>
      </c>
    </row>
    <row r="17" s="1" customFormat="1" ht="18.48" customHeight="1">
      <c r="B17" s="22"/>
      <c r="E17" s="27" t="s">
        <v>31</v>
      </c>
      <c r="AK17" s="32" t="s">
        <v>27</v>
      </c>
      <c r="AN17" s="27" t="s">
        <v>1</v>
      </c>
      <c r="AR17" s="22"/>
      <c r="BE17" s="31"/>
      <c r="BS17" s="19" t="s">
        <v>32</v>
      </c>
    </row>
    <row r="18" s="1" customFormat="1" ht="6.96" customHeight="1">
      <c r="B18" s="22"/>
      <c r="AR18" s="22"/>
      <c r="BE18" s="31"/>
      <c r="BS18" s="19" t="s">
        <v>6</v>
      </c>
    </row>
    <row r="19" s="1" customFormat="1" ht="12" customHeight="1">
      <c r="B19" s="22"/>
      <c r="D19" s="32" t="s">
        <v>33</v>
      </c>
      <c r="AK19" s="32" t="s">
        <v>25</v>
      </c>
      <c r="AN19" s="27" t="s">
        <v>1</v>
      </c>
      <c r="AR19" s="22"/>
      <c r="BE19" s="31"/>
      <c r="BS19" s="19" t="s">
        <v>6</v>
      </c>
    </row>
    <row r="20" s="1" customFormat="1" ht="18.48" customHeight="1">
      <c r="B20" s="22"/>
      <c r="E20" s="27" t="s">
        <v>34</v>
      </c>
      <c r="AK20" s="32" t="s">
        <v>27</v>
      </c>
      <c r="AN20" s="27" t="s">
        <v>1</v>
      </c>
      <c r="AR20" s="22"/>
      <c r="BE20" s="31"/>
      <c r="BS20" s="19" t="s">
        <v>32</v>
      </c>
    </row>
    <row r="21" s="1" customFormat="1" ht="6.96" customHeight="1">
      <c r="B21" s="22"/>
      <c r="AR21" s="22"/>
      <c r="BE21" s="31"/>
    </row>
    <row r="22" s="1" customFormat="1" ht="12" customHeight="1">
      <c r="B22" s="22"/>
      <c r="D22" s="32" t="s">
        <v>35</v>
      </c>
      <c r="AR22" s="22"/>
      <c r="BE22" s="31"/>
    </row>
    <row r="23" s="1" customFormat="1" ht="16.5" customHeight="1">
      <c r="B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="1" customFormat="1" ht="6.96" customHeight="1">
      <c r="B24" s="22"/>
      <c r="AR24" s="22"/>
      <c r="BE24" s="31"/>
    </row>
    <row r="25" s="1" customFormat="1" ht="6.96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="2" customFormat="1" ht="25.92" customHeight="1">
      <c r="A26" s="38"/>
      <c r="B26" s="39"/>
      <c r="C26" s="38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="2" customFormat="1" ht="6.96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="2" customForma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39"/>
      <c r="BE28" s="31"/>
    </row>
    <row r="29" s="3" customFormat="1" ht="14.4" customHeight="1">
      <c r="A29" s="3"/>
      <c r="B29" s="44"/>
      <c r="C29" s="3"/>
      <c r="D29" s="32" t="s">
        <v>40</v>
      </c>
      <c r="E29" s="3"/>
      <c r="F29" s="32" t="s">
        <v>41</v>
      </c>
      <c r="G29" s="3"/>
      <c r="H29" s="3"/>
      <c r="I29" s="3"/>
      <c r="J29" s="3"/>
      <c r="K29" s="3"/>
      <c r="L29" s="45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ROUND(AV94, 2)</f>
        <v>0</v>
      </c>
      <c r="AL29" s="3"/>
      <c r="AM29" s="3"/>
      <c r="AN29" s="3"/>
      <c r="AO29" s="3"/>
      <c r="AP29" s="3"/>
      <c r="AQ29" s="3"/>
      <c r="AR29" s="44"/>
      <c r="BE29" s="47"/>
    </row>
    <row r="30" s="3" customFormat="1" ht="14.4" customHeight="1">
      <c r="A30" s="3"/>
      <c r="B30" s="44"/>
      <c r="C30" s="3"/>
      <c r="D30" s="3"/>
      <c r="E30" s="3"/>
      <c r="F30" s="32" t="s">
        <v>42</v>
      </c>
      <c r="G30" s="3"/>
      <c r="H30" s="3"/>
      <c r="I30" s="3"/>
      <c r="J30" s="3"/>
      <c r="K30" s="3"/>
      <c r="L30" s="45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ROUND(AW94, 2)</f>
        <v>0</v>
      </c>
      <c r="AL30" s="3"/>
      <c r="AM30" s="3"/>
      <c r="AN30" s="3"/>
      <c r="AO30" s="3"/>
      <c r="AP30" s="3"/>
      <c r="AQ30" s="3"/>
      <c r="AR30" s="44"/>
      <c r="BE30" s="47"/>
    </row>
    <row r="31" hidden="1" s="3" customFormat="1" ht="14.4" customHeight="1">
      <c r="A31" s="3"/>
      <c r="B31" s="44"/>
      <c r="C31" s="3"/>
      <c r="D31" s="3"/>
      <c r="E31" s="3"/>
      <c r="F31" s="32" t="s">
        <v>43</v>
      </c>
      <c r="G31" s="3"/>
      <c r="H31" s="3"/>
      <c r="I31" s="3"/>
      <c r="J31" s="3"/>
      <c r="K31" s="3"/>
      <c r="L31" s="45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hidden="1" s="3" customFormat="1" ht="14.4" customHeight="1">
      <c r="A32" s="3"/>
      <c r="B32" s="44"/>
      <c r="C32" s="3"/>
      <c r="D32" s="3"/>
      <c r="E32" s="3"/>
      <c r="F32" s="32" t="s">
        <v>44</v>
      </c>
      <c r="G32" s="3"/>
      <c r="H32" s="3"/>
      <c r="I32" s="3"/>
      <c r="J32" s="3"/>
      <c r="K32" s="3"/>
      <c r="L32" s="45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hidden="1" s="3" customFormat="1" ht="14.4" customHeight="1">
      <c r="A33" s="3"/>
      <c r="B33" s="44"/>
      <c r="C33" s="3"/>
      <c r="D33" s="3"/>
      <c r="E33" s="3"/>
      <c r="F33" s="32" t="s">
        <v>45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47"/>
    </row>
    <row r="34" s="2" customFormat="1" ht="6.96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1"/>
    </row>
    <row r="35" s="2" customFormat="1" ht="25.92" customHeight="1">
      <c r="A35" s="38"/>
      <c r="B35" s="39"/>
      <c r="C35" s="48"/>
      <c r="D35" s="49" t="s">
        <v>46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47</v>
      </c>
      <c r="U35" s="50"/>
      <c r="V35" s="50"/>
      <c r="W35" s="50"/>
      <c r="X35" s="52" t="s">
        <v>48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="2" customFormat="1" ht="6.96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="2" customFormat="1" ht="14.4" customHeight="1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8"/>
    </row>
    <row r="38" s="1" customFormat="1" ht="14.4" customHeight="1">
      <c r="B38" s="22"/>
      <c r="AR38" s="22"/>
    </row>
    <row r="39" s="1" customFormat="1" ht="14.4" customHeight="1">
      <c r="B39" s="22"/>
      <c r="AR39" s="22"/>
    </row>
    <row r="40" s="1" customFormat="1" ht="14.4" customHeight="1">
      <c r="B40" s="22"/>
      <c r="AR40" s="22"/>
    </row>
    <row r="41" s="1" customFormat="1" ht="14.4" customHeight="1">
      <c r="B41" s="22"/>
      <c r="AR41" s="22"/>
    </row>
    <row r="42" s="1" customFormat="1" ht="14.4" customHeight="1">
      <c r="B42" s="22"/>
      <c r="AR42" s="22"/>
    </row>
    <row r="43" s="1" customFormat="1" ht="14.4" customHeight="1">
      <c r="B43" s="22"/>
      <c r="AR43" s="22"/>
    </row>
    <row r="44" s="1" customFormat="1" ht="14.4" customHeight="1">
      <c r="B44" s="22"/>
      <c r="AR44" s="22"/>
    </row>
    <row r="45" s="1" customFormat="1" ht="14.4" customHeight="1">
      <c r="B45" s="22"/>
      <c r="AR45" s="22"/>
    </row>
    <row r="46" s="1" customFormat="1" ht="14.4" customHeight="1">
      <c r="B46" s="22"/>
      <c r="AR46" s="22"/>
    </row>
    <row r="47" s="1" customFormat="1" ht="14.4" customHeight="1">
      <c r="B47" s="22"/>
      <c r="AR47" s="22"/>
    </row>
    <row r="48" s="1" customFormat="1" ht="14.4" customHeight="1">
      <c r="B48" s="22"/>
      <c r="AR48" s="22"/>
    </row>
    <row r="49" s="2" customFormat="1" ht="14.4" customHeight="1">
      <c r="B49" s="55"/>
      <c r="D49" s="56" t="s">
        <v>49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50</v>
      </c>
      <c r="AI49" s="57"/>
      <c r="AJ49" s="57"/>
      <c r="AK49" s="57"/>
      <c r="AL49" s="57"/>
      <c r="AM49" s="57"/>
      <c r="AN49" s="57"/>
      <c r="AO49" s="57"/>
      <c r="AR49" s="55"/>
    </row>
    <row r="50">
      <c r="B50" s="22"/>
      <c r="AR50" s="22"/>
    </row>
    <row r="51">
      <c r="B51" s="22"/>
      <c r="AR51" s="22"/>
    </row>
    <row r="52">
      <c r="B52" s="22"/>
      <c r="AR52" s="22"/>
    </row>
    <row r="53">
      <c r="B53" s="22"/>
      <c r="AR53" s="22"/>
    </row>
    <row r="54">
      <c r="B54" s="22"/>
      <c r="AR54" s="22"/>
    </row>
    <row r="55">
      <c r="B55" s="22"/>
      <c r="AR55" s="22"/>
    </row>
    <row r="56">
      <c r="B56" s="22"/>
      <c r="AR56" s="22"/>
    </row>
    <row r="57">
      <c r="B57" s="22"/>
      <c r="AR57" s="22"/>
    </row>
    <row r="58">
      <c r="B58" s="22"/>
      <c r="AR58" s="22"/>
    </row>
    <row r="59">
      <c r="B59" s="22"/>
      <c r="AR59" s="22"/>
    </row>
    <row r="60" s="2" customFormat="1">
      <c r="A60" s="38"/>
      <c r="B60" s="39"/>
      <c r="C60" s="38"/>
      <c r="D60" s="58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8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58" t="s">
        <v>51</v>
      </c>
      <c r="AI60" s="41"/>
      <c r="AJ60" s="41"/>
      <c r="AK60" s="41"/>
      <c r="AL60" s="41"/>
      <c r="AM60" s="58" t="s">
        <v>52</v>
      </c>
      <c r="AN60" s="41"/>
      <c r="AO60" s="41"/>
      <c r="AP60" s="38"/>
      <c r="AQ60" s="38"/>
      <c r="AR60" s="39"/>
      <c r="BE60" s="38"/>
    </row>
    <row r="61">
      <c r="B61" s="22"/>
      <c r="AR61" s="22"/>
    </row>
    <row r="62">
      <c r="B62" s="22"/>
      <c r="AR62" s="22"/>
    </row>
    <row r="63">
      <c r="B63" s="22"/>
      <c r="AR63" s="22"/>
    </row>
    <row r="64" s="2" customFormat="1">
      <c r="A64" s="38"/>
      <c r="B64" s="39"/>
      <c r="C64" s="38"/>
      <c r="D64" s="56" t="s">
        <v>53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6" t="s">
        <v>54</v>
      </c>
      <c r="AI64" s="59"/>
      <c r="AJ64" s="59"/>
      <c r="AK64" s="59"/>
      <c r="AL64" s="59"/>
      <c r="AM64" s="59"/>
      <c r="AN64" s="59"/>
      <c r="AO64" s="59"/>
      <c r="AP64" s="38"/>
      <c r="AQ64" s="38"/>
      <c r="AR64" s="39"/>
      <c r="BE64" s="38"/>
    </row>
    <row r="65">
      <c r="B65" s="22"/>
      <c r="AR65" s="22"/>
    </row>
    <row r="66">
      <c r="B66" s="22"/>
      <c r="AR66" s="22"/>
    </row>
    <row r="67">
      <c r="B67" s="22"/>
      <c r="AR67" s="22"/>
    </row>
    <row r="68">
      <c r="B68" s="22"/>
      <c r="AR68" s="22"/>
    </row>
    <row r="69">
      <c r="B69" s="22"/>
      <c r="AR69" s="22"/>
    </row>
    <row r="70">
      <c r="B70" s="22"/>
      <c r="AR70" s="22"/>
    </row>
    <row r="71">
      <c r="B71" s="22"/>
      <c r="AR71" s="22"/>
    </row>
    <row r="72">
      <c r="B72" s="22"/>
      <c r="AR72" s="22"/>
    </row>
    <row r="73">
      <c r="B73" s="22"/>
      <c r="AR73" s="22"/>
    </row>
    <row r="74">
      <c r="B74" s="22"/>
      <c r="AR74" s="22"/>
    </row>
    <row r="75" s="2" customFormat="1">
      <c r="A75" s="38"/>
      <c r="B75" s="39"/>
      <c r="C75" s="38"/>
      <c r="D75" s="58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8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58" t="s">
        <v>51</v>
      </c>
      <c r="AI75" s="41"/>
      <c r="AJ75" s="41"/>
      <c r="AK75" s="41"/>
      <c r="AL75" s="41"/>
      <c r="AM75" s="58" t="s">
        <v>52</v>
      </c>
      <c r="AN75" s="41"/>
      <c r="AO75" s="41"/>
      <c r="AP75" s="38"/>
      <c r="AQ75" s="38"/>
      <c r="AR75" s="39"/>
      <c r="BE75" s="38"/>
    </row>
    <row r="76" s="2" customFormat="1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8"/>
    </row>
    <row r="77" s="2" customFormat="1" ht="6.96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9"/>
      <c r="BE77" s="38"/>
    </row>
    <row r="81" s="2" customFormat="1" ht="6.96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9"/>
      <c r="BE81" s="38"/>
    </row>
    <row r="82" s="2" customFormat="1" ht="24.96" customHeight="1">
      <c r="A82" s="38"/>
      <c r="B82" s="39"/>
      <c r="C82" s="23" t="s">
        <v>55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8"/>
    </row>
    <row r="84" s="4" customFormat="1" ht="12" customHeight="1">
      <c r="A84" s="4"/>
      <c r="B84" s="64"/>
      <c r="C84" s="32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Pitter156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4"/>
      <c r="BE84" s="4"/>
    </row>
    <row r="85" s="5" customFormat="1" ht="36.96" customHeight="1">
      <c r="A85" s="5"/>
      <c r="B85" s="65"/>
      <c r="C85" s="66" t="s">
        <v>16</v>
      </c>
      <c r="D85" s="5"/>
      <c r="E85" s="5"/>
      <c r="F85" s="5"/>
      <c r="G85" s="5"/>
      <c r="H85" s="5"/>
      <c r="I85" s="5"/>
      <c r="J85" s="5"/>
      <c r="K85" s="5"/>
      <c r="L85" s="67" t="str">
        <f>K6</f>
        <v>Oprava školního hřiště ZŠ a MŠ Kukleny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5"/>
      <c r="BE85" s="5"/>
    </row>
    <row r="86" s="2" customFormat="1" ht="6.96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8"/>
    </row>
    <row r="87" s="2" customFormat="1" ht="12" customHeight="1">
      <c r="A87" s="38"/>
      <c r="B87" s="39"/>
      <c r="C87" s="32" t="s">
        <v>20</v>
      </c>
      <c r="D87" s="38"/>
      <c r="E87" s="38"/>
      <c r="F87" s="38"/>
      <c r="G87" s="38"/>
      <c r="H87" s="38"/>
      <c r="I87" s="38"/>
      <c r="J87" s="38"/>
      <c r="K87" s="38"/>
      <c r="L87" s="68" t="str">
        <f>IF(K8="","",K8)</f>
        <v>Kukleny Hradec Králové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2" t="s">
        <v>22</v>
      </c>
      <c r="AJ87" s="38"/>
      <c r="AK87" s="38"/>
      <c r="AL87" s="38"/>
      <c r="AM87" s="69" t="str">
        <f>IF(AN8= "","",AN8)</f>
        <v>31. 12. 2022</v>
      </c>
      <c r="AN87" s="69"/>
      <c r="AO87" s="38"/>
      <c r="AP87" s="38"/>
      <c r="AQ87" s="38"/>
      <c r="AR87" s="39"/>
      <c r="B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8"/>
    </row>
    <row r="89" s="2" customFormat="1" ht="25.65" customHeight="1">
      <c r="A89" s="38"/>
      <c r="B89" s="39"/>
      <c r="C89" s="32" t="s">
        <v>24</v>
      </c>
      <c r="D89" s="38"/>
      <c r="E89" s="38"/>
      <c r="F89" s="38"/>
      <c r="G89" s="38"/>
      <c r="H89" s="38"/>
      <c r="I89" s="38"/>
      <c r="J89" s="38"/>
      <c r="K89" s="38"/>
      <c r="L89" s="4" t="str">
        <f>IF(E11= "","",E11)</f>
        <v>Technické služby Hradec Králové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2" t="s">
        <v>30</v>
      </c>
      <c r="AJ89" s="38"/>
      <c r="AK89" s="38"/>
      <c r="AL89" s="38"/>
      <c r="AM89" s="70" t="str">
        <f>IF(E17="","",E17)</f>
        <v>PITTER DESIGN, s.r.o.Pardubice</v>
      </c>
      <c r="AN89" s="4"/>
      <c r="AO89" s="4"/>
      <c r="AP89" s="4"/>
      <c r="AQ89" s="38"/>
      <c r="AR89" s="39"/>
      <c r="AS89" s="71" t="s">
        <v>56</v>
      </c>
      <c r="AT89" s="72"/>
      <c r="AU89" s="73"/>
      <c r="AV89" s="73"/>
      <c r="AW89" s="73"/>
      <c r="AX89" s="73"/>
      <c r="AY89" s="73"/>
      <c r="AZ89" s="73"/>
      <c r="BA89" s="73"/>
      <c r="BB89" s="73"/>
      <c r="BC89" s="73"/>
      <c r="BD89" s="74"/>
      <c r="BE89" s="38"/>
    </row>
    <row r="90" s="2" customFormat="1" ht="15.15" customHeight="1">
      <c r="A90" s="38"/>
      <c r="B90" s="39"/>
      <c r="C90" s="32" t="s">
        <v>28</v>
      </c>
      <c r="D90" s="38"/>
      <c r="E90" s="38"/>
      <c r="F90" s="38"/>
      <c r="G90" s="38"/>
      <c r="H90" s="38"/>
      <c r="I90" s="38"/>
      <c r="J90" s="38"/>
      <c r="K90" s="38"/>
      <c r="L90" s="4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2" t="s">
        <v>33</v>
      </c>
      <c r="AJ90" s="38"/>
      <c r="AK90" s="38"/>
      <c r="AL90" s="38"/>
      <c r="AM90" s="70" t="str">
        <f>IF(E20="","",E20)</f>
        <v xml:space="preserve"> </v>
      </c>
      <c r="AN90" s="4"/>
      <c r="AO90" s="4"/>
      <c r="AP90" s="4"/>
      <c r="AQ90" s="38"/>
      <c r="AR90" s="39"/>
      <c r="AS90" s="75"/>
      <c r="AT90" s="76"/>
      <c r="AU90" s="77"/>
      <c r="AV90" s="77"/>
      <c r="AW90" s="77"/>
      <c r="AX90" s="77"/>
      <c r="AY90" s="77"/>
      <c r="AZ90" s="77"/>
      <c r="BA90" s="77"/>
      <c r="BB90" s="77"/>
      <c r="BC90" s="77"/>
      <c r="BD90" s="78"/>
      <c r="BE90" s="38"/>
    </row>
    <row r="91" s="2" customFormat="1" ht="10.8" customHeight="1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75"/>
      <c r="AT91" s="76"/>
      <c r="AU91" s="77"/>
      <c r="AV91" s="77"/>
      <c r="AW91" s="77"/>
      <c r="AX91" s="77"/>
      <c r="AY91" s="77"/>
      <c r="AZ91" s="77"/>
      <c r="BA91" s="77"/>
      <c r="BB91" s="77"/>
      <c r="BC91" s="77"/>
      <c r="BD91" s="78"/>
      <c r="BE91" s="38"/>
    </row>
    <row r="92" s="2" customFormat="1" ht="29.28" customHeight="1">
      <c r="A92" s="38"/>
      <c r="B92" s="39"/>
      <c r="C92" s="79" t="s">
        <v>57</v>
      </c>
      <c r="D92" s="80"/>
      <c r="E92" s="80"/>
      <c r="F92" s="80"/>
      <c r="G92" s="80"/>
      <c r="H92" s="81"/>
      <c r="I92" s="82" t="s">
        <v>58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3" t="s">
        <v>59</v>
      </c>
      <c r="AH92" s="80"/>
      <c r="AI92" s="80"/>
      <c r="AJ92" s="80"/>
      <c r="AK92" s="80"/>
      <c r="AL92" s="80"/>
      <c r="AM92" s="80"/>
      <c r="AN92" s="82" t="s">
        <v>60</v>
      </c>
      <c r="AO92" s="80"/>
      <c r="AP92" s="84"/>
      <c r="AQ92" s="85" t="s">
        <v>61</v>
      </c>
      <c r="AR92" s="39"/>
      <c r="AS92" s="86" t="s">
        <v>62</v>
      </c>
      <c r="AT92" s="87" t="s">
        <v>63</v>
      </c>
      <c r="AU92" s="87" t="s">
        <v>64</v>
      </c>
      <c r="AV92" s="87" t="s">
        <v>65</v>
      </c>
      <c r="AW92" s="87" t="s">
        <v>66</v>
      </c>
      <c r="AX92" s="87" t="s">
        <v>67</v>
      </c>
      <c r="AY92" s="87" t="s">
        <v>68</v>
      </c>
      <c r="AZ92" s="87" t="s">
        <v>69</v>
      </c>
      <c r="BA92" s="87" t="s">
        <v>70</v>
      </c>
      <c r="BB92" s="87" t="s">
        <v>71</v>
      </c>
      <c r="BC92" s="87" t="s">
        <v>72</v>
      </c>
      <c r="BD92" s="88" t="s">
        <v>73</v>
      </c>
      <c r="BE92" s="38"/>
    </row>
    <row r="93" s="2" customFormat="1" ht="10.8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89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1"/>
      <c r="BE93" s="38"/>
    </row>
    <row r="94" s="6" customFormat="1" ht="32.4" customHeight="1">
      <c r="A94" s="6"/>
      <c r="B94" s="92"/>
      <c r="C94" s="93" t="s">
        <v>74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5">
        <f>ROUND(SUM(AG95:AG99),2)</f>
        <v>0</v>
      </c>
      <c r="AH94" s="95"/>
      <c r="AI94" s="95"/>
      <c r="AJ94" s="95"/>
      <c r="AK94" s="95"/>
      <c r="AL94" s="95"/>
      <c r="AM94" s="95"/>
      <c r="AN94" s="96">
        <f>SUM(AG94,AT94)</f>
        <v>0</v>
      </c>
      <c r="AO94" s="96"/>
      <c r="AP94" s="96"/>
      <c r="AQ94" s="97" t="s">
        <v>1</v>
      </c>
      <c r="AR94" s="92"/>
      <c r="AS94" s="98">
        <f>ROUND(SUM(AS95:AS99),2)</f>
        <v>0</v>
      </c>
      <c r="AT94" s="99">
        <f>ROUND(SUM(AV94:AW94),2)</f>
        <v>0</v>
      </c>
      <c r="AU94" s="100">
        <f>ROUND(SUM(AU95:AU99),5)</f>
        <v>0</v>
      </c>
      <c r="AV94" s="99">
        <f>ROUND(AZ94*L29,2)</f>
        <v>0</v>
      </c>
      <c r="AW94" s="99">
        <f>ROUND(BA94*L30,2)</f>
        <v>0</v>
      </c>
      <c r="AX94" s="99">
        <f>ROUND(BB94*L29,2)</f>
        <v>0</v>
      </c>
      <c r="AY94" s="99">
        <f>ROUND(BC94*L30,2)</f>
        <v>0</v>
      </c>
      <c r="AZ94" s="99">
        <f>ROUND(SUM(AZ95:AZ99),2)</f>
        <v>0</v>
      </c>
      <c r="BA94" s="99">
        <f>ROUND(SUM(BA95:BA99),2)</f>
        <v>0</v>
      </c>
      <c r="BB94" s="99">
        <f>ROUND(SUM(BB95:BB99),2)</f>
        <v>0</v>
      </c>
      <c r="BC94" s="99">
        <f>ROUND(SUM(BC95:BC99),2)</f>
        <v>0</v>
      </c>
      <c r="BD94" s="101">
        <f>ROUND(SUM(BD95:BD99),2)</f>
        <v>0</v>
      </c>
      <c r="BE94" s="6"/>
      <c r="BS94" s="102" t="s">
        <v>75</v>
      </c>
      <c r="BT94" s="102" t="s">
        <v>76</v>
      </c>
      <c r="BU94" s="103" t="s">
        <v>77</v>
      </c>
      <c r="BV94" s="102" t="s">
        <v>78</v>
      </c>
      <c r="BW94" s="102" t="s">
        <v>4</v>
      </c>
      <c r="BX94" s="102" t="s">
        <v>79</v>
      </c>
      <c r="CL94" s="102" t="s">
        <v>1</v>
      </c>
    </row>
    <row r="95" s="7" customFormat="1" ht="16.5" customHeight="1">
      <c r="A95" s="104" t="s">
        <v>80</v>
      </c>
      <c r="B95" s="105"/>
      <c r="C95" s="106"/>
      <c r="D95" s="107" t="s">
        <v>81</v>
      </c>
      <c r="E95" s="107"/>
      <c r="F95" s="107"/>
      <c r="G95" s="107"/>
      <c r="H95" s="107"/>
      <c r="I95" s="108"/>
      <c r="J95" s="107" t="s">
        <v>82</v>
      </c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9">
        <f>'01 - SO 01 Atletická dráha'!J30</f>
        <v>0</v>
      </c>
      <c r="AH95" s="108"/>
      <c r="AI95" s="108"/>
      <c r="AJ95" s="108"/>
      <c r="AK95" s="108"/>
      <c r="AL95" s="108"/>
      <c r="AM95" s="108"/>
      <c r="AN95" s="109">
        <f>SUM(AG95,AT95)</f>
        <v>0</v>
      </c>
      <c r="AO95" s="108"/>
      <c r="AP95" s="108"/>
      <c r="AQ95" s="110" t="s">
        <v>83</v>
      </c>
      <c r="AR95" s="105"/>
      <c r="AS95" s="111">
        <v>0</v>
      </c>
      <c r="AT95" s="112">
        <f>ROUND(SUM(AV95:AW95),2)</f>
        <v>0</v>
      </c>
      <c r="AU95" s="113">
        <f>'01 - SO 01 Atletická dráha'!P128</f>
        <v>0</v>
      </c>
      <c r="AV95" s="112">
        <f>'01 - SO 01 Atletická dráha'!J33</f>
        <v>0</v>
      </c>
      <c r="AW95" s="112">
        <f>'01 - SO 01 Atletická dráha'!J34</f>
        <v>0</v>
      </c>
      <c r="AX95" s="112">
        <f>'01 - SO 01 Atletická dráha'!J35</f>
        <v>0</v>
      </c>
      <c r="AY95" s="112">
        <f>'01 - SO 01 Atletická dráha'!J36</f>
        <v>0</v>
      </c>
      <c r="AZ95" s="112">
        <f>'01 - SO 01 Atletická dráha'!F33</f>
        <v>0</v>
      </c>
      <c r="BA95" s="112">
        <f>'01 - SO 01 Atletická dráha'!F34</f>
        <v>0</v>
      </c>
      <c r="BB95" s="112">
        <f>'01 - SO 01 Atletická dráha'!F35</f>
        <v>0</v>
      </c>
      <c r="BC95" s="112">
        <f>'01 - SO 01 Atletická dráha'!F36</f>
        <v>0</v>
      </c>
      <c r="BD95" s="114">
        <f>'01 - SO 01 Atletická dráha'!F37</f>
        <v>0</v>
      </c>
      <c r="BE95" s="7"/>
      <c r="BT95" s="115" t="s">
        <v>84</v>
      </c>
      <c r="BV95" s="115" t="s">
        <v>78</v>
      </c>
      <c r="BW95" s="115" t="s">
        <v>85</v>
      </c>
      <c r="BX95" s="115" t="s">
        <v>4</v>
      </c>
      <c r="CL95" s="115" t="s">
        <v>1</v>
      </c>
      <c r="CM95" s="115" t="s">
        <v>86</v>
      </c>
    </row>
    <row r="96" s="7" customFormat="1" ht="16.5" customHeight="1">
      <c r="A96" s="104" t="s">
        <v>80</v>
      </c>
      <c r="B96" s="105"/>
      <c r="C96" s="106"/>
      <c r="D96" s="107" t="s">
        <v>87</v>
      </c>
      <c r="E96" s="107"/>
      <c r="F96" s="107"/>
      <c r="G96" s="107"/>
      <c r="H96" s="107"/>
      <c r="I96" s="108"/>
      <c r="J96" s="107" t="s">
        <v>88</v>
      </c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9">
        <f>'02 - SO 02 Víceúčelové hř...'!J30</f>
        <v>0</v>
      </c>
      <c r="AH96" s="108"/>
      <c r="AI96" s="108"/>
      <c r="AJ96" s="108"/>
      <c r="AK96" s="108"/>
      <c r="AL96" s="108"/>
      <c r="AM96" s="108"/>
      <c r="AN96" s="109">
        <f>SUM(AG96,AT96)</f>
        <v>0</v>
      </c>
      <c r="AO96" s="108"/>
      <c r="AP96" s="108"/>
      <c r="AQ96" s="110" t="s">
        <v>83</v>
      </c>
      <c r="AR96" s="105"/>
      <c r="AS96" s="111">
        <v>0</v>
      </c>
      <c r="AT96" s="112">
        <f>ROUND(SUM(AV96:AW96),2)</f>
        <v>0</v>
      </c>
      <c r="AU96" s="113">
        <f>'02 - SO 02 Víceúčelové hř...'!P122</f>
        <v>0</v>
      </c>
      <c r="AV96" s="112">
        <f>'02 - SO 02 Víceúčelové hř...'!J33</f>
        <v>0</v>
      </c>
      <c r="AW96" s="112">
        <f>'02 - SO 02 Víceúčelové hř...'!J34</f>
        <v>0</v>
      </c>
      <c r="AX96" s="112">
        <f>'02 - SO 02 Víceúčelové hř...'!J35</f>
        <v>0</v>
      </c>
      <c r="AY96" s="112">
        <f>'02 - SO 02 Víceúčelové hř...'!J36</f>
        <v>0</v>
      </c>
      <c r="AZ96" s="112">
        <f>'02 - SO 02 Víceúčelové hř...'!F33</f>
        <v>0</v>
      </c>
      <c r="BA96" s="112">
        <f>'02 - SO 02 Víceúčelové hř...'!F34</f>
        <v>0</v>
      </c>
      <c r="BB96" s="112">
        <f>'02 - SO 02 Víceúčelové hř...'!F35</f>
        <v>0</v>
      </c>
      <c r="BC96" s="112">
        <f>'02 - SO 02 Víceúčelové hř...'!F36</f>
        <v>0</v>
      </c>
      <c r="BD96" s="114">
        <f>'02 - SO 02 Víceúčelové hř...'!F37</f>
        <v>0</v>
      </c>
      <c r="BE96" s="7"/>
      <c r="BT96" s="115" t="s">
        <v>84</v>
      </c>
      <c r="BV96" s="115" t="s">
        <v>78</v>
      </c>
      <c r="BW96" s="115" t="s">
        <v>89</v>
      </c>
      <c r="BX96" s="115" t="s">
        <v>4</v>
      </c>
      <c r="CL96" s="115" t="s">
        <v>1</v>
      </c>
      <c r="CM96" s="115" t="s">
        <v>86</v>
      </c>
    </row>
    <row r="97" s="7" customFormat="1" ht="16.5" customHeight="1">
      <c r="A97" s="104" t="s">
        <v>80</v>
      </c>
      <c r="B97" s="105"/>
      <c r="C97" s="106"/>
      <c r="D97" s="107" t="s">
        <v>90</v>
      </c>
      <c r="E97" s="107"/>
      <c r="F97" s="107"/>
      <c r="G97" s="107"/>
      <c r="H97" s="107"/>
      <c r="I97" s="108"/>
      <c r="J97" s="107" t="s">
        <v>91</v>
      </c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9">
        <f>'03 - SO 03 Hřiště na malo...'!J30</f>
        <v>0</v>
      </c>
      <c r="AH97" s="108"/>
      <c r="AI97" s="108"/>
      <c r="AJ97" s="108"/>
      <c r="AK97" s="108"/>
      <c r="AL97" s="108"/>
      <c r="AM97" s="108"/>
      <c r="AN97" s="109">
        <f>SUM(AG97,AT97)</f>
        <v>0</v>
      </c>
      <c r="AO97" s="108"/>
      <c r="AP97" s="108"/>
      <c r="AQ97" s="110" t="s">
        <v>83</v>
      </c>
      <c r="AR97" s="105"/>
      <c r="AS97" s="111">
        <v>0</v>
      </c>
      <c r="AT97" s="112">
        <f>ROUND(SUM(AV97:AW97),2)</f>
        <v>0</v>
      </c>
      <c r="AU97" s="113">
        <f>'03 - SO 03 Hřiště na malo...'!P124</f>
        <v>0</v>
      </c>
      <c r="AV97" s="112">
        <f>'03 - SO 03 Hřiště na malo...'!J33</f>
        <v>0</v>
      </c>
      <c r="AW97" s="112">
        <f>'03 - SO 03 Hřiště na malo...'!J34</f>
        <v>0</v>
      </c>
      <c r="AX97" s="112">
        <f>'03 - SO 03 Hřiště na malo...'!J35</f>
        <v>0</v>
      </c>
      <c r="AY97" s="112">
        <f>'03 - SO 03 Hřiště na malo...'!J36</f>
        <v>0</v>
      </c>
      <c r="AZ97" s="112">
        <f>'03 - SO 03 Hřiště na malo...'!F33</f>
        <v>0</v>
      </c>
      <c r="BA97" s="112">
        <f>'03 - SO 03 Hřiště na malo...'!F34</f>
        <v>0</v>
      </c>
      <c r="BB97" s="112">
        <f>'03 - SO 03 Hřiště na malo...'!F35</f>
        <v>0</v>
      </c>
      <c r="BC97" s="112">
        <f>'03 - SO 03 Hřiště na malo...'!F36</f>
        <v>0</v>
      </c>
      <c r="BD97" s="114">
        <f>'03 - SO 03 Hřiště na malo...'!F37</f>
        <v>0</v>
      </c>
      <c r="BE97" s="7"/>
      <c r="BT97" s="115" t="s">
        <v>84</v>
      </c>
      <c r="BV97" s="115" t="s">
        <v>78</v>
      </c>
      <c r="BW97" s="115" t="s">
        <v>92</v>
      </c>
      <c r="BX97" s="115" t="s">
        <v>4</v>
      </c>
      <c r="CL97" s="115" t="s">
        <v>1</v>
      </c>
      <c r="CM97" s="115" t="s">
        <v>86</v>
      </c>
    </row>
    <row r="98" s="7" customFormat="1" ht="16.5" customHeight="1">
      <c r="A98" s="104" t="s">
        <v>80</v>
      </c>
      <c r="B98" s="105"/>
      <c r="C98" s="106"/>
      <c r="D98" s="107" t="s">
        <v>93</v>
      </c>
      <c r="E98" s="107"/>
      <c r="F98" s="107"/>
      <c r="G98" s="107"/>
      <c r="H98" s="107"/>
      <c r="I98" s="108"/>
      <c r="J98" s="107" t="s">
        <v>94</v>
      </c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9">
        <f>'04 - SO 04 Sektor pro sko...'!J30</f>
        <v>0</v>
      </c>
      <c r="AH98" s="108"/>
      <c r="AI98" s="108"/>
      <c r="AJ98" s="108"/>
      <c r="AK98" s="108"/>
      <c r="AL98" s="108"/>
      <c r="AM98" s="108"/>
      <c r="AN98" s="109">
        <f>SUM(AG98,AT98)</f>
        <v>0</v>
      </c>
      <c r="AO98" s="108"/>
      <c r="AP98" s="108"/>
      <c r="AQ98" s="110" t="s">
        <v>83</v>
      </c>
      <c r="AR98" s="105"/>
      <c r="AS98" s="111">
        <v>0</v>
      </c>
      <c r="AT98" s="112">
        <f>ROUND(SUM(AV98:AW98),2)</f>
        <v>0</v>
      </c>
      <c r="AU98" s="113">
        <f>'04 - SO 04 Sektor pro sko...'!P125</f>
        <v>0</v>
      </c>
      <c r="AV98" s="112">
        <f>'04 - SO 04 Sektor pro sko...'!J33</f>
        <v>0</v>
      </c>
      <c r="AW98" s="112">
        <f>'04 - SO 04 Sektor pro sko...'!J34</f>
        <v>0</v>
      </c>
      <c r="AX98" s="112">
        <f>'04 - SO 04 Sektor pro sko...'!J35</f>
        <v>0</v>
      </c>
      <c r="AY98" s="112">
        <f>'04 - SO 04 Sektor pro sko...'!J36</f>
        <v>0</v>
      </c>
      <c r="AZ98" s="112">
        <f>'04 - SO 04 Sektor pro sko...'!F33</f>
        <v>0</v>
      </c>
      <c r="BA98" s="112">
        <f>'04 - SO 04 Sektor pro sko...'!F34</f>
        <v>0</v>
      </c>
      <c r="BB98" s="112">
        <f>'04 - SO 04 Sektor pro sko...'!F35</f>
        <v>0</v>
      </c>
      <c r="BC98" s="112">
        <f>'04 - SO 04 Sektor pro sko...'!F36</f>
        <v>0</v>
      </c>
      <c r="BD98" s="114">
        <f>'04 - SO 04 Sektor pro sko...'!F37</f>
        <v>0</v>
      </c>
      <c r="BE98" s="7"/>
      <c r="BT98" s="115" t="s">
        <v>84</v>
      </c>
      <c r="BV98" s="115" t="s">
        <v>78</v>
      </c>
      <c r="BW98" s="115" t="s">
        <v>95</v>
      </c>
      <c r="BX98" s="115" t="s">
        <v>4</v>
      </c>
      <c r="CL98" s="115" t="s">
        <v>1</v>
      </c>
      <c r="CM98" s="115" t="s">
        <v>86</v>
      </c>
    </row>
    <row r="99" s="7" customFormat="1" ht="16.5" customHeight="1">
      <c r="A99" s="104" t="s">
        <v>80</v>
      </c>
      <c r="B99" s="105"/>
      <c r="C99" s="106"/>
      <c r="D99" s="107" t="s">
        <v>96</v>
      </c>
      <c r="E99" s="107"/>
      <c r="F99" s="107"/>
      <c r="G99" s="107"/>
      <c r="H99" s="107"/>
      <c r="I99" s="108"/>
      <c r="J99" s="107" t="s">
        <v>97</v>
      </c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9">
        <f>'05 - SO 05 Sektor pro vrh...'!J30</f>
        <v>0</v>
      </c>
      <c r="AH99" s="108"/>
      <c r="AI99" s="108"/>
      <c r="AJ99" s="108"/>
      <c r="AK99" s="108"/>
      <c r="AL99" s="108"/>
      <c r="AM99" s="108"/>
      <c r="AN99" s="109">
        <f>SUM(AG99,AT99)</f>
        <v>0</v>
      </c>
      <c r="AO99" s="108"/>
      <c r="AP99" s="108"/>
      <c r="AQ99" s="110" t="s">
        <v>83</v>
      </c>
      <c r="AR99" s="105"/>
      <c r="AS99" s="116">
        <v>0</v>
      </c>
      <c r="AT99" s="117">
        <f>ROUND(SUM(AV99:AW99),2)</f>
        <v>0</v>
      </c>
      <c r="AU99" s="118">
        <f>'05 - SO 05 Sektor pro vrh...'!P122</f>
        <v>0</v>
      </c>
      <c r="AV99" s="117">
        <f>'05 - SO 05 Sektor pro vrh...'!J33</f>
        <v>0</v>
      </c>
      <c r="AW99" s="117">
        <f>'05 - SO 05 Sektor pro vrh...'!J34</f>
        <v>0</v>
      </c>
      <c r="AX99" s="117">
        <f>'05 - SO 05 Sektor pro vrh...'!J35</f>
        <v>0</v>
      </c>
      <c r="AY99" s="117">
        <f>'05 - SO 05 Sektor pro vrh...'!J36</f>
        <v>0</v>
      </c>
      <c r="AZ99" s="117">
        <f>'05 - SO 05 Sektor pro vrh...'!F33</f>
        <v>0</v>
      </c>
      <c r="BA99" s="117">
        <f>'05 - SO 05 Sektor pro vrh...'!F34</f>
        <v>0</v>
      </c>
      <c r="BB99" s="117">
        <f>'05 - SO 05 Sektor pro vrh...'!F35</f>
        <v>0</v>
      </c>
      <c r="BC99" s="117">
        <f>'05 - SO 05 Sektor pro vrh...'!F36</f>
        <v>0</v>
      </c>
      <c r="BD99" s="119">
        <f>'05 - SO 05 Sektor pro vrh...'!F37</f>
        <v>0</v>
      </c>
      <c r="BE99" s="7"/>
      <c r="BT99" s="115" t="s">
        <v>84</v>
      </c>
      <c r="BV99" s="115" t="s">
        <v>78</v>
      </c>
      <c r="BW99" s="115" t="s">
        <v>98</v>
      </c>
      <c r="BX99" s="115" t="s">
        <v>4</v>
      </c>
      <c r="CL99" s="115" t="s">
        <v>1</v>
      </c>
      <c r="CM99" s="115" t="s">
        <v>86</v>
      </c>
    </row>
    <row r="100" s="2" customFormat="1" ht="30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9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="2" customFormat="1" ht="6.96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39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</sheetData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SO 01 Atletická dráha'!C2" display="/"/>
    <hyperlink ref="A96" location="'02 - SO 02 Víceúčelové hř...'!C2" display="/"/>
    <hyperlink ref="A97" location="'03 - SO 03 Hřiště na malo...'!C2" display="/"/>
    <hyperlink ref="A98" location="'04 - SO 04 Sektor pro sko...'!C2" display="/"/>
    <hyperlink ref="A99" location="'05 - SO 05 Sektor pro vrh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2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0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121"/>
      <c r="J3" s="21"/>
      <c r="K3" s="21"/>
      <c r="L3" s="22"/>
      <c r="AT3" s="19" t="s">
        <v>86</v>
      </c>
    </row>
    <row r="4" s="1" customFormat="1" ht="24.96" customHeight="1">
      <c r="B4" s="22"/>
      <c r="D4" s="23" t="s">
        <v>99</v>
      </c>
      <c r="I4" s="120"/>
      <c r="L4" s="22"/>
      <c r="M4" s="122" t="s">
        <v>10</v>
      </c>
      <c r="AT4" s="19" t="s">
        <v>3</v>
      </c>
    </row>
    <row r="5" s="1" customFormat="1" ht="6.96" customHeight="1">
      <c r="B5" s="22"/>
      <c r="I5" s="120"/>
      <c r="L5" s="22"/>
    </row>
    <row r="6" s="1" customFormat="1" ht="12" customHeight="1">
      <c r="B6" s="22"/>
      <c r="D6" s="32" t="s">
        <v>16</v>
      </c>
      <c r="I6" s="120"/>
      <c r="L6" s="22"/>
    </row>
    <row r="7" s="1" customFormat="1" ht="16.5" customHeight="1">
      <c r="B7" s="22"/>
      <c r="E7" s="123" t="str">
        <f>'Rekapitulace stavby'!K6</f>
        <v>Oprava školního hřiště ZŠ a MŠ Kukleny</v>
      </c>
      <c r="F7" s="32"/>
      <c r="G7" s="32"/>
      <c r="H7" s="32"/>
      <c r="I7" s="120"/>
      <c r="L7" s="22"/>
    </row>
    <row r="8" s="2" customFormat="1" ht="12" customHeight="1">
      <c r="A8" s="38"/>
      <c r="B8" s="39"/>
      <c r="C8" s="38"/>
      <c r="D8" s="32" t="s">
        <v>100</v>
      </c>
      <c r="E8" s="38"/>
      <c r="F8" s="38"/>
      <c r="G8" s="38"/>
      <c r="H8" s="38"/>
      <c r="I8" s="124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39"/>
      <c r="C9" s="38"/>
      <c r="D9" s="38"/>
      <c r="E9" s="67" t="s">
        <v>101</v>
      </c>
      <c r="F9" s="38"/>
      <c r="G9" s="38"/>
      <c r="H9" s="38"/>
      <c r="I9" s="124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124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125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125" t="s">
        <v>22</v>
      </c>
      <c r="J12" s="69" t="str">
        <f>'Rekapitulace stavby'!AN8</f>
        <v>31. 12. 2022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124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125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125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124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125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125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124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125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125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124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125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125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124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124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26"/>
      <c r="B27" s="127"/>
      <c r="C27" s="126"/>
      <c r="D27" s="126"/>
      <c r="E27" s="36" t="s">
        <v>1</v>
      </c>
      <c r="F27" s="36"/>
      <c r="G27" s="36"/>
      <c r="H27" s="36"/>
      <c r="I27" s="128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124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90"/>
      <c r="E29" s="90"/>
      <c r="F29" s="90"/>
      <c r="G29" s="90"/>
      <c r="H29" s="90"/>
      <c r="I29" s="13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31" t="s">
        <v>36</v>
      </c>
      <c r="E30" s="38"/>
      <c r="F30" s="38"/>
      <c r="G30" s="38"/>
      <c r="H30" s="38"/>
      <c r="I30" s="124"/>
      <c r="J30" s="96">
        <f>ROUND(J128, 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0"/>
      <c r="E31" s="90"/>
      <c r="F31" s="90"/>
      <c r="G31" s="90"/>
      <c r="H31" s="90"/>
      <c r="I31" s="13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132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33" t="s">
        <v>40</v>
      </c>
      <c r="E33" s="32" t="s">
        <v>41</v>
      </c>
      <c r="F33" s="134">
        <f>ROUND((SUM(BE128:BE227)),  2)</f>
        <v>0</v>
      </c>
      <c r="G33" s="38"/>
      <c r="H33" s="38"/>
      <c r="I33" s="135">
        <v>0.20999999999999999</v>
      </c>
      <c r="J33" s="134">
        <f>ROUND(((SUM(BE128:BE227))*I33),  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2" t="s">
        <v>42</v>
      </c>
      <c r="F34" s="134">
        <f>ROUND((SUM(BF128:BF227)),  2)</f>
        <v>0</v>
      </c>
      <c r="G34" s="38"/>
      <c r="H34" s="38"/>
      <c r="I34" s="135">
        <v>0.14999999999999999</v>
      </c>
      <c r="J34" s="134">
        <f>ROUND(((SUM(BF128:BF227))*I34),  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43</v>
      </c>
      <c r="F35" s="134">
        <f>ROUND((SUM(BG128:BG227)),  2)</f>
        <v>0</v>
      </c>
      <c r="G35" s="38"/>
      <c r="H35" s="38"/>
      <c r="I35" s="135">
        <v>0.20999999999999999</v>
      </c>
      <c r="J35" s="134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44</v>
      </c>
      <c r="F36" s="134">
        <f>ROUND((SUM(BH128:BH227)),  2)</f>
        <v>0</v>
      </c>
      <c r="G36" s="38"/>
      <c r="H36" s="38"/>
      <c r="I36" s="135">
        <v>0.14999999999999999</v>
      </c>
      <c r="J36" s="134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45</v>
      </c>
      <c r="F37" s="134">
        <f>ROUND((SUM(BI128:BI227)),  2)</f>
        <v>0</v>
      </c>
      <c r="G37" s="38"/>
      <c r="H37" s="38"/>
      <c r="I37" s="135">
        <v>0</v>
      </c>
      <c r="J37" s="134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124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36"/>
      <c r="D39" s="137" t="s">
        <v>46</v>
      </c>
      <c r="E39" s="81"/>
      <c r="F39" s="81"/>
      <c r="G39" s="138" t="s">
        <v>47</v>
      </c>
      <c r="H39" s="139" t="s">
        <v>48</v>
      </c>
      <c r="I39" s="140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124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2"/>
      <c r="I41" s="120"/>
      <c r="L41" s="22"/>
    </row>
    <row r="42" s="1" customFormat="1" ht="14.4" customHeight="1">
      <c r="B42" s="22"/>
      <c r="I42" s="120"/>
      <c r="L42" s="22"/>
    </row>
    <row r="43" s="1" customFormat="1" ht="14.4" customHeight="1">
      <c r="B43" s="22"/>
      <c r="I43" s="120"/>
      <c r="L43" s="22"/>
    </row>
    <row r="44" s="1" customFormat="1" ht="14.4" customHeight="1">
      <c r="B44" s="22"/>
      <c r="I44" s="120"/>
      <c r="L44" s="22"/>
    </row>
    <row r="45" s="1" customFormat="1" ht="14.4" customHeight="1">
      <c r="B45" s="22"/>
      <c r="I45" s="120"/>
      <c r="L45" s="22"/>
    </row>
    <row r="46" s="1" customFormat="1" ht="14.4" customHeight="1">
      <c r="B46" s="22"/>
      <c r="I46" s="120"/>
      <c r="L46" s="22"/>
    </row>
    <row r="47" s="1" customFormat="1" ht="14.4" customHeight="1">
      <c r="B47" s="22"/>
      <c r="I47" s="120"/>
      <c r="L47" s="22"/>
    </row>
    <row r="48" s="1" customFormat="1" ht="14.4" customHeight="1">
      <c r="B48" s="22"/>
      <c r="I48" s="120"/>
      <c r="L48" s="22"/>
    </row>
    <row r="49" s="1" customFormat="1" ht="14.4" customHeight="1">
      <c r="B49" s="22"/>
      <c r="I49" s="120"/>
      <c r="L49" s="22"/>
    </row>
    <row r="50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143"/>
      <c r="J50" s="57"/>
      <c r="K50" s="57"/>
      <c r="L50" s="55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58" t="s">
        <v>51</v>
      </c>
      <c r="E61" s="41"/>
      <c r="F61" s="144" t="s">
        <v>52</v>
      </c>
      <c r="G61" s="58" t="s">
        <v>51</v>
      </c>
      <c r="H61" s="41"/>
      <c r="I61" s="145"/>
      <c r="J61" s="146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147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58" t="s">
        <v>51</v>
      </c>
      <c r="E76" s="41"/>
      <c r="F76" s="144" t="s">
        <v>52</v>
      </c>
      <c r="G76" s="58" t="s">
        <v>51</v>
      </c>
      <c r="H76" s="41"/>
      <c r="I76" s="145"/>
      <c r="J76" s="146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48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2"/>
      <c r="C81" s="63"/>
      <c r="D81" s="63"/>
      <c r="E81" s="63"/>
      <c r="F81" s="63"/>
      <c r="G81" s="63"/>
      <c r="H81" s="63"/>
      <c r="I81" s="149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102</v>
      </c>
      <c r="D82" s="38"/>
      <c r="E82" s="38"/>
      <c r="F82" s="38"/>
      <c r="G82" s="38"/>
      <c r="H82" s="38"/>
      <c r="I82" s="124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124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24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23" t="str">
        <f>E7</f>
        <v>Oprava školního hřiště ZŠ a MŠ Kukleny</v>
      </c>
      <c r="F85" s="32"/>
      <c r="G85" s="32"/>
      <c r="H85" s="32"/>
      <c r="I85" s="124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100</v>
      </c>
      <c r="D86" s="38"/>
      <c r="E86" s="38"/>
      <c r="F86" s="38"/>
      <c r="G86" s="38"/>
      <c r="H86" s="38"/>
      <c r="I86" s="124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38"/>
      <c r="D87" s="38"/>
      <c r="E87" s="67" t="str">
        <f>E9</f>
        <v>01 - SO 01 Atletická dráha</v>
      </c>
      <c r="F87" s="38"/>
      <c r="G87" s="38"/>
      <c r="H87" s="38"/>
      <c r="I87" s="124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124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38"/>
      <c r="E89" s="38"/>
      <c r="F89" s="27" t="str">
        <f>F12</f>
        <v>Kukleny Hradec Králové</v>
      </c>
      <c r="G89" s="38"/>
      <c r="H89" s="38"/>
      <c r="I89" s="125" t="s">
        <v>22</v>
      </c>
      <c r="J89" s="69" t="str">
        <f>IF(J12="","",J12)</f>
        <v>31. 12. 2022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124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38"/>
      <c r="E91" s="38"/>
      <c r="F91" s="27" t="str">
        <f>E15</f>
        <v>Technické služby Hradec Králové</v>
      </c>
      <c r="G91" s="38"/>
      <c r="H91" s="38"/>
      <c r="I91" s="125" t="s">
        <v>30</v>
      </c>
      <c r="J91" s="36" t="str">
        <f>E21</f>
        <v>PITTER DESIGN, s.r.o.Pardubice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125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38"/>
      <c r="D93" s="38"/>
      <c r="E93" s="38"/>
      <c r="F93" s="38"/>
      <c r="G93" s="38"/>
      <c r="H93" s="38"/>
      <c r="I93" s="124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50" t="s">
        <v>103</v>
      </c>
      <c r="D94" s="136"/>
      <c r="E94" s="136"/>
      <c r="F94" s="136"/>
      <c r="G94" s="136"/>
      <c r="H94" s="136"/>
      <c r="I94" s="151"/>
      <c r="J94" s="152" t="s">
        <v>104</v>
      </c>
      <c r="K94" s="136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124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53" t="s">
        <v>105</v>
      </c>
      <c r="D96" s="38"/>
      <c r="E96" s="38"/>
      <c r="F96" s="38"/>
      <c r="G96" s="38"/>
      <c r="H96" s="38"/>
      <c r="I96" s="124"/>
      <c r="J96" s="96">
        <f>J128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106</v>
      </c>
    </row>
    <row r="97" s="9" customFormat="1" ht="24.96" customHeight="1">
      <c r="A97" s="9"/>
      <c r="B97" s="154"/>
      <c r="C97" s="9"/>
      <c r="D97" s="155" t="s">
        <v>107</v>
      </c>
      <c r="E97" s="156"/>
      <c r="F97" s="156"/>
      <c r="G97" s="156"/>
      <c r="H97" s="156"/>
      <c r="I97" s="157"/>
      <c r="J97" s="158">
        <f>J129</f>
        <v>0</v>
      </c>
      <c r="K97" s="9"/>
      <c r="L97" s="15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9"/>
      <c r="C98" s="10"/>
      <c r="D98" s="160" t="s">
        <v>108</v>
      </c>
      <c r="E98" s="161"/>
      <c r="F98" s="161"/>
      <c r="G98" s="161"/>
      <c r="H98" s="161"/>
      <c r="I98" s="162"/>
      <c r="J98" s="163">
        <f>J130</f>
        <v>0</v>
      </c>
      <c r="K98" s="10"/>
      <c r="L98" s="15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9"/>
      <c r="C99" s="10"/>
      <c r="D99" s="160" t="s">
        <v>109</v>
      </c>
      <c r="E99" s="161"/>
      <c r="F99" s="161"/>
      <c r="G99" s="161"/>
      <c r="H99" s="161"/>
      <c r="I99" s="162"/>
      <c r="J99" s="163">
        <f>J160</f>
        <v>0</v>
      </c>
      <c r="K99" s="10"/>
      <c r="L99" s="15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9"/>
      <c r="C100" s="10"/>
      <c r="D100" s="160" t="s">
        <v>110</v>
      </c>
      <c r="E100" s="161"/>
      <c r="F100" s="161"/>
      <c r="G100" s="161"/>
      <c r="H100" s="161"/>
      <c r="I100" s="162"/>
      <c r="J100" s="163">
        <f>J182</f>
        <v>0</v>
      </c>
      <c r="K100" s="10"/>
      <c r="L100" s="15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9"/>
      <c r="C101" s="10"/>
      <c r="D101" s="160" t="s">
        <v>111</v>
      </c>
      <c r="E101" s="161"/>
      <c r="F101" s="161"/>
      <c r="G101" s="161"/>
      <c r="H101" s="161"/>
      <c r="I101" s="162"/>
      <c r="J101" s="163">
        <f>J192</f>
        <v>0</v>
      </c>
      <c r="K101" s="10"/>
      <c r="L101" s="15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9"/>
      <c r="C102" s="10"/>
      <c r="D102" s="160" t="s">
        <v>112</v>
      </c>
      <c r="E102" s="161"/>
      <c r="F102" s="161"/>
      <c r="G102" s="161"/>
      <c r="H102" s="161"/>
      <c r="I102" s="162"/>
      <c r="J102" s="163">
        <f>J205</f>
        <v>0</v>
      </c>
      <c r="K102" s="10"/>
      <c r="L102" s="15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9"/>
      <c r="C103" s="10"/>
      <c r="D103" s="160" t="s">
        <v>113</v>
      </c>
      <c r="E103" s="161"/>
      <c r="F103" s="161"/>
      <c r="G103" s="161"/>
      <c r="H103" s="161"/>
      <c r="I103" s="162"/>
      <c r="J103" s="163">
        <f>J207</f>
        <v>0</v>
      </c>
      <c r="K103" s="10"/>
      <c r="L103" s="15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54"/>
      <c r="C104" s="9"/>
      <c r="D104" s="155" t="s">
        <v>114</v>
      </c>
      <c r="E104" s="156"/>
      <c r="F104" s="156"/>
      <c r="G104" s="156"/>
      <c r="H104" s="156"/>
      <c r="I104" s="157"/>
      <c r="J104" s="158">
        <f>J215</f>
        <v>0</v>
      </c>
      <c r="K104" s="9"/>
      <c r="L104" s="15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59"/>
      <c r="C105" s="10"/>
      <c r="D105" s="160" t="s">
        <v>115</v>
      </c>
      <c r="E105" s="161"/>
      <c r="F105" s="161"/>
      <c r="G105" s="161"/>
      <c r="H105" s="161"/>
      <c r="I105" s="162"/>
      <c r="J105" s="163">
        <f>J216</f>
        <v>0</v>
      </c>
      <c r="K105" s="10"/>
      <c r="L105" s="15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9"/>
      <c r="C106" s="10"/>
      <c r="D106" s="160" t="s">
        <v>116</v>
      </c>
      <c r="E106" s="161"/>
      <c r="F106" s="161"/>
      <c r="G106" s="161"/>
      <c r="H106" s="161"/>
      <c r="I106" s="162"/>
      <c r="J106" s="163">
        <f>J222</f>
        <v>0</v>
      </c>
      <c r="K106" s="10"/>
      <c r="L106" s="15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9"/>
      <c r="C107" s="10"/>
      <c r="D107" s="160" t="s">
        <v>117</v>
      </c>
      <c r="E107" s="161"/>
      <c r="F107" s="161"/>
      <c r="G107" s="161"/>
      <c r="H107" s="161"/>
      <c r="I107" s="162"/>
      <c r="J107" s="163">
        <f>J224</f>
        <v>0</v>
      </c>
      <c r="K107" s="10"/>
      <c r="L107" s="15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9"/>
      <c r="C108" s="10"/>
      <c r="D108" s="160" t="s">
        <v>118</v>
      </c>
      <c r="E108" s="161"/>
      <c r="F108" s="161"/>
      <c r="G108" s="161"/>
      <c r="H108" s="161"/>
      <c r="I108" s="162"/>
      <c r="J108" s="163">
        <f>J226</f>
        <v>0</v>
      </c>
      <c r="K108" s="10"/>
      <c r="L108" s="15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8"/>
      <c r="B109" s="39"/>
      <c r="C109" s="38"/>
      <c r="D109" s="38"/>
      <c r="E109" s="38"/>
      <c r="F109" s="38"/>
      <c r="G109" s="38"/>
      <c r="H109" s="38"/>
      <c r="I109" s="124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60"/>
      <c r="C110" s="61"/>
      <c r="D110" s="61"/>
      <c r="E110" s="61"/>
      <c r="F110" s="61"/>
      <c r="G110" s="61"/>
      <c r="H110" s="61"/>
      <c r="I110" s="148"/>
      <c r="J110" s="61"/>
      <c r="K110" s="61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="2" customFormat="1" ht="6.96" customHeight="1">
      <c r="A114" s="38"/>
      <c r="B114" s="62"/>
      <c r="C114" s="63"/>
      <c r="D114" s="63"/>
      <c r="E114" s="63"/>
      <c r="F114" s="63"/>
      <c r="G114" s="63"/>
      <c r="H114" s="63"/>
      <c r="I114" s="149"/>
      <c r="J114" s="63"/>
      <c r="K114" s="63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24.96" customHeight="1">
      <c r="A115" s="38"/>
      <c r="B115" s="39"/>
      <c r="C115" s="23" t="s">
        <v>119</v>
      </c>
      <c r="D115" s="38"/>
      <c r="E115" s="38"/>
      <c r="F115" s="38"/>
      <c r="G115" s="38"/>
      <c r="H115" s="38"/>
      <c r="I115" s="124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38"/>
      <c r="D116" s="38"/>
      <c r="E116" s="38"/>
      <c r="F116" s="38"/>
      <c r="G116" s="38"/>
      <c r="H116" s="38"/>
      <c r="I116" s="124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16</v>
      </c>
      <c r="D117" s="38"/>
      <c r="E117" s="38"/>
      <c r="F117" s="38"/>
      <c r="G117" s="38"/>
      <c r="H117" s="38"/>
      <c r="I117" s="124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6.5" customHeight="1">
      <c r="A118" s="38"/>
      <c r="B118" s="39"/>
      <c r="C118" s="38"/>
      <c r="D118" s="38"/>
      <c r="E118" s="123" t="str">
        <f>E7</f>
        <v>Oprava školního hřiště ZŠ a MŠ Kukleny</v>
      </c>
      <c r="F118" s="32"/>
      <c r="G118" s="32"/>
      <c r="H118" s="32"/>
      <c r="I118" s="124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100</v>
      </c>
      <c r="D119" s="38"/>
      <c r="E119" s="38"/>
      <c r="F119" s="38"/>
      <c r="G119" s="38"/>
      <c r="H119" s="38"/>
      <c r="I119" s="124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6.5" customHeight="1">
      <c r="A120" s="38"/>
      <c r="B120" s="39"/>
      <c r="C120" s="38"/>
      <c r="D120" s="38"/>
      <c r="E120" s="67" t="str">
        <f>E9</f>
        <v>01 - SO 01 Atletická dráha</v>
      </c>
      <c r="F120" s="38"/>
      <c r="G120" s="38"/>
      <c r="H120" s="38"/>
      <c r="I120" s="124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38"/>
      <c r="D121" s="38"/>
      <c r="E121" s="38"/>
      <c r="F121" s="38"/>
      <c r="G121" s="38"/>
      <c r="H121" s="38"/>
      <c r="I121" s="124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2" customHeight="1">
      <c r="A122" s="38"/>
      <c r="B122" s="39"/>
      <c r="C122" s="32" t="s">
        <v>20</v>
      </c>
      <c r="D122" s="38"/>
      <c r="E122" s="38"/>
      <c r="F122" s="27" t="str">
        <f>F12</f>
        <v>Kukleny Hradec Králové</v>
      </c>
      <c r="G122" s="38"/>
      <c r="H122" s="38"/>
      <c r="I122" s="125" t="s">
        <v>22</v>
      </c>
      <c r="J122" s="69" t="str">
        <f>IF(J12="","",J12)</f>
        <v>31. 12. 2022</v>
      </c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38"/>
      <c r="D123" s="38"/>
      <c r="E123" s="38"/>
      <c r="F123" s="38"/>
      <c r="G123" s="38"/>
      <c r="H123" s="38"/>
      <c r="I123" s="124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25.65" customHeight="1">
      <c r="A124" s="38"/>
      <c r="B124" s="39"/>
      <c r="C124" s="32" t="s">
        <v>24</v>
      </c>
      <c r="D124" s="38"/>
      <c r="E124" s="38"/>
      <c r="F124" s="27" t="str">
        <f>E15</f>
        <v>Technické služby Hradec Králové</v>
      </c>
      <c r="G124" s="38"/>
      <c r="H124" s="38"/>
      <c r="I124" s="125" t="s">
        <v>30</v>
      </c>
      <c r="J124" s="36" t="str">
        <f>E21</f>
        <v>PITTER DESIGN, s.r.o.Pardubice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15" customHeight="1">
      <c r="A125" s="38"/>
      <c r="B125" s="39"/>
      <c r="C125" s="32" t="s">
        <v>28</v>
      </c>
      <c r="D125" s="38"/>
      <c r="E125" s="38"/>
      <c r="F125" s="27" t="str">
        <f>IF(E18="","",E18)</f>
        <v>Vyplň údaj</v>
      </c>
      <c r="G125" s="38"/>
      <c r="H125" s="38"/>
      <c r="I125" s="125" t="s">
        <v>33</v>
      </c>
      <c r="J125" s="36" t="str">
        <f>E24</f>
        <v xml:space="preserve"> </v>
      </c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0.32" customHeight="1">
      <c r="A126" s="38"/>
      <c r="B126" s="39"/>
      <c r="C126" s="38"/>
      <c r="D126" s="38"/>
      <c r="E126" s="38"/>
      <c r="F126" s="38"/>
      <c r="G126" s="38"/>
      <c r="H126" s="38"/>
      <c r="I126" s="124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11" customFormat="1" ht="29.28" customHeight="1">
      <c r="A127" s="164"/>
      <c r="B127" s="165"/>
      <c r="C127" s="166" t="s">
        <v>120</v>
      </c>
      <c r="D127" s="167" t="s">
        <v>61</v>
      </c>
      <c r="E127" s="167" t="s">
        <v>57</v>
      </c>
      <c r="F127" s="167" t="s">
        <v>58</v>
      </c>
      <c r="G127" s="167" t="s">
        <v>121</v>
      </c>
      <c r="H127" s="167" t="s">
        <v>122</v>
      </c>
      <c r="I127" s="168" t="s">
        <v>123</v>
      </c>
      <c r="J127" s="169" t="s">
        <v>104</v>
      </c>
      <c r="K127" s="170" t="s">
        <v>124</v>
      </c>
      <c r="L127" s="171"/>
      <c r="M127" s="86" t="s">
        <v>1</v>
      </c>
      <c r="N127" s="87" t="s">
        <v>40</v>
      </c>
      <c r="O127" s="87" t="s">
        <v>125</v>
      </c>
      <c r="P127" s="87" t="s">
        <v>126</v>
      </c>
      <c r="Q127" s="87" t="s">
        <v>127</v>
      </c>
      <c r="R127" s="87" t="s">
        <v>128</v>
      </c>
      <c r="S127" s="87" t="s">
        <v>129</v>
      </c>
      <c r="T127" s="88" t="s">
        <v>130</v>
      </c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</row>
    <row r="128" s="2" customFormat="1" ht="22.8" customHeight="1">
      <c r="A128" s="38"/>
      <c r="B128" s="39"/>
      <c r="C128" s="93" t="s">
        <v>131</v>
      </c>
      <c r="D128" s="38"/>
      <c r="E128" s="38"/>
      <c r="F128" s="38"/>
      <c r="G128" s="38"/>
      <c r="H128" s="38"/>
      <c r="I128" s="124"/>
      <c r="J128" s="172">
        <f>BK128</f>
        <v>0</v>
      </c>
      <c r="K128" s="38"/>
      <c r="L128" s="39"/>
      <c r="M128" s="89"/>
      <c r="N128" s="73"/>
      <c r="O128" s="90"/>
      <c r="P128" s="173">
        <f>P129+P215</f>
        <v>0</v>
      </c>
      <c r="Q128" s="90"/>
      <c r="R128" s="173">
        <f>R129+R215</f>
        <v>76.526310600000002</v>
      </c>
      <c r="S128" s="90"/>
      <c r="T128" s="174">
        <f>T129+T215</f>
        <v>187.97461479999998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9" t="s">
        <v>75</v>
      </c>
      <c r="AU128" s="19" t="s">
        <v>106</v>
      </c>
      <c r="BK128" s="175">
        <f>BK129+BK215</f>
        <v>0</v>
      </c>
    </row>
    <row r="129" s="12" customFormat="1" ht="25.92" customHeight="1">
      <c r="A129" s="12"/>
      <c r="B129" s="176"/>
      <c r="C129" s="12"/>
      <c r="D129" s="177" t="s">
        <v>75</v>
      </c>
      <c r="E129" s="178" t="s">
        <v>132</v>
      </c>
      <c r="F129" s="178" t="s">
        <v>133</v>
      </c>
      <c r="G129" s="12"/>
      <c r="H129" s="12"/>
      <c r="I129" s="179"/>
      <c r="J129" s="180">
        <f>BK129</f>
        <v>0</v>
      </c>
      <c r="K129" s="12"/>
      <c r="L129" s="176"/>
      <c r="M129" s="181"/>
      <c r="N129" s="182"/>
      <c r="O129" s="182"/>
      <c r="P129" s="183">
        <f>P130+P160+P182+P192+P205+P207</f>
        <v>0</v>
      </c>
      <c r="Q129" s="182"/>
      <c r="R129" s="183">
        <f>R130+R160+R182+R192+R205+R207</f>
        <v>76.526310600000002</v>
      </c>
      <c r="S129" s="182"/>
      <c r="T129" s="184">
        <f>T130+T160+T182+T192+T205+T207</f>
        <v>187.97461479999998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77" t="s">
        <v>84</v>
      </c>
      <c r="AT129" s="185" t="s">
        <v>75</v>
      </c>
      <c r="AU129" s="185" t="s">
        <v>76</v>
      </c>
      <c r="AY129" s="177" t="s">
        <v>134</v>
      </c>
      <c r="BK129" s="186">
        <f>BK130+BK160+BK182+BK192+BK205+BK207</f>
        <v>0</v>
      </c>
    </row>
    <row r="130" s="12" customFormat="1" ht="22.8" customHeight="1">
      <c r="A130" s="12"/>
      <c r="B130" s="176"/>
      <c r="C130" s="12"/>
      <c r="D130" s="177" t="s">
        <v>75</v>
      </c>
      <c r="E130" s="187" t="s">
        <v>84</v>
      </c>
      <c r="F130" s="187" t="s">
        <v>135</v>
      </c>
      <c r="G130" s="12"/>
      <c r="H130" s="12"/>
      <c r="I130" s="179"/>
      <c r="J130" s="188">
        <f>BK130</f>
        <v>0</v>
      </c>
      <c r="K130" s="12"/>
      <c r="L130" s="176"/>
      <c r="M130" s="181"/>
      <c r="N130" s="182"/>
      <c r="O130" s="182"/>
      <c r="P130" s="183">
        <f>SUM(P131:P159)</f>
        <v>0</v>
      </c>
      <c r="Q130" s="182"/>
      <c r="R130" s="183">
        <f>SUM(R131:R159)</f>
        <v>0.0153066</v>
      </c>
      <c r="S130" s="182"/>
      <c r="T130" s="184">
        <f>SUM(T131:T159)</f>
        <v>176.36532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77" t="s">
        <v>84</v>
      </c>
      <c r="AT130" s="185" t="s">
        <v>75</v>
      </c>
      <c r="AU130" s="185" t="s">
        <v>84</v>
      </c>
      <c r="AY130" s="177" t="s">
        <v>134</v>
      </c>
      <c r="BK130" s="186">
        <f>SUM(BK131:BK159)</f>
        <v>0</v>
      </c>
    </row>
    <row r="131" s="2" customFormat="1" ht="21.75" customHeight="1">
      <c r="A131" s="38"/>
      <c r="B131" s="189"/>
      <c r="C131" s="190" t="s">
        <v>84</v>
      </c>
      <c r="D131" s="190" t="s">
        <v>136</v>
      </c>
      <c r="E131" s="191" t="s">
        <v>137</v>
      </c>
      <c r="F131" s="192" t="s">
        <v>138</v>
      </c>
      <c r="G131" s="193" t="s">
        <v>139</v>
      </c>
      <c r="H131" s="194">
        <v>4</v>
      </c>
      <c r="I131" s="195"/>
      <c r="J131" s="196">
        <f>ROUND(I131*H131,2)</f>
        <v>0</v>
      </c>
      <c r="K131" s="197"/>
      <c r="L131" s="39"/>
      <c r="M131" s="198" t="s">
        <v>1</v>
      </c>
      <c r="N131" s="199" t="s">
        <v>41</v>
      </c>
      <c r="O131" s="77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2" t="s">
        <v>140</v>
      </c>
      <c r="AT131" s="202" t="s">
        <v>136</v>
      </c>
      <c r="AU131" s="202" t="s">
        <v>86</v>
      </c>
      <c r="AY131" s="19" t="s">
        <v>134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9" t="s">
        <v>84</v>
      </c>
      <c r="BK131" s="203">
        <f>ROUND(I131*H131,2)</f>
        <v>0</v>
      </c>
      <c r="BL131" s="19" t="s">
        <v>140</v>
      </c>
      <c r="BM131" s="202" t="s">
        <v>141</v>
      </c>
    </row>
    <row r="132" s="2" customFormat="1" ht="16.5" customHeight="1">
      <c r="A132" s="38"/>
      <c r="B132" s="189"/>
      <c r="C132" s="190" t="s">
        <v>86</v>
      </c>
      <c r="D132" s="190" t="s">
        <v>136</v>
      </c>
      <c r="E132" s="191" t="s">
        <v>142</v>
      </c>
      <c r="F132" s="192" t="s">
        <v>143</v>
      </c>
      <c r="G132" s="193" t="s">
        <v>139</v>
      </c>
      <c r="H132" s="194">
        <v>4</v>
      </c>
      <c r="I132" s="195"/>
      <c r="J132" s="196">
        <f>ROUND(I132*H132,2)</f>
        <v>0</v>
      </c>
      <c r="K132" s="197"/>
      <c r="L132" s="39"/>
      <c r="M132" s="198" t="s">
        <v>1</v>
      </c>
      <c r="N132" s="199" t="s">
        <v>41</v>
      </c>
      <c r="O132" s="77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2" t="s">
        <v>140</v>
      </c>
      <c r="AT132" s="202" t="s">
        <v>136</v>
      </c>
      <c r="AU132" s="202" t="s">
        <v>86</v>
      </c>
      <c r="AY132" s="19" t="s">
        <v>134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9" t="s">
        <v>84</v>
      </c>
      <c r="BK132" s="203">
        <f>ROUND(I132*H132,2)</f>
        <v>0</v>
      </c>
      <c r="BL132" s="19" t="s">
        <v>140</v>
      </c>
      <c r="BM132" s="202" t="s">
        <v>144</v>
      </c>
    </row>
    <row r="133" s="2" customFormat="1" ht="21.75" customHeight="1">
      <c r="A133" s="38"/>
      <c r="B133" s="189"/>
      <c r="C133" s="190" t="s">
        <v>145</v>
      </c>
      <c r="D133" s="190" t="s">
        <v>136</v>
      </c>
      <c r="E133" s="191" t="s">
        <v>146</v>
      </c>
      <c r="F133" s="192" t="s">
        <v>147</v>
      </c>
      <c r="G133" s="193" t="s">
        <v>148</v>
      </c>
      <c r="H133" s="194">
        <v>684.27999999999997</v>
      </c>
      <c r="I133" s="195"/>
      <c r="J133" s="196">
        <f>ROUND(I133*H133,2)</f>
        <v>0</v>
      </c>
      <c r="K133" s="197"/>
      <c r="L133" s="39"/>
      <c r="M133" s="198" t="s">
        <v>1</v>
      </c>
      <c r="N133" s="199" t="s">
        <v>41</v>
      </c>
      <c r="O133" s="77"/>
      <c r="P133" s="200">
        <f>O133*H133</f>
        <v>0</v>
      </c>
      <c r="Q133" s="200">
        <v>0</v>
      </c>
      <c r="R133" s="200">
        <f>Q133*H133</f>
        <v>0</v>
      </c>
      <c r="S133" s="200">
        <v>0.255</v>
      </c>
      <c r="T133" s="201">
        <f>S133*H133</f>
        <v>174.4914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2" t="s">
        <v>140</v>
      </c>
      <c r="AT133" s="202" t="s">
        <v>136</v>
      </c>
      <c r="AU133" s="202" t="s">
        <v>86</v>
      </c>
      <c r="AY133" s="19" t="s">
        <v>134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9" t="s">
        <v>84</v>
      </c>
      <c r="BK133" s="203">
        <f>ROUND(I133*H133,2)</f>
        <v>0</v>
      </c>
      <c r="BL133" s="19" t="s">
        <v>140</v>
      </c>
      <c r="BM133" s="202" t="s">
        <v>149</v>
      </c>
    </row>
    <row r="134" s="2" customFormat="1" ht="21.75" customHeight="1">
      <c r="A134" s="38"/>
      <c r="B134" s="189"/>
      <c r="C134" s="190" t="s">
        <v>140</v>
      </c>
      <c r="D134" s="190" t="s">
        <v>136</v>
      </c>
      <c r="E134" s="191" t="s">
        <v>150</v>
      </c>
      <c r="F134" s="192" t="s">
        <v>151</v>
      </c>
      <c r="G134" s="193" t="s">
        <v>148</v>
      </c>
      <c r="H134" s="194">
        <v>7.3200000000000003</v>
      </c>
      <c r="I134" s="195"/>
      <c r="J134" s="196">
        <f>ROUND(I134*H134,2)</f>
        <v>0</v>
      </c>
      <c r="K134" s="197"/>
      <c r="L134" s="39"/>
      <c r="M134" s="198" t="s">
        <v>1</v>
      </c>
      <c r="N134" s="199" t="s">
        <v>41</v>
      </c>
      <c r="O134" s="77"/>
      <c r="P134" s="200">
        <f>O134*H134</f>
        <v>0</v>
      </c>
      <c r="Q134" s="200">
        <v>8.0000000000000007E-05</v>
      </c>
      <c r="R134" s="200">
        <f>Q134*H134</f>
        <v>0.00058560000000000003</v>
      </c>
      <c r="S134" s="200">
        <v>0.25600000000000001</v>
      </c>
      <c r="T134" s="201">
        <f>S134*H134</f>
        <v>1.87392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2" t="s">
        <v>140</v>
      </c>
      <c r="AT134" s="202" t="s">
        <v>136</v>
      </c>
      <c r="AU134" s="202" t="s">
        <v>86</v>
      </c>
      <c r="AY134" s="19" t="s">
        <v>134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9" t="s">
        <v>84</v>
      </c>
      <c r="BK134" s="203">
        <f>ROUND(I134*H134,2)</f>
        <v>0</v>
      </c>
      <c r="BL134" s="19" t="s">
        <v>140</v>
      </c>
      <c r="BM134" s="202" t="s">
        <v>152</v>
      </c>
    </row>
    <row r="135" s="13" customFormat="1">
      <c r="A135" s="13"/>
      <c r="B135" s="204"/>
      <c r="C135" s="13"/>
      <c r="D135" s="205" t="s">
        <v>153</v>
      </c>
      <c r="E135" s="206" t="s">
        <v>1</v>
      </c>
      <c r="F135" s="207" t="s">
        <v>154</v>
      </c>
      <c r="G135" s="13"/>
      <c r="H135" s="206" t="s">
        <v>1</v>
      </c>
      <c r="I135" s="208"/>
      <c r="J135" s="13"/>
      <c r="K135" s="13"/>
      <c r="L135" s="204"/>
      <c r="M135" s="209"/>
      <c r="N135" s="210"/>
      <c r="O135" s="210"/>
      <c r="P135" s="210"/>
      <c r="Q135" s="210"/>
      <c r="R135" s="210"/>
      <c r="S135" s="210"/>
      <c r="T135" s="21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06" t="s">
        <v>153</v>
      </c>
      <c r="AU135" s="206" t="s">
        <v>86</v>
      </c>
      <c r="AV135" s="13" t="s">
        <v>84</v>
      </c>
      <c r="AW135" s="13" t="s">
        <v>32</v>
      </c>
      <c r="AX135" s="13" t="s">
        <v>76</v>
      </c>
      <c r="AY135" s="206" t="s">
        <v>134</v>
      </c>
    </row>
    <row r="136" s="14" customFormat="1">
      <c r="A136" s="14"/>
      <c r="B136" s="212"/>
      <c r="C136" s="14"/>
      <c r="D136" s="205" t="s">
        <v>153</v>
      </c>
      <c r="E136" s="213" t="s">
        <v>1</v>
      </c>
      <c r="F136" s="214" t="s">
        <v>155</v>
      </c>
      <c r="G136" s="14"/>
      <c r="H136" s="215">
        <v>7.3200000000000003</v>
      </c>
      <c r="I136" s="216"/>
      <c r="J136" s="14"/>
      <c r="K136" s="14"/>
      <c r="L136" s="212"/>
      <c r="M136" s="217"/>
      <c r="N136" s="218"/>
      <c r="O136" s="218"/>
      <c r="P136" s="218"/>
      <c r="Q136" s="218"/>
      <c r="R136" s="218"/>
      <c r="S136" s="218"/>
      <c r="T136" s="21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13" t="s">
        <v>153</v>
      </c>
      <c r="AU136" s="213" t="s">
        <v>86</v>
      </c>
      <c r="AV136" s="14" t="s">
        <v>86</v>
      </c>
      <c r="AW136" s="14" t="s">
        <v>32</v>
      </c>
      <c r="AX136" s="14" t="s">
        <v>84</v>
      </c>
      <c r="AY136" s="213" t="s">
        <v>134</v>
      </c>
    </row>
    <row r="137" s="2" customFormat="1" ht="21.75" customHeight="1">
      <c r="A137" s="38"/>
      <c r="B137" s="189"/>
      <c r="C137" s="190" t="s">
        <v>156</v>
      </c>
      <c r="D137" s="190" t="s">
        <v>136</v>
      </c>
      <c r="E137" s="191" t="s">
        <v>157</v>
      </c>
      <c r="F137" s="192" t="s">
        <v>158</v>
      </c>
      <c r="G137" s="193" t="s">
        <v>148</v>
      </c>
      <c r="H137" s="194">
        <v>490.71600000000001</v>
      </c>
      <c r="I137" s="195"/>
      <c r="J137" s="196">
        <f>ROUND(I137*H137,2)</f>
        <v>0</v>
      </c>
      <c r="K137" s="197"/>
      <c r="L137" s="39"/>
      <c r="M137" s="198" t="s">
        <v>1</v>
      </c>
      <c r="N137" s="199" t="s">
        <v>41</v>
      </c>
      <c r="O137" s="77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2" t="s">
        <v>140</v>
      </c>
      <c r="AT137" s="202" t="s">
        <v>136</v>
      </c>
      <c r="AU137" s="202" t="s">
        <v>86</v>
      </c>
      <c r="AY137" s="19" t="s">
        <v>134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9" t="s">
        <v>84</v>
      </c>
      <c r="BK137" s="203">
        <f>ROUND(I137*H137,2)</f>
        <v>0</v>
      </c>
      <c r="BL137" s="19" t="s">
        <v>140</v>
      </c>
      <c r="BM137" s="202" t="s">
        <v>159</v>
      </c>
    </row>
    <row r="138" s="2" customFormat="1" ht="21.75" customHeight="1">
      <c r="A138" s="38"/>
      <c r="B138" s="189"/>
      <c r="C138" s="190" t="s">
        <v>160</v>
      </c>
      <c r="D138" s="190" t="s">
        <v>136</v>
      </c>
      <c r="E138" s="191" t="s">
        <v>161</v>
      </c>
      <c r="F138" s="192" t="s">
        <v>162</v>
      </c>
      <c r="G138" s="193" t="s">
        <v>139</v>
      </c>
      <c r="H138" s="194">
        <v>4</v>
      </c>
      <c r="I138" s="195"/>
      <c r="J138" s="196">
        <f>ROUND(I138*H138,2)</f>
        <v>0</v>
      </c>
      <c r="K138" s="197"/>
      <c r="L138" s="39"/>
      <c r="M138" s="198" t="s">
        <v>1</v>
      </c>
      <c r="N138" s="199" t="s">
        <v>41</v>
      </c>
      <c r="O138" s="77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2" t="s">
        <v>140</v>
      </c>
      <c r="AT138" s="202" t="s">
        <v>136</v>
      </c>
      <c r="AU138" s="202" t="s">
        <v>86</v>
      </c>
      <c r="AY138" s="19" t="s">
        <v>134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9" t="s">
        <v>84</v>
      </c>
      <c r="BK138" s="203">
        <f>ROUND(I138*H138,2)</f>
        <v>0</v>
      </c>
      <c r="BL138" s="19" t="s">
        <v>140</v>
      </c>
      <c r="BM138" s="202" t="s">
        <v>163</v>
      </c>
    </row>
    <row r="139" s="2" customFormat="1" ht="21.75" customHeight="1">
      <c r="A139" s="38"/>
      <c r="B139" s="189"/>
      <c r="C139" s="190" t="s">
        <v>164</v>
      </c>
      <c r="D139" s="190" t="s">
        <v>136</v>
      </c>
      <c r="E139" s="191" t="s">
        <v>165</v>
      </c>
      <c r="F139" s="192" t="s">
        <v>166</v>
      </c>
      <c r="G139" s="193" t="s">
        <v>139</v>
      </c>
      <c r="H139" s="194">
        <v>4</v>
      </c>
      <c r="I139" s="195"/>
      <c r="J139" s="196">
        <f>ROUND(I139*H139,2)</f>
        <v>0</v>
      </c>
      <c r="K139" s="197"/>
      <c r="L139" s="39"/>
      <c r="M139" s="198" t="s">
        <v>1</v>
      </c>
      <c r="N139" s="199" t="s">
        <v>41</v>
      </c>
      <c r="O139" s="77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2" t="s">
        <v>140</v>
      </c>
      <c r="AT139" s="202" t="s">
        <v>136</v>
      </c>
      <c r="AU139" s="202" t="s">
        <v>86</v>
      </c>
      <c r="AY139" s="19" t="s">
        <v>134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9" t="s">
        <v>84</v>
      </c>
      <c r="BK139" s="203">
        <f>ROUND(I139*H139,2)</f>
        <v>0</v>
      </c>
      <c r="BL139" s="19" t="s">
        <v>140</v>
      </c>
      <c r="BM139" s="202" t="s">
        <v>167</v>
      </c>
    </row>
    <row r="140" s="2" customFormat="1" ht="16.5" customHeight="1">
      <c r="A140" s="38"/>
      <c r="B140" s="189"/>
      <c r="C140" s="190" t="s">
        <v>168</v>
      </c>
      <c r="D140" s="190" t="s">
        <v>136</v>
      </c>
      <c r="E140" s="191" t="s">
        <v>169</v>
      </c>
      <c r="F140" s="192" t="s">
        <v>170</v>
      </c>
      <c r="G140" s="193" t="s">
        <v>139</v>
      </c>
      <c r="H140" s="194">
        <v>4</v>
      </c>
      <c r="I140" s="195"/>
      <c r="J140" s="196">
        <f>ROUND(I140*H140,2)</f>
        <v>0</v>
      </c>
      <c r="K140" s="197"/>
      <c r="L140" s="39"/>
      <c r="M140" s="198" t="s">
        <v>1</v>
      </c>
      <c r="N140" s="199" t="s">
        <v>41</v>
      </c>
      <c r="O140" s="77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02" t="s">
        <v>140</v>
      </c>
      <c r="AT140" s="202" t="s">
        <v>136</v>
      </c>
      <c r="AU140" s="202" t="s">
        <v>86</v>
      </c>
      <c r="AY140" s="19" t="s">
        <v>134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9" t="s">
        <v>84</v>
      </c>
      <c r="BK140" s="203">
        <f>ROUND(I140*H140,2)</f>
        <v>0</v>
      </c>
      <c r="BL140" s="19" t="s">
        <v>140</v>
      </c>
      <c r="BM140" s="202" t="s">
        <v>171</v>
      </c>
    </row>
    <row r="141" s="2" customFormat="1" ht="21.75" customHeight="1">
      <c r="A141" s="38"/>
      <c r="B141" s="189"/>
      <c r="C141" s="190" t="s">
        <v>172</v>
      </c>
      <c r="D141" s="190" t="s">
        <v>136</v>
      </c>
      <c r="E141" s="191" t="s">
        <v>173</v>
      </c>
      <c r="F141" s="192" t="s">
        <v>174</v>
      </c>
      <c r="G141" s="193" t="s">
        <v>148</v>
      </c>
      <c r="H141" s="194">
        <v>684.27999999999997</v>
      </c>
      <c r="I141" s="195"/>
      <c r="J141" s="196">
        <f>ROUND(I141*H141,2)</f>
        <v>0</v>
      </c>
      <c r="K141" s="197"/>
      <c r="L141" s="39"/>
      <c r="M141" s="198" t="s">
        <v>1</v>
      </c>
      <c r="N141" s="199" t="s">
        <v>41</v>
      </c>
      <c r="O141" s="77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2" t="s">
        <v>140</v>
      </c>
      <c r="AT141" s="202" t="s">
        <v>136</v>
      </c>
      <c r="AU141" s="202" t="s">
        <v>86</v>
      </c>
      <c r="AY141" s="19" t="s">
        <v>134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9" t="s">
        <v>84</v>
      </c>
      <c r="BK141" s="203">
        <f>ROUND(I141*H141,2)</f>
        <v>0</v>
      </c>
      <c r="BL141" s="19" t="s">
        <v>140</v>
      </c>
      <c r="BM141" s="202" t="s">
        <v>175</v>
      </c>
    </row>
    <row r="142" s="14" customFormat="1">
      <c r="A142" s="14"/>
      <c r="B142" s="212"/>
      <c r="C142" s="14"/>
      <c r="D142" s="205" t="s">
        <v>153</v>
      </c>
      <c r="E142" s="213" t="s">
        <v>1</v>
      </c>
      <c r="F142" s="214" t="s">
        <v>176</v>
      </c>
      <c r="G142" s="14"/>
      <c r="H142" s="215">
        <v>684.27999999999997</v>
      </c>
      <c r="I142" s="216"/>
      <c r="J142" s="14"/>
      <c r="K142" s="14"/>
      <c r="L142" s="212"/>
      <c r="M142" s="217"/>
      <c r="N142" s="218"/>
      <c r="O142" s="218"/>
      <c r="P142" s="218"/>
      <c r="Q142" s="218"/>
      <c r="R142" s="218"/>
      <c r="S142" s="218"/>
      <c r="T142" s="21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13" t="s">
        <v>153</v>
      </c>
      <c r="AU142" s="213" t="s">
        <v>86</v>
      </c>
      <c r="AV142" s="14" t="s">
        <v>86</v>
      </c>
      <c r="AW142" s="14" t="s">
        <v>32</v>
      </c>
      <c r="AX142" s="14" t="s">
        <v>84</v>
      </c>
      <c r="AY142" s="213" t="s">
        <v>134</v>
      </c>
    </row>
    <row r="143" s="2" customFormat="1" ht="16.5" customHeight="1">
      <c r="A143" s="38"/>
      <c r="B143" s="189"/>
      <c r="C143" s="190" t="s">
        <v>177</v>
      </c>
      <c r="D143" s="190" t="s">
        <v>136</v>
      </c>
      <c r="E143" s="191" t="s">
        <v>178</v>
      </c>
      <c r="F143" s="192" t="s">
        <v>179</v>
      </c>
      <c r="G143" s="193" t="s">
        <v>148</v>
      </c>
      <c r="H143" s="194">
        <v>490.71600000000001</v>
      </c>
      <c r="I143" s="195"/>
      <c r="J143" s="196">
        <f>ROUND(I143*H143,2)</f>
        <v>0</v>
      </c>
      <c r="K143" s="197"/>
      <c r="L143" s="39"/>
      <c r="M143" s="198" t="s">
        <v>1</v>
      </c>
      <c r="N143" s="199" t="s">
        <v>41</v>
      </c>
      <c r="O143" s="77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2" t="s">
        <v>140</v>
      </c>
      <c r="AT143" s="202" t="s">
        <v>136</v>
      </c>
      <c r="AU143" s="202" t="s">
        <v>86</v>
      </c>
      <c r="AY143" s="19" t="s">
        <v>134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9" t="s">
        <v>84</v>
      </c>
      <c r="BK143" s="203">
        <f>ROUND(I143*H143,2)</f>
        <v>0</v>
      </c>
      <c r="BL143" s="19" t="s">
        <v>140</v>
      </c>
      <c r="BM143" s="202" t="s">
        <v>180</v>
      </c>
    </row>
    <row r="144" s="14" customFormat="1">
      <c r="A144" s="14"/>
      <c r="B144" s="212"/>
      <c r="C144" s="14"/>
      <c r="D144" s="205" t="s">
        <v>153</v>
      </c>
      <c r="E144" s="213" t="s">
        <v>1</v>
      </c>
      <c r="F144" s="214" t="s">
        <v>181</v>
      </c>
      <c r="G144" s="14"/>
      <c r="H144" s="215">
        <v>113.31999999999999</v>
      </c>
      <c r="I144" s="216"/>
      <c r="J144" s="14"/>
      <c r="K144" s="14"/>
      <c r="L144" s="212"/>
      <c r="M144" s="217"/>
      <c r="N144" s="218"/>
      <c r="O144" s="218"/>
      <c r="P144" s="218"/>
      <c r="Q144" s="218"/>
      <c r="R144" s="218"/>
      <c r="S144" s="218"/>
      <c r="T144" s="21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13" t="s">
        <v>153</v>
      </c>
      <c r="AU144" s="213" t="s">
        <v>86</v>
      </c>
      <c r="AV144" s="14" t="s">
        <v>86</v>
      </c>
      <c r="AW144" s="14" t="s">
        <v>32</v>
      </c>
      <c r="AX144" s="14" t="s">
        <v>76</v>
      </c>
      <c r="AY144" s="213" t="s">
        <v>134</v>
      </c>
    </row>
    <row r="145" s="14" customFormat="1">
      <c r="A145" s="14"/>
      <c r="B145" s="212"/>
      <c r="C145" s="14"/>
      <c r="D145" s="205" t="s">
        <v>153</v>
      </c>
      <c r="E145" s="213" t="s">
        <v>1</v>
      </c>
      <c r="F145" s="214" t="s">
        <v>182</v>
      </c>
      <c r="G145" s="14"/>
      <c r="H145" s="215">
        <v>183.78399999999999</v>
      </c>
      <c r="I145" s="216"/>
      <c r="J145" s="14"/>
      <c r="K145" s="14"/>
      <c r="L145" s="212"/>
      <c r="M145" s="217"/>
      <c r="N145" s="218"/>
      <c r="O145" s="218"/>
      <c r="P145" s="218"/>
      <c r="Q145" s="218"/>
      <c r="R145" s="218"/>
      <c r="S145" s="218"/>
      <c r="T145" s="21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13" t="s">
        <v>153</v>
      </c>
      <c r="AU145" s="213" t="s">
        <v>86</v>
      </c>
      <c r="AV145" s="14" t="s">
        <v>86</v>
      </c>
      <c r="AW145" s="14" t="s">
        <v>32</v>
      </c>
      <c r="AX145" s="14" t="s">
        <v>76</v>
      </c>
      <c r="AY145" s="213" t="s">
        <v>134</v>
      </c>
    </row>
    <row r="146" s="14" customFormat="1">
      <c r="A146" s="14"/>
      <c r="B146" s="212"/>
      <c r="C146" s="14"/>
      <c r="D146" s="205" t="s">
        <v>153</v>
      </c>
      <c r="E146" s="213" t="s">
        <v>1</v>
      </c>
      <c r="F146" s="214" t="s">
        <v>183</v>
      </c>
      <c r="G146" s="14"/>
      <c r="H146" s="215">
        <v>193.612</v>
      </c>
      <c r="I146" s="216"/>
      <c r="J146" s="14"/>
      <c r="K146" s="14"/>
      <c r="L146" s="212"/>
      <c r="M146" s="217"/>
      <c r="N146" s="218"/>
      <c r="O146" s="218"/>
      <c r="P146" s="218"/>
      <c r="Q146" s="218"/>
      <c r="R146" s="218"/>
      <c r="S146" s="218"/>
      <c r="T146" s="21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13" t="s">
        <v>153</v>
      </c>
      <c r="AU146" s="213" t="s">
        <v>86</v>
      </c>
      <c r="AV146" s="14" t="s">
        <v>86</v>
      </c>
      <c r="AW146" s="14" t="s">
        <v>32</v>
      </c>
      <c r="AX146" s="14" t="s">
        <v>76</v>
      </c>
      <c r="AY146" s="213" t="s">
        <v>134</v>
      </c>
    </row>
    <row r="147" s="15" customFormat="1">
      <c r="A147" s="15"/>
      <c r="B147" s="220"/>
      <c r="C147" s="15"/>
      <c r="D147" s="205" t="s">
        <v>153</v>
      </c>
      <c r="E147" s="221" t="s">
        <v>1</v>
      </c>
      <c r="F147" s="222" t="s">
        <v>184</v>
      </c>
      <c r="G147" s="15"/>
      <c r="H147" s="223">
        <v>490.71600000000001</v>
      </c>
      <c r="I147" s="224"/>
      <c r="J147" s="15"/>
      <c r="K147" s="15"/>
      <c r="L147" s="220"/>
      <c r="M147" s="225"/>
      <c r="N147" s="226"/>
      <c r="O147" s="226"/>
      <c r="P147" s="226"/>
      <c r="Q147" s="226"/>
      <c r="R147" s="226"/>
      <c r="S147" s="226"/>
      <c r="T147" s="227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21" t="s">
        <v>153</v>
      </c>
      <c r="AU147" s="221" t="s">
        <v>86</v>
      </c>
      <c r="AV147" s="15" t="s">
        <v>140</v>
      </c>
      <c r="AW147" s="15" t="s">
        <v>32</v>
      </c>
      <c r="AX147" s="15" t="s">
        <v>84</v>
      </c>
      <c r="AY147" s="221" t="s">
        <v>134</v>
      </c>
    </row>
    <row r="148" s="2" customFormat="1" ht="16.5" customHeight="1">
      <c r="A148" s="38"/>
      <c r="B148" s="189"/>
      <c r="C148" s="228" t="s">
        <v>185</v>
      </c>
      <c r="D148" s="228" t="s">
        <v>186</v>
      </c>
      <c r="E148" s="229" t="s">
        <v>187</v>
      </c>
      <c r="F148" s="230" t="s">
        <v>188</v>
      </c>
      <c r="G148" s="231" t="s">
        <v>189</v>
      </c>
      <c r="H148" s="232">
        <v>14.721</v>
      </c>
      <c r="I148" s="233"/>
      <c r="J148" s="234">
        <f>ROUND(I148*H148,2)</f>
        <v>0</v>
      </c>
      <c r="K148" s="235"/>
      <c r="L148" s="236"/>
      <c r="M148" s="237" t="s">
        <v>1</v>
      </c>
      <c r="N148" s="238" t="s">
        <v>41</v>
      </c>
      <c r="O148" s="77"/>
      <c r="P148" s="200">
        <f>O148*H148</f>
        <v>0</v>
      </c>
      <c r="Q148" s="200">
        <v>0.001</v>
      </c>
      <c r="R148" s="200">
        <f>Q148*H148</f>
        <v>0.014721</v>
      </c>
      <c r="S148" s="200">
        <v>0</v>
      </c>
      <c r="T148" s="20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2" t="s">
        <v>168</v>
      </c>
      <c r="AT148" s="202" t="s">
        <v>186</v>
      </c>
      <c r="AU148" s="202" t="s">
        <v>86</v>
      </c>
      <c r="AY148" s="19" t="s">
        <v>134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9" t="s">
        <v>84</v>
      </c>
      <c r="BK148" s="203">
        <f>ROUND(I148*H148,2)</f>
        <v>0</v>
      </c>
      <c r="BL148" s="19" t="s">
        <v>140</v>
      </c>
      <c r="BM148" s="202" t="s">
        <v>190</v>
      </c>
    </row>
    <row r="149" s="14" customFormat="1">
      <c r="A149" s="14"/>
      <c r="B149" s="212"/>
      <c r="C149" s="14"/>
      <c r="D149" s="205" t="s">
        <v>153</v>
      </c>
      <c r="E149" s="213" t="s">
        <v>1</v>
      </c>
      <c r="F149" s="214" t="s">
        <v>191</v>
      </c>
      <c r="G149" s="14"/>
      <c r="H149" s="215">
        <v>14.721</v>
      </c>
      <c r="I149" s="216"/>
      <c r="J149" s="14"/>
      <c r="K149" s="14"/>
      <c r="L149" s="212"/>
      <c r="M149" s="217"/>
      <c r="N149" s="218"/>
      <c r="O149" s="218"/>
      <c r="P149" s="218"/>
      <c r="Q149" s="218"/>
      <c r="R149" s="218"/>
      <c r="S149" s="218"/>
      <c r="T149" s="21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13" t="s">
        <v>153</v>
      </c>
      <c r="AU149" s="213" t="s">
        <v>86</v>
      </c>
      <c r="AV149" s="14" t="s">
        <v>86</v>
      </c>
      <c r="AW149" s="14" t="s">
        <v>32</v>
      </c>
      <c r="AX149" s="14" t="s">
        <v>84</v>
      </c>
      <c r="AY149" s="213" t="s">
        <v>134</v>
      </c>
    </row>
    <row r="150" s="2" customFormat="1" ht="21.75" customHeight="1">
      <c r="A150" s="38"/>
      <c r="B150" s="189"/>
      <c r="C150" s="190" t="s">
        <v>192</v>
      </c>
      <c r="D150" s="190" t="s">
        <v>136</v>
      </c>
      <c r="E150" s="191" t="s">
        <v>193</v>
      </c>
      <c r="F150" s="192" t="s">
        <v>194</v>
      </c>
      <c r="G150" s="193" t="s">
        <v>148</v>
      </c>
      <c r="H150" s="194">
        <v>490.71600000000001</v>
      </c>
      <c r="I150" s="195"/>
      <c r="J150" s="196">
        <f>ROUND(I150*H150,2)</f>
        <v>0</v>
      </c>
      <c r="K150" s="197"/>
      <c r="L150" s="39"/>
      <c r="M150" s="198" t="s">
        <v>1</v>
      </c>
      <c r="N150" s="199" t="s">
        <v>41</v>
      </c>
      <c r="O150" s="77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2" t="s">
        <v>140</v>
      </c>
      <c r="AT150" s="202" t="s">
        <v>136</v>
      </c>
      <c r="AU150" s="202" t="s">
        <v>86</v>
      </c>
      <c r="AY150" s="19" t="s">
        <v>134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9" t="s">
        <v>84</v>
      </c>
      <c r="BK150" s="203">
        <f>ROUND(I150*H150,2)</f>
        <v>0</v>
      </c>
      <c r="BL150" s="19" t="s">
        <v>140</v>
      </c>
      <c r="BM150" s="202" t="s">
        <v>195</v>
      </c>
    </row>
    <row r="151" s="14" customFormat="1">
      <c r="A151" s="14"/>
      <c r="B151" s="212"/>
      <c r="C151" s="14"/>
      <c r="D151" s="205" t="s">
        <v>153</v>
      </c>
      <c r="E151" s="213" t="s">
        <v>1</v>
      </c>
      <c r="F151" s="214" t="s">
        <v>196</v>
      </c>
      <c r="G151" s="14"/>
      <c r="H151" s="215">
        <v>490.71600000000001</v>
      </c>
      <c r="I151" s="216"/>
      <c r="J151" s="14"/>
      <c r="K151" s="14"/>
      <c r="L151" s="212"/>
      <c r="M151" s="217"/>
      <c r="N151" s="218"/>
      <c r="O151" s="218"/>
      <c r="P151" s="218"/>
      <c r="Q151" s="218"/>
      <c r="R151" s="218"/>
      <c r="S151" s="218"/>
      <c r="T151" s="21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13" t="s">
        <v>153</v>
      </c>
      <c r="AU151" s="213" t="s">
        <v>86</v>
      </c>
      <c r="AV151" s="14" t="s">
        <v>86</v>
      </c>
      <c r="AW151" s="14" t="s">
        <v>32</v>
      </c>
      <c r="AX151" s="14" t="s">
        <v>84</v>
      </c>
      <c r="AY151" s="213" t="s">
        <v>134</v>
      </c>
    </row>
    <row r="152" s="2" customFormat="1" ht="21.75" customHeight="1">
      <c r="A152" s="38"/>
      <c r="B152" s="189"/>
      <c r="C152" s="190" t="s">
        <v>197</v>
      </c>
      <c r="D152" s="190" t="s">
        <v>136</v>
      </c>
      <c r="E152" s="191" t="s">
        <v>198</v>
      </c>
      <c r="F152" s="192" t="s">
        <v>199</v>
      </c>
      <c r="G152" s="193" t="s">
        <v>148</v>
      </c>
      <c r="H152" s="194">
        <v>684.27999999999997</v>
      </c>
      <c r="I152" s="195"/>
      <c r="J152" s="196">
        <f>ROUND(I152*H152,2)</f>
        <v>0</v>
      </c>
      <c r="K152" s="197"/>
      <c r="L152" s="39"/>
      <c r="M152" s="198" t="s">
        <v>1</v>
      </c>
      <c r="N152" s="199" t="s">
        <v>41</v>
      </c>
      <c r="O152" s="77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02" t="s">
        <v>140</v>
      </c>
      <c r="AT152" s="202" t="s">
        <v>136</v>
      </c>
      <c r="AU152" s="202" t="s">
        <v>86</v>
      </c>
      <c r="AY152" s="19" t="s">
        <v>134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9" t="s">
        <v>84</v>
      </c>
      <c r="BK152" s="203">
        <f>ROUND(I152*H152,2)</f>
        <v>0</v>
      </c>
      <c r="BL152" s="19" t="s">
        <v>140</v>
      </c>
      <c r="BM152" s="202" t="s">
        <v>200</v>
      </c>
    </row>
    <row r="153" s="14" customFormat="1">
      <c r="A153" s="14"/>
      <c r="B153" s="212"/>
      <c r="C153" s="14"/>
      <c r="D153" s="205" t="s">
        <v>153</v>
      </c>
      <c r="E153" s="213" t="s">
        <v>1</v>
      </c>
      <c r="F153" s="214" t="s">
        <v>201</v>
      </c>
      <c r="G153" s="14"/>
      <c r="H153" s="215">
        <v>684.27999999999997</v>
      </c>
      <c r="I153" s="216"/>
      <c r="J153" s="14"/>
      <c r="K153" s="14"/>
      <c r="L153" s="212"/>
      <c r="M153" s="217"/>
      <c r="N153" s="218"/>
      <c r="O153" s="218"/>
      <c r="P153" s="218"/>
      <c r="Q153" s="218"/>
      <c r="R153" s="218"/>
      <c r="S153" s="218"/>
      <c r="T153" s="21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13" t="s">
        <v>153</v>
      </c>
      <c r="AU153" s="213" t="s">
        <v>86</v>
      </c>
      <c r="AV153" s="14" t="s">
        <v>86</v>
      </c>
      <c r="AW153" s="14" t="s">
        <v>32</v>
      </c>
      <c r="AX153" s="14" t="s">
        <v>84</v>
      </c>
      <c r="AY153" s="213" t="s">
        <v>134</v>
      </c>
    </row>
    <row r="154" s="2" customFormat="1" ht="21.75" customHeight="1">
      <c r="A154" s="38"/>
      <c r="B154" s="189"/>
      <c r="C154" s="190" t="s">
        <v>202</v>
      </c>
      <c r="D154" s="190" t="s">
        <v>136</v>
      </c>
      <c r="E154" s="191" t="s">
        <v>203</v>
      </c>
      <c r="F154" s="192" t="s">
        <v>204</v>
      </c>
      <c r="G154" s="193" t="s">
        <v>148</v>
      </c>
      <c r="H154" s="194">
        <v>490.71600000000001</v>
      </c>
      <c r="I154" s="195"/>
      <c r="J154" s="196">
        <f>ROUND(I154*H154,2)</f>
        <v>0</v>
      </c>
      <c r="K154" s="197"/>
      <c r="L154" s="39"/>
      <c r="M154" s="198" t="s">
        <v>1</v>
      </c>
      <c r="N154" s="199" t="s">
        <v>41</v>
      </c>
      <c r="O154" s="77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02" t="s">
        <v>140</v>
      </c>
      <c r="AT154" s="202" t="s">
        <v>136</v>
      </c>
      <c r="AU154" s="202" t="s">
        <v>86</v>
      </c>
      <c r="AY154" s="19" t="s">
        <v>134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9" t="s">
        <v>84</v>
      </c>
      <c r="BK154" s="203">
        <f>ROUND(I154*H154,2)</f>
        <v>0</v>
      </c>
      <c r="BL154" s="19" t="s">
        <v>140</v>
      </c>
      <c r="BM154" s="202" t="s">
        <v>205</v>
      </c>
    </row>
    <row r="155" s="14" customFormat="1">
      <c r="A155" s="14"/>
      <c r="B155" s="212"/>
      <c r="C155" s="14"/>
      <c r="D155" s="205" t="s">
        <v>153</v>
      </c>
      <c r="E155" s="213" t="s">
        <v>1</v>
      </c>
      <c r="F155" s="214" t="s">
        <v>196</v>
      </c>
      <c r="G155" s="14"/>
      <c r="H155" s="215">
        <v>490.71600000000001</v>
      </c>
      <c r="I155" s="216"/>
      <c r="J155" s="14"/>
      <c r="K155" s="14"/>
      <c r="L155" s="212"/>
      <c r="M155" s="217"/>
      <c r="N155" s="218"/>
      <c r="O155" s="218"/>
      <c r="P155" s="218"/>
      <c r="Q155" s="218"/>
      <c r="R155" s="218"/>
      <c r="S155" s="218"/>
      <c r="T155" s="21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13" t="s">
        <v>153</v>
      </c>
      <c r="AU155" s="213" t="s">
        <v>86</v>
      </c>
      <c r="AV155" s="14" t="s">
        <v>86</v>
      </c>
      <c r="AW155" s="14" t="s">
        <v>32</v>
      </c>
      <c r="AX155" s="14" t="s">
        <v>84</v>
      </c>
      <c r="AY155" s="213" t="s">
        <v>134</v>
      </c>
    </row>
    <row r="156" s="2" customFormat="1" ht="16.5" customHeight="1">
      <c r="A156" s="38"/>
      <c r="B156" s="189"/>
      <c r="C156" s="190" t="s">
        <v>8</v>
      </c>
      <c r="D156" s="190" t="s">
        <v>136</v>
      </c>
      <c r="E156" s="191" t="s">
        <v>206</v>
      </c>
      <c r="F156" s="192" t="s">
        <v>207</v>
      </c>
      <c r="G156" s="193" t="s">
        <v>148</v>
      </c>
      <c r="H156" s="194">
        <v>490.71600000000001</v>
      </c>
      <c r="I156" s="195"/>
      <c r="J156" s="196">
        <f>ROUND(I156*H156,2)</f>
        <v>0</v>
      </c>
      <c r="K156" s="197"/>
      <c r="L156" s="39"/>
      <c r="M156" s="198" t="s">
        <v>1</v>
      </c>
      <c r="N156" s="199" t="s">
        <v>41</v>
      </c>
      <c r="O156" s="77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2" t="s">
        <v>140</v>
      </c>
      <c r="AT156" s="202" t="s">
        <v>136</v>
      </c>
      <c r="AU156" s="202" t="s">
        <v>86</v>
      </c>
      <c r="AY156" s="19" t="s">
        <v>134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9" t="s">
        <v>84</v>
      </c>
      <c r="BK156" s="203">
        <f>ROUND(I156*H156,2)</f>
        <v>0</v>
      </c>
      <c r="BL156" s="19" t="s">
        <v>140</v>
      </c>
      <c r="BM156" s="202" t="s">
        <v>208</v>
      </c>
    </row>
    <row r="157" s="14" customFormat="1">
      <c r="A157" s="14"/>
      <c r="B157" s="212"/>
      <c r="C157" s="14"/>
      <c r="D157" s="205" t="s">
        <v>153</v>
      </c>
      <c r="E157" s="213" t="s">
        <v>1</v>
      </c>
      <c r="F157" s="214" t="s">
        <v>196</v>
      </c>
      <c r="G157" s="14"/>
      <c r="H157" s="215">
        <v>490.71600000000001</v>
      </c>
      <c r="I157" s="216"/>
      <c r="J157" s="14"/>
      <c r="K157" s="14"/>
      <c r="L157" s="212"/>
      <c r="M157" s="217"/>
      <c r="N157" s="218"/>
      <c r="O157" s="218"/>
      <c r="P157" s="218"/>
      <c r="Q157" s="218"/>
      <c r="R157" s="218"/>
      <c r="S157" s="218"/>
      <c r="T157" s="21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13" t="s">
        <v>153</v>
      </c>
      <c r="AU157" s="213" t="s">
        <v>86</v>
      </c>
      <c r="AV157" s="14" t="s">
        <v>86</v>
      </c>
      <c r="AW157" s="14" t="s">
        <v>32</v>
      </c>
      <c r="AX157" s="14" t="s">
        <v>84</v>
      </c>
      <c r="AY157" s="213" t="s">
        <v>134</v>
      </c>
    </row>
    <row r="158" s="2" customFormat="1" ht="16.5" customHeight="1">
      <c r="A158" s="38"/>
      <c r="B158" s="189"/>
      <c r="C158" s="190" t="s">
        <v>209</v>
      </c>
      <c r="D158" s="190" t="s">
        <v>136</v>
      </c>
      <c r="E158" s="191" t="s">
        <v>210</v>
      </c>
      <c r="F158" s="192" t="s">
        <v>211</v>
      </c>
      <c r="G158" s="193" t="s">
        <v>148</v>
      </c>
      <c r="H158" s="194">
        <v>490.71600000000001</v>
      </c>
      <c r="I158" s="195"/>
      <c r="J158" s="196">
        <f>ROUND(I158*H158,2)</f>
        <v>0</v>
      </c>
      <c r="K158" s="197"/>
      <c r="L158" s="39"/>
      <c r="M158" s="198" t="s">
        <v>1</v>
      </c>
      <c r="N158" s="199" t="s">
        <v>41</v>
      </c>
      <c r="O158" s="77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2" t="s">
        <v>140</v>
      </c>
      <c r="AT158" s="202" t="s">
        <v>136</v>
      </c>
      <c r="AU158" s="202" t="s">
        <v>86</v>
      </c>
      <c r="AY158" s="19" t="s">
        <v>134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9" t="s">
        <v>84</v>
      </c>
      <c r="BK158" s="203">
        <f>ROUND(I158*H158,2)</f>
        <v>0</v>
      </c>
      <c r="BL158" s="19" t="s">
        <v>140</v>
      </c>
      <c r="BM158" s="202" t="s">
        <v>212</v>
      </c>
    </row>
    <row r="159" s="14" customFormat="1">
      <c r="A159" s="14"/>
      <c r="B159" s="212"/>
      <c r="C159" s="14"/>
      <c r="D159" s="205" t="s">
        <v>153</v>
      </c>
      <c r="E159" s="213" t="s">
        <v>1</v>
      </c>
      <c r="F159" s="214" t="s">
        <v>196</v>
      </c>
      <c r="G159" s="14"/>
      <c r="H159" s="215">
        <v>490.71600000000001</v>
      </c>
      <c r="I159" s="216"/>
      <c r="J159" s="14"/>
      <c r="K159" s="14"/>
      <c r="L159" s="212"/>
      <c r="M159" s="217"/>
      <c r="N159" s="218"/>
      <c r="O159" s="218"/>
      <c r="P159" s="218"/>
      <c r="Q159" s="218"/>
      <c r="R159" s="218"/>
      <c r="S159" s="218"/>
      <c r="T159" s="21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13" t="s">
        <v>153</v>
      </c>
      <c r="AU159" s="213" t="s">
        <v>86</v>
      </c>
      <c r="AV159" s="14" t="s">
        <v>86</v>
      </c>
      <c r="AW159" s="14" t="s">
        <v>32</v>
      </c>
      <c r="AX159" s="14" t="s">
        <v>84</v>
      </c>
      <c r="AY159" s="213" t="s">
        <v>134</v>
      </c>
    </row>
    <row r="160" s="12" customFormat="1" ht="22.8" customHeight="1">
      <c r="A160" s="12"/>
      <c r="B160" s="176"/>
      <c r="C160" s="12"/>
      <c r="D160" s="177" t="s">
        <v>75</v>
      </c>
      <c r="E160" s="187" t="s">
        <v>156</v>
      </c>
      <c r="F160" s="187" t="s">
        <v>213</v>
      </c>
      <c r="G160" s="12"/>
      <c r="H160" s="12"/>
      <c r="I160" s="179"/>
      <c r="J160" s="188">
        <f>BK160</f>
        <v>0</v>
      </c>
      <c r="K160" s="12"/>
      <c r="L160" s="176"/>
      <c r="M160" s="181"/>
      <c r="N160" s="182"/>
      <c r="O160" s="182"/>
      <c r="P160" s="183">
        <f>SUM(P161:P181)</f>
        <v>0</v>
      </c>
      <c r="Q160" s="182"/>
      <c r="R160" s="183">
        <f>SUM(R161:R181)</f>
        <v>76.511004</v>
      </c>
      <c r="S160" s="182"/>
      <c r="T160" s="184">
        <f>SUM(T161:T181)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77" t="s">
        <v>84</v>
      </c>
      <c r="AT160" s="185" t="s">
        <v>75</v>
      </c>
      <c r="AU160" s="185" t="s">
        <v>84</v>
      </c>
      <c r="AY160" s="177" t="s">
        <v>134</v>
      </c>
      <c r="BK160" s="186">
        <f>SUM(BK161:BK181)</f>
        <v>0</v>
      </c>
    </row>
    <row r="161" s="2" customFormat="1" ht="16.5" customHeight="1">
      <c r="A161" s="38"/>
      <c r="B161" s="189"/>
      <c r="C161" s="190" t="s">
        <v>214</v>
      </c>
      <c r="D161" s="190" t="s">
        <v>136</v>
      </c>
      <c r="E161" s="191" t="s">
        <v>215</v>
      </c>
      <c r="F161" s="192" t="s">
        <v>216</v>
      </c>
      <c r="G161" s="193" t="s">
        <v>148</v>
      </c>
      <c r="H161" s="194">
        <v>7.3200000000000003</v>
      </c>
      <c r="I161" s="195"/>
      <c r="J161" s="196">
        <f>ROUND(I161*H161,2)</f>
        <v>0</v>
      </c>
      <c r="K161" s="197"/>
      <c r="L161" s="39"/>
      <c r="M161" s="198" t="s">
        <v>1</v>
      </c>
      <c r="N161" s="199" t="s">
        <v>41</v>
      </c>
      <c r="O161" s="77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2" t="s">
        <v>140</v>
      </c>
      <c r="AT161" s="202" t="s">
        <v>136</v>
      </c>
      <c r="AU161" s="202" t="s">
        <v>86</v>
      </c>
      <c r="AY161" s="19" t="s">
        <v>134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9" t="s">
        <v>84</v>
      </c>
      <c r="BK161" s="203">
        <f>ROUND(I161*H161,2)</f>
        <v>0</v>
      </c>
      <c r="BL161" s="19" t="s">
        <v>140</v>
      </c>
      <c r="BM161" s="202" t="s">
        <v>217</v>
      </c>
    </row>
    <row r="162" s="14" customFormat="1">
      <c r="A162" s="14"/>
      <c r="B162" s="212"/>
      <c r="C162" s="14"/>
      <c r="D162" s="205" t="s">
        <v>153</v>
      </c>
      <c r="E162" s="213" t="s">
        <v>1</v>
      </c>
      <c r="F162" s="214" t="s">
        <v>218</v>
      </c>
      <c r="G162" s="14"/>
      <c r="H162" s="215">
        <v>7.3200000000000003</v>
      </c>
      <c r="I162" s="216"/>
      <c r="J162" s="14"/>
      <c r="K162" s="14"/>
      <c r="L162" s="212"/>
      <c r="M162" s="217"/>
      <c r="N162" s="218"/>
      <c r="O162" s="218"/>
      <c r="P162" s="218"/>
      <c r="Q162" s="218"/>
      <c r="R162" s="218"/>
      <c r="S162" s="218"/>
      <c r="T162" s="21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13" t="s">
        <v>153</v>
      </c>
      <c r="AU162" s="213" t="s">
        <v>86</v>
      </c>
      <c r="AV162" s="14" t="s">
        <v>86</v>
      </c>
      <c r="AW162" s="14" t="s">
        <v>32</v>
      </c>
      <c r="AX162" s="14" t="s">
        <v>84</v>
      </c>
      <c r="AY162" s="213" t="s">
        <v>134</v>
      </c>
    </row>
    <row r="163" s="2" customFormat="1" ht="16.5" customHeight="1">
      <c r="A163" s="38"/>
      <c r="B163" s="189"/>
      <c r="C163" s="190" t="s">
        <v>219</v>
      </c>
      <c r="D163" s="190" t="s">
        <v>136</v>
      </c>
      <c r="E163" s="191" t="s">
        <v>220</v>
      </c>
      <c r="F163" s="192" t="s">
        <v>221</v>
      </c>
      <c r="G163" s="193" t="s">
        <v>148</v>
      </c>
      <c r="H163" s="194">
        <v>7.3200000000000003</v>
      </c>
      <c r="I163" s="195"/>
      <c r="J163" s="196">
        <f>ROUND(I163*H163,2)</f>
        <v>0</v>
      </c>
      <c r="K163" s="197"/>
      <c r="L163" s="39"/>
      <c r="M163" s="198" t="s">
        <v>1</v>
      </c>
      <c r="N163" s="199" t="s">
        <v>41</v>
      </c>
      <c r="O163" s="77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02" t="s">
        <v>140</v>
      </c>
      <c r="AT163" s="202" t="s">
        <v>136</v>
      </c>
      <c r="AU163" s="202" t="s">
        <v>86</v>
      </c>
      <c r="AY163" s="19" t="s">
        <v>134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9" t="s">
        <v>84</v>
      </c>
      <c r="BK163" s="203">
        <f>ROUND(I163*H163,2)</f>
        <v>0</v>
      </c>
      <c r="BL163" s="19" t="s">
        <v>140</v>
      </c>
      <c r="BM163" s="202" t="s">
        <v>222</v>
      </c>
    </row>
    <row r="164" s="14" customFormat="1">
      <c r="A164" s="14"/>
      <c r="B164" s="212"/>
      <c r="C164" s="14"/>
      <c r="D164" s="205" t="s">
        <v>153</v>
      </c>
      <c r="E164" s="213" t="s">
        <v>1</v>
      </c>
      <c r="F164" s="214" t="s">
        <v>223</v>
      </c>
      <c r="G164" s="14"/>
      <c r="H164" s="215">
        <v>7.3200000000000003</v>
      </c>
      <c r="I164" s="216"/>
      <c r="J164" s="14"/>
      <c r="K164" s="14"/>
      <c r="L164" s="212"/>
      <c r="M164" s="217"/>
      <c r="N164" s="218"/>
      <c r="O164" s="218"/>
      <c r="P164" s="218"/>
      <c r="Q164" s="218"/>
      <c r="R164" s="218"/>
      <c r="S164" s="218"/>
      <c r="T164" s="21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13" t="s">
        <v>153</v>
      </c>
      <c r="AU164" s="213" t="s">
        <v>86</v>
      </c>
      <c r="AV164" s="14" t="s">
        <v>86</v>
      </c>
      <c r="AW164" s="14" t="s">
        <v>32</v>
      </c>
      <c r="AX164" s="14" t="s">
        <v>84</v>
      </c>
      <c r="AY164" s="213" t="s">
        <v>134</v>
      </c>
    </row>
    <row r="165" s="2" customFormat="1" ht="16.5" customHeight="1">
      <c r="A165" s="38"/>
      <c r="B165" s="189"/>
      <c r="C165" s="190" t="s">
        <v>224</v>
      </c>
      <c r="D165" s="190" t="s">
        <v>136</v>
      </c>
      <c r="E165" s="191" t="s">
        <v>225</v>
      </c>
      <c r="F165" s="192" t="s">
        <v>226</v>
      </c>
      <c r="G165" s="193" t="s">
        <v>148</v>
      </c>
      <c r="H165" s="194">
        <v>7.3200000000000003</v>
      </c>
      <c r="I165" s="195"/>
      <c r="J165" s="196">
        <f>ROUND(I165*H165,2)</f>
        <v>0</v>
      </c>
      <c r="K165" s="197"/>
      <c r="L165" s="39"/>
      <c r="M165" s="198" t="s">
        <v>1</v>
      </c>
      <c r="N165" s="199" t="s">
        <v>41</v>
      </c>
      <c r="O165" s="77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2" t="s">
        <v>140</v>
      </c>
      <c r="AT165" s="202" t="s">
        <v>136</v>
      </c>
      <c r="AU165" s="202" t="s">
        <v>86</v>
      </c>
      <c r="AY165" s="19" t="s">
        <v>134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9" t="s">
        <v>84</v>
      </c>
      <c r="BK165" s="203">
        <f>ROUND(I165*H165,2)</f>
        <v>0</v>
      </c>
      <c r="BL165" s="19" t="s">
        <v>140</v>
      </c>
      <c r="BM165" s="202" t="s">
        <v>227</v>
      </c>
    </row>
    <row r="166" s="14" customFormat="1">
      <c r="A166" s="14"/>
      <c r="B166" s="212"/>
      <c r="C166" s="14"/>
      <c r="D166" s="205" t="s">
        <v>153</v>
      </c>
      <c r="E166" s="213" t="s">
        <v>1</v>
      </c>
      <c r="F166" s="214" t="s">
        <v>223</v>
      </c>
      <c r="G166" s="14"/>
      <c r="H166" s="215">
        <v>7.3200000000000003</v>
      </c>
      <c r="I166" s="216"/>
      <c r="J166" s="14"/>
      <c r="K166" s="14"/>
      <c r="L166" s="212"/>
      <c r="M166" s="217"/>
      <c r="N166" s="218"/>
      <c r="O166" s="218"/>
      <c r="P166" s="218"/>
      <c r="Q166" s="218"/>
      <c r="R166" s="218"/>
      <c r="S166" s="218"/>
      <c r="T166" s="21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13" t="s">
        <v>153</v>
      </c>
      <c r="AU166" s="213" t="s">
        <v>86</v>
      </c>
      <c r="AV166" s="14" t="s">
        <v>86</v>
      </c>
      <c r="AW166" s="14" t="s">
        <v>32</v>
      </c>
      <c r="AX166" s="14" t="s">
        <v>84</v>
      </c>
      <c r="AY166" s="213" t="s">
        <v>134</v>
      </c>
    </row>
    <row r="167" s="2" customFormat="1" ht="16.5" customHeight="1">
      <c r="A167" s="38"/>
      <c r="B167" s="189"/>
      <c r="C167" s="190" t="s">
        <v>228</v>
      </c>
      <c r="D167" s="190" t="s">
        <v>136</v>
      </c>
      <c r="E167" s="191" t="s">
        <v>229</v>
      </c>
      <c r="F167" s="192" t="s">
        <v>230</v>
      </c>
      <c r="G167" s="193" t="s">
        <v>148</v>
      </c>
      <c r="H167" s="194">
        <v>7.3200000000000003</v>
      </c>
      <c r="I167" s="195"/>
      <c r="J167" s="196">
        <f>ROUND(I167*H167,2)</f>
        <v>0</v>
      </c>
      <c r="K167" s="197"/>
      <c r="L167" s="39"/>
      <c r="M167" s="198" t="s">
        <v>1</v>
      </c>
      <c r="N167" s="199" t="s">
        <v>41</v>
      </c>
      <c r="O167" s="77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02" t="s">
        <v>140</v>
      </c>
      <c r="AT167" s="202" t="s">
        <v>136</v>
      </c>
      <c r="AU167" s="202" t="s">
        <v>86</v>
      </c>
      <c r="AY167" s="19" t="s">
        <v>134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9" t="s">
        <v>84</v>
      </c>
      <c r="BK167" s="203">
        <f>ROUND(I167*H167,2)</f>
        <v>0</v>
      </c>
      <c r="BL167" s="19" t="s">
        <v>140</v>
      </c>
      <c r="BM167" s="202" t="s">
        <v>231</v>
      </c>
    </row>
    <row r="168" s="2" customFormat="1" ht="21.75" customHeight="1">
      <c r="A168" s="38"/>
      <c r="B168" s="189"/>
      <c r="C168" s="190" t="s">
        <v>7</v>
      </c>
      <c r="D168" s="190" t="s">
        <v>136</v>
      </c>
      <c r="E168" s="191" t="s">
        <v>232</v>
      </c>
      <c r="F168" s="192" t="s">
        <v>233</v>
      </c>
      <c r="G168" s="193" t="s">
        <v>234</v>
      </c>
      <c r="H168" s="194">
        <v>850</v>
      </c>
      <c r="I168" s="195"/>
      <c r="J168" s="196">
        <f>ROUND(I168*H168,2)</f>
        <v>0</v>
      </c>
      <c r="K168" s="197"/>
      <c r="L168" s="39"/>
      <c r="M168" s="198" t="s">
        <v>1</v>
      </c>
      <c r="N168" s="199" t="s">
        <v>41</v>
      </c>
      <c r="O168" s="77"/>
      <c r="P168" s="200">
        <f>O168*H168</f>
        <v>0</v>
      </c>
      <c r="Q168" s="200">
        <v>1.0000000000000001E-05</v>
      </c>
      <c r="R168" s="200">
        <f>Q168*H168</f>
        <v>0.0085000000000000006</v>
      </c>
      <c r="S168" s="200">
        <v>0</v>
      </c>
      <c r="T168" s="201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02" t="s">
        <v>140</v>
      </c>
      <c r="AT168" s="202" t="s">
        <v>136</v>
      </c>
      <c r="AU168" s="202" t="s">
        <v>86</v>
      </c>
      <c r="AY168" s="19" t="s">
        <v>134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9" t="s">
        <v>84</v>
      </c>
      <c r="BK168" s="203">
        <f>ROUND(I168*H168,2)</f>
        <v>0</v>
      </c>
      <c r="BL168" s="19" t="s">
        <v>140</v>
      </c>
      <c r="BM168" s="202" t="s">
        <v>235</v>
      </c>
    </row>
    <row r="169" s="2" customFormat="1" ht="33" customHeight="1">
      <c r="A169" s="38"/>
      <c r="B169" s="189"/>
      <c r="C169" s="190" t="s">
        <v>236</v>
      </c>
      <c r="D169" s="190" t="s">
        <v>136</v>
      </c>
      <c r="E169" s="191" t="s">
        <v>237</v>
      </c>
      <c r="F169" s="192" t="s">
        <v>238</v>
      </c>
      <c r="G169" s="193" t="s">
        <v>148</v>
      </c>
      <c r="H169" s="194">
        <v>674.95899999999995</v>
      </c>
      <c r="I169" s="195"/>
      <c r="J169" s="196">
        <f>ROUND(I169*H169,2)</f>
        <v>0</v>
      </c>
      <c r="K169" s="197"/>
      <c r="L169" s="39"/>
      <c r="M169" s="198" t="s">
        <v>1</v>
      </c>
      <c r="N169" s="199" t="s">
        <v>41</v>
      </c>
      <c r="O169" s="77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02" t="s">
        <v>140</v>
      </c>
      <c r="AT169" s="202" t="s">
        <v>136</v>
      </c>
      <c r="AU169" s="202" t="s">
        <v>86</v>
      </c>
      <c r="AY169" s="19" t="s">
        <v>134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9" t="s">
        <v>84</v>
      </c>
      <c r="BK169" s="203">
        <f>ROUND(I169*H169,2)</f>
        <v>0</v>
      </c>
      <c r="BL169" s="19" t="s">
        <v>140</v>
      </c>
      <c r="BM169" s="202" t="s">
        <v>239</v>
      </c>
    </row>
    <row r="170" s="13" customFormat="1">
      <c r="A170" s="13"/>
      <c r="B170" s="204"/>
      <c r="C170" s="13"/>
      <c r="D170" s="205" t="s">
        <v>153</v>
      </c>
      <c r="E170" s="206" t="s">
        <v>1</v>
      </c>
      <c r="F170" s="207" t="s">
        <v>240</v>
      </c>
      <c r="G170" s="13"/>
      <c r="H170" s="206" t="s">
        <v>1</v>
      </c>
      <c r="I170" s="208"/>
      <c r="J170" s="13"/>
      <c r="K170" s="13"/>
      <c r="L170" s="204"/>
      <c r="M170" s="209"/>
      <c r="N170" s="210"/>
      <c r="O170" s="210"/>
      <c r="P170" s="210"/>
      <c r="Q170" s="210"/>
      <c r="R170" s="210"/>
      <c r="S170" s="210"/>
      <c r="T170" s="21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06" t="s">
        <v>153</v>
      </c>
      <c r="AU170" s="206" t="s">
        <v>86</v>
      </c>
      <c r="AV170" s="13" t="s">
        <v>84</v>
      </c>
      <c r="AW170" s="13" t="s">
        <v>32</v>
      </c>
      <c r="AX170" s="13" t="s">
        <v>76</v>
      </c>
      <c r="AY170" s="206" t="s">
        <v>134</v>
      </c>
    </row>
    <row r="171" s="13" customFormat="1">
      <c r="A171" s="13"/>
      <c r="B171" s="204"/>
      <c r="C171" s="13"/>
      <c r="D171" s="205" t="s">
        <v>153</v>
      </c>
      <c r="E171" s="206" t="s">
        <v>1</v>
      </c>
      <c r="F171" s="207" t="s">
        <v>241</v>
      </c>
      <c r="G171" s="13"/>
      <c r="H171" s="206" t="s">
        <v>1</v>
      </c>
      <c r="I171" s="208"/>
      <c r="J171" s="13"/>
      <c r="K171" s="13"/>
      <c r="L171" s="204"/>
      <c r="M171" s="209"/>
      <c r="N171" s="210"/>
      <c r="O171" s="210"/>
      <c r="P171" s="210"/>
      <c r="Q171" s="210"/>
      <c r="R171" s="210"/>
      <c r="S171" s="210"/>
      <c r="T171" s="21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06" t="s">
        <v>153</v>
      </c>
      <c r="AU171" s="206" t="s">
        <v>86</v>
      </c>
      <c r="AV171" s="13" t="s">
        <v>84</v>
      </c>
      <c r="AW171" s="13" t="s">
        <v>32</v>
      </c>
      <c r="AX171" s="13" t="s">
        <v>76</v>
      </c>
      <c r="AY171" s="206" t="s">
        <v>134</v>
      </c>
    </row>
    <row r="172" s="14" customFormat="1">
      <c r="A172" s="14"/>
      <c r="B172" s="212"/>
      <c r="C172" s="14"/>
      <c r="D172" s="205" t="s">
        <v>153</v>
      </c>
      <c r="E172" s="213" t="s">
        <v>1</v>
      </c>
      <c r="F172" s="214" t="s">
        <v>242</v>
      </c>
      <c r="G172" s="14"/>
      <c r="H172" s="215">
        <v>339.70299999999997</v>
      </c>
      <c r="I172" s="216"/>
      <c r="J172" s="14"/>
      <c r="K172" s="14"/>
      <c r="L172" s="212"/>
      <c r="M172" s="217"/>
      <c r="N172" s="218"/>
      <c r="O172" s="218"/>
      <c r="P172" s="218"/>
      <c r="Q172" s="218"/>
      <c r="R172" s="218"/>
      <c r="S172" s="218"/>
      <c r="T172" s="21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13" t="s">
        <v>153</v>
      </c>
      <c r="AU172" s="213" t="s">
        <v>86</v>
      </c>
      <c r="AV172" s="14" t="s">
        <v>86</v>
      </c>
      <c r="AW172" s="14" t="s">
        <v>32</v>
      </c>
      <c r="AX172" s="14" t="s">
        <v>76</v>
      </c>
      <c r="AY172" s="213" t="s">
        <v>134</v>
      </c>
    </row>
    <row r="173" s="14" customFormat="1">
      <c r="A173" s="14"/>
      <c r="B173" s="212"/>
      <c r="C173" s="14"/>
      <c r="D173" s="205" t="s">
        <v>153</v>
      </c>
      <c r="E173" s="213" t="s">
        <v>1</v>
      </c>
      <c r="F173" s="214" t="s">
        <v>243</v>
      </c>
      <c r="G173" s="14"/>
      <c r="H173" s="215">
        <v>60.756</v>
      </c>
      <c r="I173" s="216"/>
      <c r="J173" s="14"/>
      <c r="K173" s="14"/>
      <c r="L173" s="212"/>
      <c r="M173" s="217"/>
      <c r="N173" s="218"/>
      <c r="O173" s="218"/>
      <c r="P173" s="218"/>
      <c r="Q173" s="218"/>
      <c r="R173" s="218"/>
      <c r="S173" s="218"/>
      <c r="T173" s="21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13" t="s">
        <v>153</v>
      </c>
      <c r="AU173" s="213" t="s">
        <v>86</v>
      </c>
      <c r="AV173" s="14" t="s">
        <v>86</v>
      </c>
      <c r="AW173" s="14" t="s">
        <v>32</v>
      </c>
      <c r="AX173" s="14" t="s">
        <v>76</v>
      </c>
      <c r="AY173" s="213" t="s">
        <v>134</v>
      </c>
    </row>
    <row r="174" s="13" customFormat="1">
      <c r="A174" s="13"/>
      <c r="B174" s="204"/>
      <c r="C174" s="13"/>
      <c r="D174" s="205" t="s">
        <v>153</v>
      </c>
      <c r="E174" s="206" t="s">
        <v>1</v>
      </c>
      <c r="F174" s="207" t="s">
        <v>244</v>
      </c>
      <c r="G174" s="13"/>
      <c r="H174" s="206" t="s">
        <v>1</v>
      </c>
      <c r="I174" s="208"/>
      <c r="J174" s="13"/>
      <c r="K174" s="13"/>
      <c r="L174" s="204"/>
      <c r="M174" s="209"/>
      <c r="N174" s="210"/>
      <c r="O174" s="210"/>
      <c r="P174" s="210"/>
      <c r="Q174" s="210"/>
      <c r="R174" s="210"/>
      <c r="S174" s="210"/>
      <c r="T174" s="21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06" t="s">
        <v>153</v>
      </c>
      <c r="AU174" s="206" t="s">
        <v>86</v>
      </c>
      <c r="AV174" s="13" t="s">
        <v>84</v>
      </c>
      <c r="AW174" s="13" t="s">
        <v>32</v>
      </c>
      <c r="AX174" s="13" t="s">
        <v>76</v>
      </c>
      <c r="AY174" s="206" t="s">
        <v>134</v>
      </c>
    </row>
    <row r="175" s="14" customFormat="1">
      <c r="A175" s="14"/>
      <c r="B175" s="212"/>
      <c r="C175" s="14"/>
      <c r="D175" s="205" t="s">
        <v>153</v>
      </c>
      <c r="E175" s="213" t="s">
        <v>1</v>
      </c>
      <c r="F175" s="214" t="s">
        <v>245</v>
      </c>
      <c r="G175" s="14"/>
      <c r="H175" s="215">
        <v>274.5</v>
      </c>
      <c r="I175" s="216"/>
      <c r="J175" s="14"/>
      <c r="K175" s="14"/>
      <c r="L175" s="212"/>
      <c r="M175" s="217"/>
      <c r="N175" s="218"/>
      <c r="O175" s="218"/>
      <c r="P175" s="218"/>
      <c r="Q175" s="218"/>
      <c r="R175" s="218"/>
      <c r="S175" s="218"/>
      <c r="T175" s="21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13" t="s">
        <v>153</v>
      </c>
      <c r="AU175" s="213" t="s">
        <v>86</v>
      </c>
      <c r="AV175" s="14" t="s">
        <v>86</v>
      </c>
      <c r="AW175" s="14" t="s">
        <v>32</v>
      </c>
      <c r="AX175" s="14" t="s">
        <v>76</v>
      </c>
      <c r="AY175" s="213" t="s">
        <v>134</v>
      </c>
    </row>
    <row r="176" s="15" customFormat="1">
      <c r="A176" s="15"/>
      <c r="B176" s="220"/>
      <c r="C176" s="15"/>
      <c r="D176" s="205" t="s">
        <v>153</v>
      </c>
      <c r="E176" s="221" t="s">
        <v>1</v>
      </c>
      <c r="F176" s="222" t="s">
        <v>184</v>
      </c>
      <c r="G176" s="15"/>
      <c r="H176" s="223">
        <v>674.95899999999995</v>
      </c>
      <c r="I176" s="224"/>
      <c r="J176" s="15"/>
      <c r="K176" s="15"/>
      <c r="L176" s="220"/>
      <c r="M176" s="225"/>
      <c r="N176" s="226"/>
      <c r="O176" s="226"/>
      <c r="P176" s="226"/>
      <c r="Q176" s="226"/>
      <c r="R176" s="226"/>
      <c r="S176" s="226"/>
      <c r="T176" s="227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21" t="s">
        <v>153</v>
      </c>
      <c r="AU176" s="221" t="s">
        <v>86</v>
      </c>
      <c r="AV176" s="15" t="s">
        <v>140</v>
      </c>
      <c r="AW176" s="15" t="s">
        <v>32</v>
      </c>
      <c r="AX176" s="15" t="s">
        <v>84</v>
      </c>
      <c r="AY176" s="221" t="s">
        <v>134</v>
      </c>
    </row>
    <row r="177" s="2" customFormat="1" ht="21.75" customHeight="1">
      <c r="A177" s="38"/>
      <c r="B177" s="189"/>
      <c r="C177" s="190" t="s">
        <v>246</v>
      </c>
      <c r="D177" s="190" t="s">
        <v>136</v>
      </c>
      <c r="E177" s="191" t="s">
        <v>247</v>
      </c>
      <c r="F177" s="192" t="s">
        <v>248</v>
      </c>
      <c r="G177" s="193" t="s">
        <v>148</v>
      </c>
      <c r="H177" s="194">
        <v>684.27999999999997</v>
      </c>
      <c r="I177" s="195"/>
      <c r="J177" s="196">
        <f>ROUND(I177*H177,2)</f>
        <v>0</v>
      </c>
      <c r="K177" s="197"/>
      <c r="L177" s="39"/>
      <c r="M177" s="198" t="s">
        <v>1</v>
      </c>
      <c r="N177" s="199" t="s">
        <v>41</v>
      </c>
      <c r="O177" s="77"/>
      <c r="P177" s="200">
        <f>O177*H177</f>
        <v>0</v>
      </c>
      <c r="Q177" s="200">
        <v>0.10100000000000001</v>
      </c>
      <c r="R177" s="200">
        <f>Q177*H177</f>
        <v>69.112279999999998</v>
      </c>
      <c r="S177" s="200">
        <v>0</v>
      </c>
      <c r="T177" s="201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02" t="s">
        <v>140</v>
      </c>
      <c r="AT177" s="202" t="s">
        <v>136</v>
      </c>
      <c r="AU177" s="202" t="s">
        <v>86</v>
      </c>
      <c r="AY177" s="19" t="s">
        <v>134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9" t="s">
        <v>84</v>
      </c>
      <c r="BK177" s="203">
        <f>ROUND(I177*H177,2)</f>
        <v>0</v>
      </c>
      <c r="BL177" s="19" t="s">
        <v>140</v>
      </c>
      <c r="BM177" s="202" t="s">
        <v>249</v>
      </c>
    </row>
    <row r="178" s="14" customFormat="1">
      <c r="A178" s="14"/>
      <c r="B178" s="212"/>
      <c r="C178" s="14"/>
      <c r="D178" s="205" t="s">
        <v>153</v>
      </c>
      <c r="E178" s="213" t="s">
        <v>1</v>
      </c>
      <c r="F178" s="214" t="s">
        <v>176</v>
      </c>
      <c r="G178" s="14"/>
      <c r="H178" s="215">
        <v>684.27999999999997</v>
      </c>
      <c r="I178" s="216"/>
      <c r="J178" s="14"/>
      <c r="K178" s="14"/>
      <c r="L178" s="212"/>
      <c r="M178" s="217"/>
      <c r="N178" s="218"/>
      <c r="O178" s="218"/>
      <c r="P178" s="218"/>
      <c r="Q178" s="218"/>
      <c r="R178" s="218"/>
      <c r="S178" s="218"/>
      <c r="T178" s="21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13" t="s">
        <v>153</v>
      </c>
      <c r="AU178" s="213" t="s">
        <v>86</v>
      </c>
      <c r="AV178" s="14" t="s">
        <v>86</v>
      </c>
      <c r="AW178" s="14" t="s">
        <v>32</v>
      </c>
      <c r="AX178" s="14" t="s">
        <v>84</v>
      </c>
      <c r="AY178" s="213" t="s">
        <v>134</v>
      </c>
    </row>
    <row r="179" s="2" customFormat="1" ht="16.5" customHeight="1">
      <c r="A179" s="38"/>
      <c r="B179" s="189"/>
      <c r="C179" s="228" t="s">
        <v>250</v>
      </c>
      <c r="D179" s="228" t="s">
        <v>186</v>
      </c>
      <c r="E179" s="229" t="s">
        <v>251</v>
      </c>
      <c r="F179" s="230" t="s">
        <v>252</v>
      </c>
      <c r="G179" s="231" t="s">
        <v>148</v>
      </c>
      <c r="H179" s="232">
        <v>68.427999999999997</v>
      </c>
      <c r="I179" s="233"/>
      <c r="J179" s="234">
        <f>ROUND(I179*H179,2)</f>
        <v>0</v>
      </c>
      <c r="K179" s="235"/>
      <c r="L179" s="236"/>
      <c r="M179" s="237" t="s">
        <v>1</v>
      </c>
      <c r="N179" s="238" t="s">
        <v>41</v>
      </c>
      <c r="O179" s="77"/>
      <c r="P179" s="200">
        <f>O179*H179</f>
        <v>0</v>
      </c>
      <c r="Q179" s="200">
        <v>0.108</v>
      </c>
      <c r="R179" s="200">
        <f>Q179*H179</f>
        <v>7.3902239999999999</v>
      </c>
      <c r="S179" s="200">
        <v>0</v>
      </c>
      <c r="T179" s="201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02" t="s">
        <v>168</v>
      </c>
      <c r="AT179" s="202" t="s">
        <v>186</v>
      </c>
      <c r="AU179" s="202" t="s">
        <v>86</v>
      </c>
      <c r="AY179" s="19" t="s">
        <v>134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9" t="s">
        <v>84</v>
      </c>
      <c r="BK179" s="203">
        <f>ROUND(I179*H179,2)</f>
        <v>0</v>
      </c>
      <c r="BL179" s="19" t="s">
        <v>140</v>
      </c>
      <c r="BM179" s="202" t="s">
        <v>253</v>
      </c>
    </row>
    <row r="180" s="13" customFormat="1">
      <c r="A180" s="13"/>
      <c r="B180" s="204"/>
      <c r="C180" s="13"/>
      <c r="D180" s="205" t="s">
        <v>153</v>
      </c>
      <c r="E180" s="206" t="s">
        <v>1</v>
      </c>
      <c r="F180" s="207" t="s">
        <v>254</v>
      </c>
      <c r="G180" s="13"/>
      <c r="H180" s="206" t="s">
        <v>1</v>
      </c>
      <c r="I180" s="208"/>
      <c r="J180" s="13"/>
      <c r="K180" s="13"/>
      <c r="L180" s="204"/>
      <c r="M180" s="209"/>
      <c r="N180" s="210"/>
      <c r="O180" s="210"/>
      <c r="P180" s="210"/>
      <c r="Q180" s="210"/>
      <c r="R180" s="210"/>
      <c r="S180" s="210"/>
      <c r="T180" s="21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06" t="s">
        <v>153</v>
      </c>
      <c r="AU180" s="206" t="s">
        <v>86</v>
      </c>
      <c r="AV180" s="13" t="s">
        <v>84</v>
      </c>
      <c r="AW180" s="13" t="s">
        <v>32</v>
      </c>
      <c r="AX180" s="13" t="s">
        <v>76</v>
      </c>
      <c r="AY180" s="206" t="s">
        <v>134</v>
      </c>
    </row>
    <row r="181" s="14" customFormat="1">
      <c r="A181" s="14"/>
      <c r="B181" s="212"/>
      <c r="C181" s="14"/>
      <c r="D181" s="205" t="s">
        <v>153</v>
      </c>
      <c r="E181" s="213" t="s">
        <v>1</v>
      </c>
      <c r="F181" s="214" t="s">
        <v>255</v>
      </c>
      <c r="G181" s="14"/>
      <c r="H181" s="215">
        <v>68.427999999999997</v>
      </c>
      <c r="I181" s="216"/>
      <c r="J181" s="14"/>
      <c r="K181" s="14"/>
      <c r="L181" s="212"/>
      <c r="M181" s="217"/>
      <c r="N181" s="218"/>
      <c r="O181" s="218"/>
      <c r="P181" s="218"/>
      <c r="Q181" s="218"/>
      <c r="R181" s="218"/>
      <c r="S181" s="218"/>
      <c r="T181" s="21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13" t="s">
        <v>153</v>
      </c>
      <c r="AU181" s="213" t="s">
        <v>86</v>
      </c>
      <c r="AV181" s="14" t="s">
        <v>86</v>
      </c>
      <c r="AW181" s="14" t="s">
        <v>32</v>
      </c>
      <c r="AX181" s="14" t="s">
        <v>84</v>
      </c>
      <c r="AY181" s="213" t="s">
        <v>134</v>
      </c>
    </row>
    <row r="182" s="12" customFormat="1" ht="22.8" customHeight="1">
      <c r="A182" s="12"/>
      <c r="B182" s="176"/>
      <c r="C182" s="12"/>
      <c r="D182" s="177" t="s">
        <v>75</v>
      </c>
      <c r="E182" s="187" t="s">
        <v>172</v>
      </c>
      <c r="F182" s="187" t="s">
        <v>256</v>
      </c>
      <c r="G182" s="12"/>
      <c r="H182" s="12"/>
      <c r="I182" s="179"/>
      <c r="J182" s="188">
        <f>BK182</f>
        <v>0</v>
      </c>
      <c r="K182" s="12"/>
      <c r="L182" s="176"/>
      <c r="M182" s="181"/>
      <c r="N182" s="182"/>
      <c r="O182" s="182"/>
      <c r="P182" s="183">
        <f>SUM(P183:P191)</f>
        <v>0</v>
      </c>
      <c r="Q182" s="182"/>
      <c r="R182" s="183">
        <f>SUM(R183:R191)</f>
        <v>0</v>
      </c>
      <c r="S182" s="182"/>
      <c r="T182" s="184">
        <f>SUM(T183:T191)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77" t="s">
        <v>84</v>
      </c>
      <c r="AT182" s="185" t="s">
        <v>75</v>
      </c>
      <c r="AU182" s="185" t="s">
        <v>84</v>
      </c>
      <c r="AY182" s="177" t="s">
        <v>134</v>
      </c>
      <c r="BK182" s="186">
        <f>SUM(BK183:BK191)</f>
        <v>0</v>
      </c>
    </row>
    <row r="183" s="2" customFormat="1" ht="16.5" customHeight="1">
      <c r="A183" s="38"/>
      <c r="B183" s="189"/>
      <c r="C183" s="190" t="s">
        <v>257</v>
      </c>
      <c r="D183" s="190" t="s">
        <v>136</v>
      </c>
      <c r="E183" s="191" t="s">
        <v>258</v>
      </c>
      <c r="F183" s="192" t="s">
        <v>259</v>
      </c>
      <c r="G183" s="193" t="s">
        <v>148</v>
      </c>
      <c r="H183" s="194">
        <v>674.95899999999995</v>
      </c>
      <c r="I183" s="195"/>
      <c r="J183" s="196">
        <f>ROUND(I183*H183,2)</f>
        <v>0</v>
      </c>
      <c r="K183" s="197"/>
      <c r="L183" s="39"/>
      <c r="M183" s="198" t="s">
        <v>1</v>
      </c>
      <c r="N183" s="199" t="s">
        <v>41</v>
      </c>
      <c r="O183" s="77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02" t="s">
        <v>140</v>
      </c>
      <c r="AT183" s="202" t="s">
        <v>136</v>
      </c>
      <c r="AU183" s="202" t="s">
        <v>86</v>
      </c>
      <c r="AY183" s="19" t="s">
        <v>134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9" t="s">
        <v>84</v>
      </c>
      <c r="BK183" s="203">
        <f>ROUND(I183*H183,2)</f>
        <v>0</v>
      </c>
      <c r="BL183" s="19" t="s">
        <v>140</v>
      </c>
      <c r="BM183" s="202" t="s">
        <v>260</v>
      </c>
    </row>
    <row r="184" s="13" customFormat="1">
      <c r="A184" s="13"/>
      <c r="B184" s="204"/>
      <c r="C184" s="13"/>
      <c r="D184" s="205" t="s">
        <v>153</v>
      </c>
      <c r="E184" s="206" t="s">
        <v>1</v>
      </c>
      <c r="F184" s="207" t="s">
        <v>240</v>
      </c>
      <c r="G184" s="13"/>
      <c r="H184" s="206" t="s">
        <v>1</v>
      </c>
      <c r="I184" s="208"/>
      <c r="J184" s="13"/>
      <c r="K184" s="13"/>
      <c r="L184" s="204"/>
      <c r="M184" s="209"/>
      <c r="N184" s="210"/>
      <c r="O184" s="210"/>
      <c r="P184" s="210"/>
      <c r="Q184" s="210"/>
      <c r="R184" s="210"/>
      <c r="S184" s="210"/>
      <c r="T184" s="21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06" t="s">
        <v>153</v>
      </c>
      <c r="AU184" s="206" t="s">
        <v>86</v>
      </c>
      <c r="AV184" s="13" t="s">
        <v>84</v>
      </c>
      <c r="AW184" s="13" t="s">
        <v>32</v>
      </c>
      <c r="AX184" s="13" t="s">
        <v>76</v>
      </c>
      <c r="AY184" s="206" t="s">
        <v>134</v>
      </c>
    </row>
    <row r="185" s="13" customFormat="1">
      <c r="A185" s="13"/>
      <c r="B185" s="204"/>
      <c r="C185" s="13"/>
      <c r="D185" s="205" t="s">
        <v>153</v>
      </c>
      <c r="E185" s="206" t="s">
        <v>1</v>
      </c>
      <c r="F185" s="207" t="s">
        <v>241</v>
      </c>
      <c r="G185" s="13"/>
      <c r="H185" s="206" t="s">
        <v>1</v>
      </c>
      <c r="I185" s="208"/>
      <c r="J185" s="13"/>
      <c r="K185" s="13"/>
      <c r="L185" s="204"/>
      <c r="M185" s="209"/>
      <c r="N185" s="210"/>
      <c r="O185" s="210"/>
      <c r="P185" s="210"/>
      <c r="Q185" s="210"/>
      <c r="R185" s="210"/>
      <c r="S185" s="210"/>
      <c r="T185" s="21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06" t="s">
        <v>153</v>
      </c>
      <c r="AU185" s="206" t="s">
        <v>86</v>
      </c>
      <c r="AV185" s="13" t="s">
        <v>84</v>
      </c>
      <c r="AW185" s="13" t="s">
        <v>32</v>
      </c>
      <c r="AX185" s="13" t="s">
        <v>76</v>
      </c>
      <c r="AY185" s="206" t="s">
        <v>134</v>
      </c>
    </row>
    <row r="186" s="14" customFormat="1">
      <c r="A186" s="14"/>
      <c r="B186" s="212"/>
      <c r="C186" s="14"/>
      <c r="D186" s="205" t="s">
        <v>153</v>
      </c>
      <c r="E186" s="213" t="s">
        <v>1</v>
      </c>
      <c r="F186" s="214" t="s">
        <v>242</v>
      </c>
      <c r="G186" s="14"/>
      <c r="H186" s="215">
        <v>339.70299999999997</v>
      </c>
      <c r="I186" s="216"/>
      <c r="J186" s="14"/>
      <c r="K186" s="14"/>
      <c r="L186" s="212"/>
      <c r="M186" s="217"/>
      <c r="N186" s="218"/>
      <c r="O186" s="218"/>
      <c r="P186" s="218"/>
      <c r="Q186" s="218"/>
      <c r="R186" s="218"/>
      <c r="S186" s="218"/>
      <c r="T186" s="21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13" t="s">
        <v>153</v>
      </c>
      <c r="AU186" s="213" t="s">
        <v>86</v>
      </c>
      <c r="AV186" s="14" t="s">
        <v>86</v>
      </c>
      <c r="AW186" s="14" t="s">
        <v>32</v>
      </c>
      <c r="AX186" s="14" t="s">
        <v>76</v>
      </c>
      <c r="AY186" s="213" t="s">
        <v>134</v>
      </c>
    </row>
    <row r="187" s="14" customFormat="1">
      <c r="A187" s="14"/>
      <c r="B187" s="212"/>
      <c r="C187" s="14"/>
      <c r="D187" s="205" t="s">
        <v>153</v>
      </c>
      <c r="E187" s="213" t="s">
        <v>1</v>
      </c>
      <c r="F187" s="214" t="s">
        <v>243</v>
      </c>
      <c r="G187" s="14"/>
      <c r="H187" s="215">
        <v>60.756</v>
      </c>
      <c r="I187" s="216"/>
      <c r="J187" s="14"/>
      <c r="K187" s="14"/>
      <c r="L187" s="212"/>
      <c r="M187" s="217"/>
      <c r="N187" s="218"/>
      <c r="O187" s="218"/>
      <c r="P187" s="218"/>
      <c r="Q187" s="218"/>
      <c r="R187" s="218"/>
      <c r="S187" s="218"/>
      <c r="T187" s="21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13" t="s">
        <v>153</v>
      </c>
      <c r="AU187" s="213" t="s">
        <v>86</v>
      </c>
      <c r="AV187" s="14" t="s">
        <v>86</v>
      </c>
      <c r="AW187" s="14" t="s">
        <v>32</v>
      </c>
      <c r="AX187" s="14" t="s">
        <v>76</v>
      </c>
      <c r="AY187" s="213" t="s">
        <v>134</v>
      </c>
    </row>
    <row r="188" s="13" customFormat="1">
      <c r="A188" s="13"/>
      <c r="B188" s="204"/>
      <c r="C188" s="13"/>
      <c r="D188" s="205" t="s">
        <v>153</v>
      </c>
      <c r="E188" s="206" t="s">
        <v>1</v>
      </c>
      <c r="F188" s="207" t="s">
        <v>244</v>
      </c>
      <c r="G188" s="13"/>
      <c r="H188" s="206" t="s">
        <v>1</v>
      </c>
      <c r="I188" s="208"/>
      <c r="J188" s="13"/>
      <c r="K188" s="13"/>
      <c r="L188" s="204"/>
      <c r="M188" s="209"/>
      <c r="N188" s="210"/>
      <c r="O188" s="210"/>
      <c r="P188" s="210"/>
      <c r="Q188" s="210"/>
      <c r="R188" s="210"/>
      <c r="S188" s="210"/>
      <c r="T188" s="21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06" t="s">
        <v>153</v>
      </c>
      <c r="AU188" s="206" t="s">
        <v>86</v>
      </c>
      <c r="AV188" s="13" t="s">
        <v>84</v>
      </c>
      <c r="AW188" s="13" t="s">
        <v>32</v>
      </c>
      <c r="AX188" s="13" t="s">
        <v>76</v>
      </c>
      <c r="AY188" s="206" t="s">
        <v>134</v>
      </c>
    </row>
    <row r="189" s="14" customFormat="1">
      <c r="A189" s="14"/>
      <c r="B189" s="212"/>
      <c r="C189" s="14"/>
      <c r="D189" s="205" t="s">
        <v>153</v>
      </c>
      <c r="E189" s="213" t="s">
        <v>1</v>
      </c>
      <c r="F189" s="214" t="s">
        <v>245</v>
      </c>
      <c r="G189" s="14"/>
      <c r="H189" s="215">
        <v>274.5</v>
      </c>
      <c r="I189" s="216"/>
      <c r="J189" s="14"/>
      <c r="K189" s="14"/>
      <c r="L189" s="212"/>
      <c r="M189" s="217"/>
      <c r="N189" s="218"/>
      <c r="O189" s="218"/>
      <c r="P189" s="218"/>
      <c r="Q189" s="218"/>
      <c r="R189" s="218"/>
      <c r="S189" s="218"/>
      <c r="T189" s="21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13" t="s">
        <v>153</v>
      </c>
      <c r="AU189" s="213" t="s">
        <v>86</v>
      </c>
      <c r="AV189" s="14" t="s">
        <v>86</v>
      </c>
      <c r="AW189" s="14" t="s">
        <v>32</v>
      </c>
      <c r="AX189" s="14" t="s">
        <v>76</v>
      </c>
      <c r="AY189" s="213" t="s">
        <v>134</v>
      </c>
    </row>
    <row r="190" s="15" customFormat="1">
      <c r="A190" s="15"/>
      <c r="B190" s="220"/>
      <c r="C190" s="15"/>
      <c r="D190" s="205" t="s">
        <v>153</v>
      </c>
      <c r="E190" s="221" t="s">
        <v>1</v>
      </c>
      <c r="F190" s="222" t="s">
        <v>184</v>
      </c>
      <c r="G190" s="15"/>
      <c r="H190" s="223">
        <v>674.95899999999995</v>
      </c>
      <c r="I190" s="224"/>
      <c r="J190" s="15"/>
      <c r="K190" s="15"/>
      <c r="L190" s="220"/>
      <c r="M190" s="225"/>
      <c r="N190" s="226"/>
      <c r="O190" s="226"/>
      <c r="P190" s="226"/>
      <c r="Q190" s="226"/>
      <c r="R190" s="226"/>
      <c r="S190" s="226"/>
      <c r="T190" s="22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21" t="s">
        <v>153</v>
      </c>
      <c r="AU190" s="221" t="s">
        <v>86</v>
      </c>
      <c r="AV190" s="15" t="s">
        <v>140</v>
      </c>
      <c r="AW190" s="15" t="s">
        <v>32</v>
      </c>
      <c r="AX190" s="15" t="s">
        <v>84</v>
      </c>
      <c r="AY190" s="221" t="s">
        <v>134</v>
      </c>
    </row>
    <row r="191" s="2" customFormat="1" ht="21.75" customHeight="1">
      <c r="A191" s="38"/>
      <c r="B191" s="189"/>
      <c r="C191" s="190" t="s">
        <v>261</v>
      </c>
      <c r="D191" s="190" t="s">
        <v>136</v>
      </c>
      <c r="E191" s="191" t="s">
        <v>262</v>
      </c>
      <c r="F191" s="192" t="s">
        <v>263</v>
      </c>
      <c r="G191" s="193" t="s">
        <v>148</v>
      </c>
      <c r="H191" s="194">
        <v>684.27999999999997</v>
      </c>
      <c r="I191" s="195"/>
      <c r="J191" s="196">
        <f>ROUND(I191*H191,2)</f>
        <v>0</v>
      </c>
      <c r="K191" s="197"/>
      <c r="L191" s="39"/>
      <c r="M191" s="198" t="s">
        <v>1</v>
      </c>
      <c r="N191" s="199" t="s">
        <v>41</v>
      </c>
      <c r="O191" s="77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02" t="s">
        <v>140</v>
      </c>
      <c r="AT191" s="202" t="s">
        <v>136</v>
      </c>
      <c r="AU191" s="202" t="s">
        <v>86</v>
      </c>
      <c r="AY191" s="19" t="s">
        <v>134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9" t="s">
        <v>84</v>
      </c>
      <c r="BK191" s="203">
        <f>ROUND(I191*H191,2)</f>
        <v>0</v>
      </c>
      <c r="BL191" s="19" t="s">
        <v>140</v>
      </c>
      <c r="BM191" s="202" t="s">
        <v>264</v>
      </c>
    </row>
    <row r="192" s="12" customFormat="1" ht="22.8" customHeight="1">
      <c r="A192" s="12"/>
      <c r="B192" s="176"/>
      <c r="C192" s="12"/>
      <c r="D192" s="177" t="s">
        <v>75</v>
      </c>
      <c r="E192" s="187" t="s">
        <v>265</v>
      </c>
      <c r="F192" s="187" t="s">
        <v>266</v>
      </c>
      <c r="G192" s="12"/>
      <c r="H192" s="12"/>
      <c r="I192" s="179"/>
      <c r="J192" s="188">
        <f>BK192</f>
        <v>0</v>
      </c>
      <c r="K192" s="12"/>
      <c r="L192" s="176"/>
      <c r="M192" s="181"/>
      <c r="N192" s="182"/>
      <c r="O192" s="182"/>
      <c r="P192" s="183">
        <f>SUM(P193:P204)</f>
        <v>0</v>
      </c>
      <c r="Q192" s="182"/>
      <c r="R192" s="183">
        <f>SUM(R193:R204)</f>
        <v>0</v>
      </c>
      <c r="S192" s="182"/>
      <c r="T192" s="184">
        <f>SUM(T193:T204)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77" t="s">
        <v>84</v>
      </c>
      <c r="AT192" s="185" t="s">
        <v>75</v>
      </c>
      <c r="AU192" s="185" t="s">
        <v>84</v>
      </c>
      <c r="AY192" s="177" t="s">
        <v>134</v>
      </c>
      <c r="BK192" s="186">
        <f>SUM(BK193:BK204)</f>
        <v>0</v>
      </c>
    </row>
    <row r="193" s="2" customFormat="1" ht="33" customHeight="1">
      <c r="A193" s="38"/>
      <c r="B193" s="189"/>
      <c r="C193" s="190" t="s">
        <v>267</v>
      </c>
      <c r="D193" s="190" t="s">
        <v>136</v>
      </c>
      <c r="E193" s="191" t="s">
        <v>268</v>
      </c>
      <c r="F193" s="192" t="s">
        <v>269</v>
      </c>
      <c r="G193" s="193" t="s">
        <v>270</v>
      </c>
      <c r="H193" s="194">
        <v>11.609</v>
      </c>
      <c r="I193" s="195"/>
      <c r="J193" s="196">
        <f>ROUND(I193*H193,2)</f>
        <v>0</v>
      </c>
      <c r="K193" s="197"/>
      <c r="L193" s="39"/>
      <c r="M193" s="198" t="s">
        <v>1</v>
      </c>
      <c r="N193" s="199" t="s">
        <v>41</v>
      </c>
      <c r="O193" s="77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02" t="s">
        <v>140</v>
      </c>
      <c r="AT193" s="202" t="s">
        <v>136</v>
      </c>
      <c r="AU193" s="202" t="s">
        <v>86</v>
      </c>
      <c r="AY193" s="19" t="s">
        <v>134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9" t="s">
        <v>84</v>
      </c>
      <c r="BK193" s="203">
        <f>ROUND(I193*H193,2)</f>
        <v>0</v>
      </c>
      <c r="BL193" s="19" t="s">
        <v>140</v>
      </c>
      <c r="BM193" s="202" t="s">
        <v>271</v>
      </c>
    </row>
    <row r="194" s="2" customFormat="1" ht="16.5" customHeight="1">
      <c r="A194" s="38"/>
      <c r="B194" s="189"/>
      <c r="C194" s="190" t="s">
        <v>272</v>
      </c>
      <c r="D194" s="190" t="s">
        <v>136</v>
      </c>
      <c r="E194" s="191" t="s">
        <v>273</v>
      </c>
      <c r="F194" s="192" t="s">
        <v>274</v>
      </c>
      <c r="G194" s="193" t="s">
        <v>270</v>
      </c>
      <c r="H194" s="194">
        <v>17.5</v>
      </c>
      <c r="I194" s="195"/>
      <c r="J194" s="196">
        <f>ROUND(I194*H194,2)</f>
        <v>0</v>
      </c>
      <c r="K194" s="197"/>
      <c r="L194" s="39"/>
      <c r="M194" s="198" t="s">
        <v>1</v>
      </c>
      <c r="N194" s="199" t="s">
        <v>41</v>
      </c>
      <c r="O194" s="77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02" t="s">
        <v>140</v>
      </c>
      <c r="AT194" s="202" t="s">
        <v>136</v>
      </c>
      <c r="AU194" s="202" t="s">
        <v>86</v>
      </c>
      <c r="AY194" s="19" t="s">
        <v>134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9" t="s">
        <v>84</v>
      </c>
      <c r="BK194" s="203">
        <f>ROUND(I194*H194,2)</f>
        <v>0</v>
      </c>
      <c r="BL194" s="19" t="s">
        <v>140</v>
      </c>
      <c r="BM194" s="202" t="s">
        <v>275</v>
      </c>
    </row>
    <row r="195" s="14" customFormat="1">
      <c r="A195" s="14"/>
      <c r="B195" s="212"/>
      <c r="C195" s="14"/>
      <c r="D195" s="205" t="s">
        <v>153</v>
      </c>
      <c r="E195" s="213" t="s">
        <v>1</v>
      </c>
      <c r="F195" s="214" t="s">
        <v>276</v>
      </c>
      <c r="G195" s="14"/>
      <c r="H195" s="215">
        <v>17.5</v>
      </c>
      <c r="I195" s="216"/>
      <c r="J195" s="14"/>
      <c r="K195" s="14"/>
      <c r="L195" s="212"/>
      <c r="M195" s="217"/>
      <c r="N195" s="218"/>
      <c r="O195" s="218"/>
      <c r="P195" s="218"/>
      <c r="Q195" s="218"/>
      <c r="R195" s="218"/>
      <c r="S195" s="218"/>
      <c r="T195" s="21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13" t="s">
        <v>153</v>
      </c>
      <c r="AU195" s="213" t="s">
        <v>86</v>
      </c>
      <c r="AV195" s="14" t="s">
        <v>86</v>
      </c>
      <c r="AW195" s="14" t="s">
        <v>32</v>
      </c>
      <c r="AX195" s="14" t="s">
        <v>84</v>
      </c>
      <c r="AY195" s="213" t="s">
        <v>134</v>
      </c>
    </row>
    <row r="196" s="2" customFormat="1" ht="16.5" customHeight="1">
      <c r="A196" s="38"/>
      <c r="B196" s="189"/>
      <c r="C196" s="190" t="s">
        <v>277</v>
      </c>
      <c r="D196" s="190" t="s">
        <v>136</v>
      </c>
      <c r="E196" s="191" t="s">
        <v>278</v>
      </c>
      <c r="F196" s="192" t="s">
        <v>279</v>
      </c>
      <c r="G196" s="193" t="s">
        <v>270</v>
      </c>
      <c r="H196" s="194">
        <v>11.609</v>
      </c>
      <c r="I196" s="195"/>
      <c r="J196" s="196">
        <f>ROUND(I196*H196,2)</f>
        <v>0</v>
      </c>
      <c r="K196" s="197"/>
      <c r="L196" s="39"/>
      <c r="M196" s="198" t="s">
        <v>1</v>
      </c>
      <c r="N196" s="199" t="s">
        <v>41</v>
      </c>
      <c r="O196" s="77"/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02" t="s">
        <v>140</v>
      </c>
      <c r="AT196" s="202" t="s">
        <v>136</v>
      </c>
      <c r="AU196" s="202" t="s">
        <v>86</v>
      </c>
      <c r="AY196" s="19" t="s">
        <v>134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9" t="s">
        <v>84</v>
      </c>
      <c r="BK196" s="203">
        <f>ROUND(I196*H196,2)</f>
        <v>0</v>
      </c>
      <c r="BL196" s="19" t="s">
        <v>140</v>
      </c>
      <c r="BM196" s="202" t="s">
        <v>280</v>
      </c>
    </row>
    <row r="197" s="2" customFormat="1" ht="21.75" customHeight="1">
      <c r="A197" s="38"/>
      <c r="B197" s="189"/>
      <c r="C197" s="190" t="s">
        <v>281</v>
      </c>
      <c r="D197" s="190" t="s">
        <v>136</v>
      </c>
      <c r="E197" s="191" t="s">
        <v>282</v>
      </c>
      <c r="F197" s="192" t="s">
        <v>283</v>
      </c>
      <c r="G197" s="193" t="s">
        <v>270</v>
      </c>
      <c r="H197" s="194">
        <v>157.5</v>
      </c>
      <c r="I197" s="195"/>
      <c r="J197" s="196">
        <f>ROUND(I197*H197,2)</f>
        <v>0</v>
      </c>
      <c r="K197" s="197"/>
      <c r="L197" s="39"/>
      <c r="M197" s="198" t="s">
        <v>1</v>
      </c>
      <c r="N197" s="199" t="s">
        <v>41</v>
      </c>
      <c r="O197" s="77"/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02" t="s">
        <v>140</v>
      </c>
      <c r="AT197" s="202" t="s">
        <v>136</v>
      </c>
      <c r="AU197" s="202" t="s">
        <v>86</v>
      </c>
      <c r="AY197" s="19" t="s">
        <v>134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9" t="s">
        <v>84</v>
      </c>
      <c r="BK197" s="203">
        <f>ROUND(I197*H197,2)</f>
        <v>0</v>
      </c>
      <c r="BL197" s="19" t="s">
        <v>140</v>
      </c>
      <c r="BM197" s="202" t="s">
        <v>284</v>
      </c>
    </row>
    <row r="198" s="14" customFormat="1">
      <c r="A198" s="14"/>
      <c r="B198" s="212"/>
      <c r="C198" s="14"/>
      <c r="D198" s="205" t="s">
        <v>153</v>
      </c>
      <c r="E198" s="213" t="s">
        <v>1</v>
      </c>
      <c r="F198" s="214" t="s">
        <v>285</v>
      </c>
      <c r="G198" s="14"/>
      <c r="H198" s="215">
        <v>157.5</v>
      </c>
      <c r="I198" s="216"/>
      <c r="J198" s="14"/>
      <c r="K198" s="14"/>
      <c r="L198" s="212"/>
      <c r="M198" s="217"/>
      <c r="N198" s="218"/>
      <c r="O198" s="218"/>
      <c r="P198" s="218"/>
      <c r="Q198" s="218"/>
      <c r="R198" s="218"/>
      <c r="S198" s="218"/>
      <c r="T198" s="21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13" t="s">
        <v>153</v>
      </c>
      <c r="AU198" s="213" t="s">
        <v>86</v>
      </c>
      <c r="AV198" s="14" t="s">
        <v>86</v>
      </c>
      <c r="AW198" s="14" t="s">
        <v>32</v>
      </c>
      <c r="AX198" s="14" t="s">
        <v>84</v>
      </c>
      <c r="AY198" s="213" t="s">
        <v>134</v>
      </c>
    </row>
    <row r="199" s="2" customFormat="1" ht="21.75" customHeight="1">
      <c r="A199" s="38"/>
      <c r="B199" s="189"/>
      <c r="C199" s="190" t="s">
        <v>286</v>
      </c>
      <c r="D199" s="190" t="s">
        <v>136</v>
      </c>
      <c r="E199" s="191" t="s">
        <v>287</v>
      </c>
      <c r="F199" s="192" t="s">
        <v>288</v>
      </c>
      <c r="G199" s="193" t="s">
        <v>270</v>
      </c>
      <c r="H199" s="194">
        <v>104.481</v>
      </c>
      <c r="I199" s="195"/>
      <c r="J199" s="196">
        <f>ROUND(I199*H199,2)</f>
        <v>0</v>
      </c>
      <c r="K199" s="197"/>
      <c r="L199" s="39"/>
      <c r="M199" s="198" t="s">
        <v>1</v>
      </c>
      <c r="N199" s="199" t="s">
        <v>41</v>
      </c>
      <c r="O199" s="77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02" t="s">
        <v>140</v>
      </c>
      <c r="AT199" s="202" t="s">
        <v>136</v>
      </c>
      <c r="AU199" s="202" t="s">
        <v>86</v>
      </c>
      <c r="AY199" s="19" t="s">
        <v>134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9" t="s">
        <v>84</v>
      </c>
      <c r="BK199" s="203">
        <f>ROUND(I199*H199,2)</f>
        <v>0</v>
      </c>
      <c r="BL199" s="19" t="s">
        <v>140</v>
      </c>
      <c r="BM199" s="202" t="s">
        <v>289</v>
      </c>
    </row>
    <row r="200" s="14" customFormat="1">
      <c r="A200" s="14"/>
      <c r="B200" s="212"/>
      <c r="C200" s="14"/>
      <c r="D200" s="205" t="s">
        <v>153</v>
      </c>
      <c r="E200" s="213" t="s">
        <v>1</v>
      </c>
      <c r="F200" s="214" t="s">
        <v>290</v>
      </c>
      <c r="G200" s="14"/>
      <c r="H200" s="215">
        <v>104.481</v>
      </c>
      <c r="I200" s="216"/>
      <c r="J200" s="14"/>
      <c r="K200" s="14"/>
      <c r="L200" s="212"/>
      <c r="M200" s="217"/>
      <c r="N200" s="218"/>
      <c r="O200" s="218"/>
      <c r="P200" s="218"/>
      <c r="Q200" s="218"/>
      <c r="R200" s="218"/>
      <c r="S200" s="218"/>
      <c r="T200" s="21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13" t="s">
        <v>153</v>
      </c>
      <c r="AU200" s="213" t="s">
        <v>86</v>
      </c>
      <c r="AV200" s="14" t="s">
        <v>86</v>
      </c>
      <c r="AW200" s="14" t="s">
        <v>32</v>
      </c>
      <c r="AX200" s="14" t="s">
        <v>84</v>
      </c>
      <c r="AY200" s="213" t="s">
        <v>134</v>
      </c>
    </row>
    <row r="201" s="2" customFormat="1" ht="21.75" customHeight="1">
      <c r="A201" s="38"/>
      <c r="B201" s="189"/>
      <c r="C201" s="190" t="s">
        <v>291</v>
      </c>
      <c r="D201" s="190" t="s">
        <v>136</v>
      </c>
      <c r="E201" s="191" t="s">
        <v>292</v>
      </c>
      <c r="F201" s="192" t="s">
        <v>293</v>
      </c>
      <c r="G201" s="193" t="s">
        <v>270</v>
      </c>
      <c r="H201" s="194">
        <v>157.5</v>
      </c>
      <c r="I201" s="195"/>
      <c r="J201" s="196">
        <f>ROUND(I201*H201,2)</f>
        <v>0</v>
      </c>
      <c r="K201" s="197"/>
      <c r="L201" s="39"/>
      <c r="M201" s="198" t="s">
        <v>1</v>
      </c>
      <c r="N201" s="199" t="s">
        <v>41</v>
      </c>
      <c r="O201" s="77"/>
      <c r="P201" s="200">
        <f>O201*H201</f>
        <v>0</v>
      </c>
      <c r="Q201" s="200">
        <v>0</v>
      </c>
      <c r="R201" s="200">
        <f>Q201*H201</f>
        <v>0</v>
      </c>
      <c r="S201" s="200">
        <v>0</v>
      </c>
      <c r="T201" s="201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02" t="s">
        <v>140</v>
      </c>
      <c r="AT201" s="202" t="s">
        <v>136</v>
      </c>
      <c r="AU201" s="202" t="s">
        <v>86</v>
      </c>
      <c r="AY201" s="19" t="s">
        <v>134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9" t="s">
        <v>84</v>
      </c>
      <c r="BK201" s="203">
        <f>ROUND(I201*H201,2)</f>
        <v>0</v>
      </c>
      <c r="BL201" s="19" t="s">
        <v>140</v>
      </c>
      <c r="BM201" s="202" t="s">
        <v>294</v>
      </c>
    </row>
    <row r="202" s="14" customFormat="1">
      <c r="A202" s="14"/>
      <c r="B202" s="212"/>
      <c r="C202" s="14"/>
      <c r="D202" s="205" t="s">
        <v>153</v>
      </c>
      <c r="E202" s="213" t="s">
        <v>1</v>
      </c>
      <c r="F202" s="214" t="s">
        <v>285</v>
      </c>
      <c r="G202" s="14"/>
      <c r="H202" s="215">
        <v>157.5</v>
      </c>
      <c r="I202" s="216"/>
      <c r="J202" s="14"/>
      <c r="K202" s="14"/>
      <c r="L202" s="212"/>
      <c r="M202" s="217"/>
      <c r="N202" s="218"/>
      <c r="O202" s="218"/>
      <c r="P202" s="218"/>
      <c r="Q202" s="218"/>
      <c r="R202" s="218"/>
      <c r="S202" s="218"/>
      <c r="T202" s="21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13" t="s">
        <v>153</v>
      </c>
      <c r="AU202" s="213" t="s">
        <v>86</v>
      </c>
      <c r="AV202" s="14" t="s">
        <v>86</v>
      </c>
      <c r="AW202" s="14" t="s">
        <v>32</v>
      </c>
      <c r="AX202" s="14" t="s">
        <v>84</v>
      </c>
      <c r="AY202" s="213" t="s">
        <v>134</v>
      </c>
    </row>
    <row r="203" s="2" customFormat="1" ht="21.75" customHeight="1">
      <c r="A203" s="38"/>
      <c r="B203" s="189"/>
      <c r="C203" s="190" t="s">
        <v>295</v>
      </c>
      <c r="D203" s="190" t="s">
        <v>136</v>
      </c>
      <c r="E203" s="191" t="s">
        <v>296</v>
      </c>
      <c r="F203" s="192" t="s">
        <v>297</v>
      </c>
      <c r="G203" s="193" t="s">
        <v>270</v>
      </c>
      <c r="H203" s="194">
        <v>11.609</v>
      </c>
      <c r="I203" s="195"/>
      <c r="J203" s="196">
        <f>ROUND(I203*H203,2)</f>
        <v>0</v>
      </c>
      <c r="K203" s="197"/>
      <c r="L203" s="39"/>
      <c r="M203" s="198" t="s">
        <v>1</v>
      </c>
      <c r="N203" s="199" t="s">
        <v>41</v>
      </c>
      <c r="O203" s="77"/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02" t="s">
        <v>140</v>
      </c>
      <c r="AT203" s="202" t="s">
        <v>136</v>
      </c>
      <c r="AU203" s="202" t="s">
        <v>86</v>
      </c>
      <c r="AY203" s="19" t="s">
        <v>134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9" t="s">
        <v>84</v>
      </c>
      <c r="BK203" s="203">
        <f>ROUND(I203*H203,2)</f>
        <v>0</v>
      </c>
      <c r="BL203" s="19" t="s">
        <v>140</v>
      </c>
      <c r="BM203" s="202" t="s">
        <v>298</v>
      </c>
    </row>
    <row r="204" s="2" customFormat="1" ht="33" customHeight="1">
      <c r="A204" s="38"/>
      <c r="B204" s="189"/>
      <c r="C204" s="190" t="s">
        <v>299</v>
      </c>
      <c r="D204" s="190" t="s">
        <v>136</v>
      </c>
      <c r="E204" s="191" t="s">
        <v>300</v>
      </c>
      <c r="F204" s="192" t="s">
        <v>301</v>
      </c>
      <c r="G204" s="193" t="s">
        <v>270</v>
      </c>
      <c r="H204" s="194">
        <v>17.5</v>
      </c>
      <c r="I204" s="195"/>
      <c r="J204" s="196">
        <f>ROUND(I204*H204,2)</f>
        <v>0</v>
      </c>
      <c r="K204" s="197"/>
      <c r="L204" s="39"/>
      <c r="M204" s="198" t="s">
        <v>1</v>
      </c>
      <c r="N204" s="199" t="s">
        <v>41</v>
      </c>
      <c r="O204" s="77"/>
      <c r="P204" s="200">
        <f>O204*H204</f>
        <v>0</v>
      </c>
      <c r="Q204" s="200">
        <v>0</v>
      </c>
      <c r="R204" s="200">
        <f>Q204*H204</f>
        <v>0</v>
      </c>
      <c r="S204" s="200">
        <v>0</v>
      </c>
      <c r="T204" s="201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02" t="s">
        <v>140</v>
      </c>
      <c r="AT204" s="202" t="s">
        <v>136</v>
      </c>
      <c r="AU204" s="202" t="s">
        <v>86</v>
      </c>
      <c r="AY204" s="19" t="s">
        <v>134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9" t="s">
        <v>84</v>
      </c>
      <c r="BK204" s="203">
        <f>ROUND(I204*H204,2)</f>
        <v>0</v>
      </c>
      <c r="BL204" s="19" t="s">
        <v>140</v>
      </c>
      <c r="BM204" s="202" t="s">
        <v>302</v>
      </c>
    </row>
    <row r="205" s="12" customFormat="1" ht="22.8" customHeight="1">
      <c r="A205" s="12"/>
      <c r="B205" s="176"/>
      <c r="C205" s="12"/>
      <c r="D205" s="177" t="s">
        <v>75</v>
      </c>
      <c r="E205" s="187" t="s">
        <v>303</v>
      </c>
      <c r="F205" s="187" t="s">
        <v>304</v>
      </c>
      <c r="G205" s="12"/>
      <c r="H205" s="12"/>
      <c r="I205" s="179"/>
      <c r="J205" s="188">
        <f>BK205</f>
        <v>0</v>
      </c>
      <c r="K205" s="12"/>
      <c r="L205" s="176"/>
      <c r="M205" s="181"/>
      <c r="N205" s="182"/>
      <c r="O205" s="182"/>
      <c r="P205" s="183">
        <f>P206</f>
        <v>0</v>
      </c>
      <c r="Q205" s="182"/>
      <c r="R205" s="183">
        <f>R206</f>
        <v>0</v>
      </c>
      <c r="S205" s="182"/>
      <c r="T205" s="184">
        <f>T206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177" t="s">
        <v>84</v>
      </c>
      <c r="AT205" s="185" t="s">
        <v>75</v>
      </c>
      <c r="AU205" s="185" t="s">
        <v>84</v>
      </c>
      <c r="AY205" s="177" t="s">
        <v>134</v>
      </c>
      <c r="BK205" s="186">
        <f>BK206</f>
        <v>0</v>
      </c>
    </row>
    <row r="206" s="2" customFormat="1" ht="16.5" customHeight="1">
      <c r="A206" s="38"/>
      <c r="B206" s="189"/>
      <c r="C206" s="190" t="s">
        <v>305</v>
      </c>
      <c r="D206" s="190" t="s">
        <v>136</v>
      </c>
      <c r="E206" s="191" t="s">
        <v>306</v>
      </c>
      <c r="F206" s="192" t="s">
        <v>307</v>
      </c>
      <c r="G206" s="193" t="s">
        <v>270</v>
      </c>
      <c r="H206" s="194">
        <v>76.525999999999996</v>
      </c>
      <c r="I206" s="195"/>
      <c r="J206" s="196">
        <f>ROUND(I206*H206,2)</f>
        <v>0</v>
      </c>
      <c r="K206" s="197"/>
      <c r="L206" s="39"/>
      <c r="M206" s="198" t="s">
        <v>1</v>
      </c>
      <c r="N206" s="199" t="s">
        <v>41</v>
      </c>
      <c r="O206" s="77"/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02" t="s">
        <v>140</v>
      </c>
      <c r="AT206" s="202" t="s">
        <v>136</v>
      </c>
      <c r="AU206" s="202" t="s">
        <v>86</v>
      </c>
      <c r="AY206" s="19" t="s">
        <v>134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9" t="s">
        <v>84</v>
      </c>
      <c r="BK206" s="203">
        <f>ROUND(I206*H206,2)</f>
        <v>0</v>
      </c>
      <c r="BL206" s="19" t="s">
        <v>140</v>
      </c>
      <c r="BM206" s="202" t="s">
        <v>308</v>
      </c>
    </row>
    <row r="207" s="12" customFormat="1" ht="22.8" customHeight="1">
      <c r="A207" s="12"/>
      <c r="B207" s="176"/>
      <c r="C207" s="12"/>
      <c r="D207" s="177" t="s">
        <v>75</v>
      </c>
      <c r="E207" s="187" t="s">
        <v>309</v>
      </c>
      <c r="F207" s="187" t="s">
        <v>310</v>
      </c>
      <c r="G207" s="12"/>
      <c r="H207" s="12"/>
      <c r="I207" s="179"/>
      <c r="J207" s="188">
        <f>BK207</f>
        <v>0</v>
      </c>
      <c r="K207" s="12"/>
      <c r="L207" s="176"/>
      <c r="M207" s="181"/>
      <c r="N207" s="182"/>
      <c r="O207" s="182"/>
      <c r="P207" s="183">
        <f>SUM(P208:P214)</f>
        <v>0</v>
      </c>
      <c r="Q207" s="182"/>
      <c r="R207" s="183">
        <f>SUM(R208:R214)</f>
        <v>0</v>
      </c>
      <c r="S207" s="182"/>
      <c r="T207" s="184">
        <f>SUM(T208:T214)</f>
        <v>11.609294799999999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177" t="s">
        <v>86</v>
      </c>
      <c r="AT207" s="185" t="s">
        <v>75</v>
      </c>
      <c r="AU207" s="185" t="s">
        <v>84</v>
      </c>
      <c r="AY207" s="177" t="s">
        <v>134</v>
      </c>
      <c r="BK207" s="186">
        <f>SUM(BK208:BK214)</f>
        <v>0</v>
      </c>
    </row>
    <row r="208" s="2" customFormat="1" ht="16.5" customHeight="1">
      <c r="A208" s="38"/>
      <c r="B208" s="189"/>
      <c r="C208" s="190" t="s">
        <v>311</v>
      </c>
      <c r="D208" s="190" t="s">
        <v>136</v>
      </c>
      <c r="E208" s="191" t="s">
        <v>312</v>
      </c>
      <c r="F208" s="192" t="s">
        <v>313</v>
      </c>
      <c r="G208" s="193" t="s">
        <v>148</v>
      </c>
      <c r="H208" s="194">
        <v>674.95899999999995</v>
      </c>
      <c r="I208" s="195"/>
      <c r="J208" s="196">
        <f>ROUND(I208*H208,2)</f>
        <v>0</v>
      </c>
      <c r="K208" s="197"/>
      <c r="L208" s="39"/>
      <c r="M208" s="198" t="s">
        <v>1</v>
      </c>
      <c r="N208" s="199" t="s">
        <v>41</v>
      </c>
      <c r="O208" s="77"/>
      <c r="P208" s="200">
        <f>O208*H208</f>
        <v>0</v>
      </c>
      <c r="Q208" s="200">
        <v>0</v>
      </c>
      <c r="R208" s="200">
        <f>Q208*H208</f>
        <v>0</v>
      </c>
      <c r="S208" s="200">
        <v>0.0172</v>
      </c>
      <c r="T208" s="201">
        <f>S208*H208</f>
        <v>11.609294799999999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02" t="s">
        <v>209</v>
      </c>
      <c r="AT208" s="202" t="s">
        <v>136</v>
      </c>
      <c r="AU208" s="202" t="s">
        <v>86</v>
      </c>
      <c r="AY208" s="19" t="s">
        <v>134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9" t="s">
        <v>84</v>
      </c>
      <c r="BK208" s="203">
        <f>ROUND(I208*H208,2)</f>
        <v>0</v>
      </c>
      <c r="BL208" s="19" t="s">
        <v>209</v>
      </c>
      <c r="BM208" s="202" t="s">
        <v>314</v>
      </c>
    </row>
    <row r="209" s="13" customFormat="1">
      <c r="A209" s="13"/>
      <c r="B209" s="204"/>
      <c r="C209" s="13"/>
      <c r="D209" s="205" t="s">
        <v>153</v>
      </c>
      <c r="E209" s="206" t="s">
        <v>1</v>
      </c>
      <c r="F209" s="207" t="s">
        <v>241</v>
      </c>
      <c r="G209" s="13"/>
      <c r="H209" s="206" t="s">
        <v>1</v>
      </c>
      <c r="I209" s="208"/>
      <c r="J209" s="13"/>
      <c r="K209" s="13"/>
      <c r="L209" s="204"/>
      <c r="M209" s="209"/>
      <c r="N209" s="210"/>
      <c r="O209" s="210"/>
      <c r="P209" s="210"/>
      <c r="Q209" s="210"/>
      <c r="R209" s="210"/>
      <c r="S209" s="210"/>
      <c r="T209" s="21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06" t="s">
        <v>153</v>
      </c>
      <c r="AU209" s="206" t="s">
        <v>86</v>
      </c>
      <c r="AV209" s="13" t="s">
        <v>84</v>
      </c>
      <c r="AW209" s="13" t="s">
        <v>32</v>
      </c>
      <c r="AX209" s="13" t="s">
        <v>76</v>
      </c>
      <c r="AY209" s="206" t="s">
        <v>134</v>
      </c>
    </row>
    <row r="210" s="14" customFormat="1">
      <c r="A210" s="14"/>
      <c r="B210" s="212"/>
      <c r="C210" s="14"/>
      <c r="D210" s="205" t="s">
        <v>153</v>
      </c>
      <c r="E210" s="213" t="s">
        <v>1</v>
      </c>
      <c r="F210" s="214" t="s">
        <v>242</v>
      </c>
      <c r="G210" s="14"/>
      <c r="H210" s="215">
        <v>339.70299999999997</v>
      </c>
      <c r="I210" s="216"/>
      <c r="J210" s="14"/>
      <c r="K210" s="14"/>
      <c r="L210" s="212"/>
      <c r="M210" s="217"/>
      <c r="N210" s="218"/>
      <c r="O210" s="218"/>
      <c r="P210" s="218"/>
      <c r="Q210" s="218"/>
      <c r="R210" s="218"/>
      <c r="S210" s="218"/>
      <c r="T210" s="21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13" t="s">
        <v>153</v>
      </c>
      <c r="AU210" s="213" t="s">
        <v>86</v>
      </c>
      <c r="AV210" s="14" t="s">
        <v>86</v>
      </c>
      <c r="AW210" s="14" t="s">
        <v>32</v>
      </c>
      <c r="AX210" s="14" t="s">
        <v>76</v>
      </c>
      <c r="AY210" s="213" t="s">
        <v>134</v>
      </c>
    </row>
    <row r="211" s="14" customFormat="1">
      <c r="A211" s="14"/>
      <c r="B211" s="212"/>
      <c r="C211" s="14"/>
      <c r="D211" s="205" t="s">
        <v>153</v>
      </c>
      <c r="E211" s="213" t="s">
        <v>1</v>
      </c>
      <c r="F211" s="214" t="s">
        <v>243</v>
      </c>
      <c r="G211" s="14"/>
      <c r="H211" s="215">
        <v>60.756</v>
      </c>
      <c r="I211" s="216"/>
      <c r="J211" s="14"/>
      <c r="K211" s="14"/>
      <c r="L211" s="212"/>
      <c r="M211" s="217"/>
      <c r="N211" s="218"/>
      <c r="O211" s="218"/>
      <c r="P211" s="218"/>
      <c r="Q211" s="218"/>
      <c r="R211" s="218"/>
      <c r="S211" s="218"/>
      <c r="T211" s="21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13" t="s">
        <v>153</v>
      </c>
      <c r="AU211" s="213" t="s">
        <v>86</v>
      </c>
      <c r="AV211" s="14" t="s">
        <v>86</v>
      </c>
      <c r="AW211" s="14" t="s">
        <v>32</v>
      </c>
      <c r="AX211" s="14" t="s">
        <v>76</v>
      </c>
      <c r="AY211" s="213" t="s">
        <v>134</v>
      </c>
    </row>
    <row r="212" s="13" customFormat="1">
      <c r="A212" s="13"/>
      <c r="B212" s="204"/>
      <c r="C212" s="13"/>
      <c r="D212" s="205" t="s">
        <v>153</v>
      </c>
      <c r="E212" s="206" t="s">
        <v>1</v>
      </c>
      <c r="F212" s="207" t="s">
        <v>244</v>
      </c>
      <c r="G212" s="13"/>
      <c r="H212" s="206" t="s">
        <v>1</v>
      </c>
      <c r="I212" s="208"/>
      <c r="J212" s="13"/>
      <c r="K212" s="13"/>
      <c r="L212" s="204"/>
      <c r="M212" s="209"/>
      <c r="N212" s="210"/>
      <c r="O212" s="210"/>
      <c r="P212" s="210"/>
      <c r="Q212" s="210"/>
      <c r="R212" s="210"/>
      <c r="S212" s="210"/>
      <c r="T212" s="21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06" t="s">
        <v>153</v>
      </c>
      <c r="AU212" s="206" t="s">
        <v>86</v>
      </c>
      <c r="AV212" s="13" t="s">
        <v>84</v>
      </c>
      <c r="AW212" s="13" t="s">
        <v>32</v>
      </c>
      <c r="AX212" s="13" t="s">
        <v>76</v>
      </c>
      <c r="AY212" s="206" t="s">
        <v>134</v>
      </c>
    </row>
    <row r="213" s="14" customFormat="1">
      <c r="A213" s="14"/>
      <c r="B213" s="212"/>
      <c r="C213" s="14"/>
      <c r="D213" s="205" t="s">
        <v>153</v>
      </c>
      <c r="E213" s="213" t="s">
        <v>1</v>
      </c>
      <c r="F213" s="214" t="s">
        <v>245</v>
      </c>
      <c r="G213" s="14"/>
      <c r="H213" s="215">
        <v>274.5</v>
      </c>
      <c r="I213" s="216"/>
      <c r="J213" s="14"/>
      <c r="K213" s="14"/>
      <c r="L213" s="212"/>
      <c r="M213" s="217"/>
      <c r="N213" s="218"/>
      <c r="O213" s="218"/>
      <c r="P213" s="218"/>
      <c r="Q213" s="218"/>
      <c r="R213" s="218"/>
      <c r="S213" s="218"/>
      <c r="T213" s="21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13" t="s">
        <v>153</v>
      </c>
      <c r="AU213" s="213" t="s">
        <v>86</v>
      </c>
      <c r="AV213" s="14" t="s">
        <v>86</v>
      </c>
      <c r="AW213" s="14" t="s">
        <v>32</v>
      </c>
      <c r="AX213" s="14" t="s">
        <v>76</v>
      </c>
      <c r="AY213" s="213" t="s">
        <v>134</v>
      </c>
    </row>
    <row r="214" s="15" customFormat="1">
      <c r="A214" s="15"/>
      <c r="B214" s="220"/>
      <c r="C214" s="15"/>
      <c r="D214" s="205" t="s">
        <v>153</v>
      </c>
      <c r="E214" s="221" t="s">
        <v>1</v>
      </c>
      <c r="F214" s="222" t="s">
        <v>184</v>
      </c>
      <c r="G214" s="15"/>
      <c r="H214" s="223">
        <v>674.95899999999995</v>
      </c>
      <c r="I214" s="224"/>
      <c r="J214" s="15"/>
      <c r="K214" s="15"/>
      <c r="L214" s="220"/>
      <c r="M214" s="225"/>
      <c r="N214" s="226"/>
      <c r="O214" s="226"/>
      <c r="P214" s="226"/>
      <c r="Q214" s="226"/>
      <c r="R214" s="226"/>
      <c r="S214" s="226"/>
      <c r="T214" s="227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21" t="s">
        <v>153</v>
      </c>
      <c r="AU214" s="221" t="s">
        <v>86</v>
      </c>
      <c r="AV214" s="15" t="s">
        <v>140</v>
      </c>
      <c r="AW214" s="15" t="s">
        <v>32</v>
      </c>
      <c r="AX214" s="15" t="s">
        <v>84</v>
      </c>
      <c r="AY214" s="221" t="s">
        <v>134</v>
      </c>
    </row>
    <row r="215" s="12" customFormat="1" ht="25.92" customHeight="1">
      <c r="A215" s="12"/>
      <c r="B215" s="176"/>
      <c r="C215" s="12"/>
      <c r="D215" s="177" t="s">
        <v>75</v>
      </c>
      <c r="E215" s="178" t="s">
        <v>315</v>
      </c>
      <c r="F215" s="178" t="s">
        <v>316</v>
      </c>
      <c r="G215" s="12"/>
      <c r="H215" s="12"/>
      <c r="I215" s="179"/>
      <c r="J215" s="180">
        <f>BK215</f>
        <v>0</v>
      </c>
      <c r="K215" s="12"/>
      <c r="L215" s="176"/>
      <c r="M215" s="181"/>
      <c r="N215" s="182"/>
      <c r="O215" s="182"/>
      <c r="P215" s="183">
        <f>P216+P222+P224+P226</f>
        <v>0</v>
      </c>
      <c r="Q215" s="182"/>
      <c r="R215" s="183">
        <f>R216+R222+R224+R226</f>
        <v>0</v>
      </c>
      <c r="S215" s="182"/>
      <c r="T215" s="184">
        <f>T216+T222+T224+T226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177" t="s">
        <v>156</v>
      </c>
      <c r="AT215" s="185" t="s">
        <v>75</v>
      </c>
      <c r="AU215" s="185" t="s">
        <v>76</v>
      </c>
      <c r="AY215" s="177" t="s">
        <v>134</v>
      </c>
      <c r="BK215" s="186">
        <f>BK216+BK222+BK224+BK226</f>
        <v>0</v>
      </c>
    </row>
    <row r="216" s="12" customFormat="1" ht="22.8" customHeight="1">
      <c r="A216" s="12"/>
      <c r="B216" s="176"/>
      <c r="C216" s="12"/>
      <c r="D216" s="177" t="s">
        <v>75</v>
      </c>
      <c r="E216" s="187" t="s">
        <v>317</v>
      </c>
      <c r="F216" s="187" t="s">
        <v>318</v>
      </c>
      <c r="G216" s="12"/>
      <c r="H216" s="12"/>
      <c r="I216" s="179"/>
      <c r="J216" s="188">
        <f>BK216</f>
        <v>0</v>
      </c>
      <c r="K216" s="12"/>
      <c r="L216" s="176"/>
      <c r="M216" s="181"/>
      <c r="N216" s="182"/>
      <c r="O216" s="182"/>
      <c r="P216" s="183">
        <f>SUM(P217:P221)</f>
        <v>0</v>
      </c>
      <c r="Q216" s="182"/>
      <c r="R216" s="183">
        <f>SUM(R217:R221)</f>
        <v>0</v>
      </c>
      <c r="S216" s="182"/>
      <c r="T216" s="184">
        <f>SUM(T217:T221)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77" t="s">
        <v>156</v>
      </c>
      <c r="AT216" s="185" t="s">
        <v>75</v>
      </c>
      <c r="AU216" s="185" t="s">
        <v>84</v>
      </c>
      <c r="AY216" s="177" t="s">
        <v>134</v>
      </c>
      <c r="BK216" s="186">
        <f>SUM(BK217:BK221)</f>
        <v>0</v>
      </c>
    </row>
    <row r="217" s="2" customFormat="1" ht="16.5" customHeight="1">
      <c r="A217" s="38"/>
      <c r="B217" s="189"/>
      <c r="C217" s="190" t="s">
        <v>319</v>
      </c>
      <c r="D217" s="190" t="s">
        <v>136</v>
      </c>
      <c r="E217" s="191" t="s">
        <v>320</v>
      </c>
      <c r="F217" s="192" t="s">
        <v>321</v>
      </c>
      <c r="G217" s="193" t="s">
        <v>322</v>
      </c>
      <c r="H217" s="194">
        <v>1</v>
      </c>
      <c r="I217" s="195"/>
      <c r="J217" s="196">
        <f>ROUND(I217*H217,2)</f>
        <v>0</v>
      </c>
      <c r="K217" s="197"/>
      <c r="L217" s="39"/>
      <c r="M217" s="198" t="s">
        <v>1</v>
      </c>
      <c r="N217" s="199" t="s">
        <v>41</v>
      </c>
      <c r="O217" s="77"/>
      <c r="P217" s="200">
        <f>O217*H217</f>
        <v>0</v>
      </c>
      <c r="Q217" s="200">
        <v>0</v>
      </c>
      <c r="R217" s="200">
        <f>Q217*H217</f>
        <v>0</v>
      </c>
      <c r="S217" s="200">
        <v>0</v>
      </c>
      <c r="T217" s="201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02" t="s">
        <v>323</v>
      </c>
      <c r="AT217" s="202" t="s">
        <v>136</v>
      </c>
      <c r="AU217" s="202" t="s">
        <v>86</v>
      </c>
      <c r="AY217" s="19" t="s">
        <v>134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9" t="s">
        <v>84</v>
      </c>
      <c r="BK217" s="203">
        <f>ROUND(I217*H217,2)</f>
        <v>0</v>
      </c>
      <c r="BL217" s="19" t="s">
        <v>323</v>
      </c>
      <c r="BM217" s="202" t="s">
        <v>324</v>
      </c>
    </row>
    <row r="218" s="2" customFormat="1" ht="16.5" customHeight="1">
      <c r="A218" s="38"/>
      <c r="B218" s="189"/>
      <c r="C218" s="190" t="s">
        <v>325</v>
      </c>
      <c r="D218" s="190" t="s">
        <v>136</v>
      </c>
      <c r="E218" s="191" t="s">
        <v>326</v>
      </c>
      <c r="F218" s="192" t="s">
        <v>327</v>
      </c>
      <c r="G218" s="193" t="s">
        <v>322</v>
      </c>
      <c r="H218" s="194">
        <v>1</v>
      </c>
      <c r="I218" s="195"/>
      <c r="J218" s="196">
        <f>ROUND(I218*H218,2)</f>
        <v>0</v>
      </c>
      <c r="K218" s="197"/>
      <c r="L218" s="39"/>
      <c r="M218" s="198" t="s">
        <v>1</v>
      </c>
      <c r="N218" s="199" t="s">
        <v>41</v>
      </c>
      <c r="O218" s="77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02" t="s">
        <v>323</v>
      </c>
      <c r="AT218" s="202" t="s">
        <v>136</v>
      </c>
      <c r="AU218" s="202" t="s">
        <v>86</v>
      </c>
      <c r="AY218" s="19" t="s">
        <v>134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9" t="s">
        <v>84</v>
      </c>
      <c r="BK218" s="203">
        <f>ROUND(I218*H218,2)</f>
        <v>0</v>
      </c>
      <c r="BL218" s="19" t="s">
        <v>323</v>
      </c>
      <c r="BM218" s="202" t="s">
        <v>328</v>
      </c>
    </row>
    <row r="219" s="2" customFormat="1" ht="21.75" customHeight="1">
      <c r="A219" s="38"/>
      <c r="B219" s="189"/>
      <c r="C219" s="190" t="s">
        <v>329</v>
      </c>
      <c r="D219" s="190" t="s">
        <v>136</v>
      </c>
      <c r="E219" s="191" t="s">
        <v>330</v>
      </c>
      <c r="F219" s="192" t="s">
        <v>331</v>
      </c>
      <c r="G219" s="193" t="s">
        <v>322</v>
      </c>
      <c r="H219" s="194">
        <v>1</v>
      </c>
      <c r="I219" s="195"/>
      <c r="J219" s="196">
        <f>ROUND(I219*H219,2)</f>
        <v>0</v>
      </c>
      <c r="K219" s="197"/>
      <c r="L219" s="39"/>
      <c r="M219" s="198" t="s">
        <v>1</v>
      </c>
      <c r="N219" s="199" t="s">
        <v>41</v>
      </c>
      <c r="O219" s="77"/>
      <c r="P219" s="200">
        <f>O219*H219</f>
        <v>0</v>
      </c>
      <c r="Q219" s="200">
        <v>0</v>
      </c>
      <c r="R219" s="200">
        <f>Q219*H219</f>
        <v>0</v>
      </c>
      <c r="S219" s="200">
        <v>0</v>
      </c>
      <c r="T219" s="201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02" t="s">
        <v>323</v>
      </c>
      <c r="AT219" s="202" t="s">
        <v>136</v>
      </c>
      <c r="AU219" s="202" t="s">
        <v>86</v>
      </c>
      <c r="AY219" s="19" t="s">
        <v>134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9" t="s">
        <v>84</v>
      </c>
      <c r="BK219" s="203">
        <f>ROUND(I219*H219,2)</f>
        <v>0</v>
      </c>
      <c r="BL219" s="19" t="s">
        <v>323</v>
      </c>
      <c r="BM219" s="202" t="s">
        <v>332</v>
      </c>
    </row>
    <row r="220" s="2" customFormat="1" ht="21.75" customHeight="1">
      <c r="A220" s="38"/>
      <c r="B220" s="189"/>
      <c r="C220" s="190" t="s">
        <v>333</v>
      </c>
      <c r="D220" s="190" t="s">
        <v>136</v>
      </c>
      <c r="E220" s="191" t="s">
        <v>334</v>
      </c>
      <c r="F220" s="192" t="s">
        <v>335</v>
      </c>
      <c r="G220" s="193" t="s">
        <v>322</v>
      </c>
      <c r="H220" s="194">
        <v>1</v>
      </c>
      <c r="I220" s="195"/>
      <c r="J220" s="196">
        <f>ROUND(I220*H220,2)</f>
        <v>0</v>
      </c>
      <c r="K220" s="197"/>
      <c r="L220" s="39"/>
      <c r="M220" s="198" t="s">
        <v>1</v>
      </c>
      <c r="N220" s="199" t="s">
        <v>41</v>
      </c>
      <c r="O220" s="77"/>
      <c r="P220" s="200">
        <f>O220*H220</f>
        <v>0</v>
      </c>
      <c r="Q220" s="200">
        <v>0</v>
      </c>
      <c r="R220" s="200">
        <f>Q220*H220</f>
        <v>0</v>
      </c>
      <c r="S220" s="200">
        <v>0</v>
      </c>
      <c r="T220" s="201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02" t="s">
        <v>323</v>
      </c>
      <c r="AT220" s="202" t="s">
        <v>136</v>
      </c>
      <c r="AU220" s="202" t="s">
        <v>86</v>
      </c>
      <c r="AY220" s="19" t="s">
        <v>134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9" t="s">
        <v>84</v>
      </c>
      <c r="BK220" s="203">
        <f>ROUND(I220*H220,2)</f>
        <v>0</v>
      </c>
      <c r="BL220" s="19" t="s">
        <v>323</v>
      </c>
      <c r="BM220" s="202" t="s">
        <v>336</v>
      </c>
    </row>
    <row r="221" s="2" customFormat="1" ht="33" customHeight="1">
      <c r="A221" s="38"/>
      <c r="B221" s="189"/>
      <c r="C221" s="190" t="s">
        <v>337</v>
      </c>
      <c r="D221" s="190" t="s">
        <v>136</v>
      </c>
      <c r="E221" s="191" t="s">
        <v>338</v>
      </c>
      <c r="F221" s="192" t="s">
        <v>339</v>
      </c>
      <c r="G221" s="193" t="s">
        <v>322</v>
      </c>
      <c r="H221" s="194">
        <v>1</v>
      </c>
      <c r="I221" s="195"/>
      <c r="J221" s="196">
        <f>ROUND(I221*H221,2)</f>
        <v>0</v>
      </c>
      <c r="K221" s="197"/>
      <c r="L221" s="39"/>
      <c r="M221" s="198" t="s">
        <v>1</v>
      </c>
      <c r="N221" s="199" t="s">
        <v>41</v>
      </c>
      <c r="O221" s="77"/>
      <c r="P221" s="200">
        <f>O221*H221</f>
        <v>0</v>
      </c>
      <c r="Q221" s="200">
        <v>0</v>
      </c>
      <c r="R221" s="200">
        <f>Q221*H221</f>
        <v>0</v>
      </c>
      <c r="S221" s="200">
        <v>0</v>
      </c>
      <c r="T221" s="201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02" t="s">
        <v>323</v>
      </c>
      <c r="AT221" s="202" t="s">
        <v>136</v>
      </c>
      <c r="AU221" s="202" t="s">
        <v>86</v>
      </c>
      <c r="AY221" s="19" t="s">
        <v>134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9" t="s">
        <v>84</v>
      </c>
      <c r="BK221" s="203">
        <f>ROUND(I221*H221,2)</f>
        <v>0</v>
      </c>
      <c r="BL221" s="19" t="s">
        <v>323</v>
      </c>
      <c r="BM221" s="202" t="s">
        <v>340</v>
      </c>
    </row>
    <row r="222" s="12" customFormat="1" ht="22.8" customHeight="1">
      <c r="A222" s="12"/>
      <c r="B222" s="176"/>
      <c r="C222" s="12"/>
      <c r="D222" s="177" t="s">
        <v>75</v>
      </c>
      <c r="E222" s="187" t="s">
        <v>341</v>
      </c>
      <c r="F222" s="187" t="s">
        <v>342</v>
      </c>
      <c r="G222" s="12"/>
      <c r="H222" s="12"/>
      <c r="I222" s="179"/>
      <c r="J222" s="188">
        <f>BK222</f>
        <v>0</v>
      </c>
      <c r="K222" s="12"/>
      <c r="L222" s="176"/>
      <c r="M222" s="181"/>
      <c r="N222" s="182"/>
      <c r="O222" s="182"/>
      <c r="P222" s="183">
        <f>P223</f>
        <v>0</v>
      </c>
      <c r="Q222" s="182"/>
      <c r="R222" s="183">
        <f>R223</f>
        <v>0</v>
      </c>
      <c r="S222" s="182"/>
      <c r="T222" s="184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77" t="s">
        <v>156</v>
      </c>
      <c r="AT222" s="185" t="s">
        <v>75</v>
      </c>
      <c r="AU222" s="185" t="s">
        <v>84</v>
      </c>
      <c r="AY222" s="177" t="s">
        <v>134</v>
      </c>
      <c r="BK222" s="186">
        <f>BK223</f>
        <v>0</v>
      </c>
    </row>
    <row r="223" s="2" customFormat="1" ht="21.75" customHeight="1">
      <c r="A223" s="38"/>
      <c r="B223" s="189"/>
      <c r="C223" s="190" t="s">
        <v>343</v>
      </c>
      <c r="D223" s="190" t="s">
        <v>136</v>
      </c>
      <c r="E223" s="191" t="s">
        <v>344</v>
      </c>
      <c r="F223" s="192" t="s">
        <v>345</v>
      </c>
      <c r="G223" s="193" t="s">
        <v>322</v>
      </c>
      <c r="H223" s="194">
        <v>1</v>
      </c>
      <c r="I223" s="195"/>
      <c r="J223" s="196">
        <f>ROUND(I223*H223,2)</f>
        <v>0</v>
      </c>
      <c r="K223" s="197"/>
      <c r="L223" s="39"/>
      <c r="M223" s="198" t="s">
        <v>1</v>
      </c>
      <c r="N223" s="199" t="s">
        <v>41</v>
      </c>
      <c r="O223" s="77"/>
      <c r="P223" s="200">
        <f>O223*H223</f>
        <v>0</v>
      </c>
      <c r="Q223" s="200">
        <v>0</v>
      </c>
      <c r="R223" s="200">
        <f>Q223*H223</f>
        <v>0</v>
      </c>
      <c r="S223" s="200">
        <v>0</v>
      </c>
      <c r="T223" s="201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02" t="s">
        <v>323</v>
      </c>
      <c r="AT223" s="202" t="s">
        <v>136</v>
      </c>
      <c r="AU223" s="202" t="s">
        <v>86</v>
      </c>
      <c r="AY223" s="19" t="s">
        <v>134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9" t="s">
        <v>84</v>
      </c>
      <c r="BK223" s="203">
        <f>ROUND(I223*H223,2)</f>
        <v>0</v>
      </c>
      <c r="BL223" s="19" t="s">
        <v>323</v>
      </c>
      <c r="BM223" s="202" t="s">
        <v>346</v>
      </c>
    </row>
    <row r="224" s="12" customFormat="1" ht="22.8" customHeight="1">
      <c r="A224" s="12"/>
      <c r="B224" s="176"/>
      <c r="C224" s="12"/>
      <c r="D224" s="177" t="s">
        <v>75</v>
      </c>
      <c r="E224" s="187" t="s">
        <v>347</v>
      </c>
      <c r="F224" s="187" t="s">
        <v>348</v>
      </c>
      <c r="G224" s="12"/>
      <c r="H224" s="12"/>
      <c r="I224" s="179"/>
      <c r="J224" s="188">
        <f>BK224</f>
        <v>0</v>
      </c>
      <c r="K224" s="12"/>
      <c r="L224" s="176"/>
      <c r="M224" s="181"/>
      <c r="N224" s="182"/>
      <c r="O224" s="182"/>
      <c r="P224" s="183">
        <f>P225</f>
        <v>0</v>
      </c>
      <c r="Q224" s="182"/>
      <c r="R224" s="183">
        <f>R225</f>
        <v>0</v>
      </c>
      <c r="S224" s="182"/>
      <c r="T224" s="184">
        <f>T225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177" t="s">
        <v>156</v>
      </c>
      <c r="AT224" s="185" t="s">
        <v>75</v>
      </c>
      <c r="AU224" s="185" t="s">
        <v>84</v>
      </c>
      <c r="AY224" s="177" t="s">
        <v>134</v>
      </c>
      <c r="BK224" s="186">
        <f>BK225</f>
        <v>0</v>
      </c>
    </row>
    <row r="225" s="2" customFormat="1" ht="16.5" customHeight="1">
      <c r="A225" s="38"/>
      <c r="B225" s="189"/>
      <c r="C225" s="190" t="s">
        <v>349</v>
      </c>
      <c r="D225" s="190" t="s">
        <v>136</v>
      </c>
      <c r="E225" s="191" t="s">
        <v>350</v>
      </c>
      <c r="F225" s="192" t="s">
        <v>351</v>
      </c>
      <c r="G225" s="193" t="s">
        <v>322</v>
      </c>
      <c r="H225" s="194">
        <v>1</v>
      </c>
      <c r="I225" s="195"/>
      <c r="J225" s="196">
        <f>ROUND(I225*H225,2)</f>
        <v>0</v>
      </c>
      <c r="K225" s="197"/>
      <c r="L225" s="39"/>
      <c r="M225" s="198" t="s">
        <v>1</v>
      </c>
      <c r="N225" s="199" t="s">
        <v>41</v>
      </c>
      <c r="O225" s="77"/>
      <c r="P225" s="200">
        <f>O225*H225</f>
        <v>0</v>
      </c>
      <c r="Q225" s="200">
        <v>0</v>
      </c>
      <c r="R225" s="200">
        <f>Q225*H225</f>
        <v>0</v>
      </c>
      <c r="S225" s="200">
        <v>0</v>
      </c>
      <c r="T225" s="201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02" t="s">
        <v>323</v>
      </c>
      <c r="AT225" s="202" t="s">
        <v>136</v>
      </c>
      <c r="AU225" s="202" t="s">
        <v>86</v>
      </c>
      <c r="AY225" s="19" t="s">
        <v>134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19" t="s">
        <v>84</v>
      </c>
      <c r="BK225" s="203">
        <f>ROUND(I225*H225,2)</f>
        <v>0</v>
      </c>
      <c r="BL225" s="19" t="s">
        <v>323</v>
      </c>
      <c r="BM225" s="202" t="s">
        <v>352</v>
      </c>
    </row>
    <row r="226" s="12" customFormat="1" ht="22.8" customHeight="1">
      <c r="A226" s="12"/>
      <c r="B226" s="176"/>
      <c r="C226" s="12"/>
      <c r="D226" s="177" t="s">
        <v>75</v>
      </c>
      <c r="E226" s="187" t="s">
        <v>353</v>
      </c>
      <c r="F226" s="187" t="s">
        <v>354</v>
      </c>
      <c r="G226" s="12"/>
      <c r="H226" s="12"/>
      <c r="I226" s="179"/>
      <c r="J226" s="188">
        <f>BK226</f>
        <v>0</v>
      </c>
      <c r="K226" s="12"/>
      <c r="L226" s="176"/>
      <c r="M226" s="181"/>
      <c r="N226" s="182"/>
      <c r="O226" s="182"/>
      <c r="P226" s="183">
        <f>P227</f>
        <v>0</v>
      </c>
      <c r="Q226" s="182"/>
      <c r="R226" s="183">
        <f>R227</f>
        <v>0</v>
      </c>
      <c r="S226" s="182"/>
      <c r="T226" s="184">
        <f>T227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177" t="s">
        <v>156</v>
      </c>
      <c r="AT226" s="185" t="s">
        <v>75</v>
      </c>
      <c r="AU226" s="185" t="s">
        <v>84</v>
      </c>
      <c r="AY226" s="177" t="s">
        <v>134</v>
      </c>
      <c r="BK226" s="186">
        <f>BK227</f>
        <v>0</v>
      </c>
    </row>
    <row r="227" s="2" customFormat="1" ht="16.5" customHeight="1">
      <c r="A227" s="38"/>
      <c r="B227" s="189"/>
      <c r="C227" s="190" t="s">
        <v>355</v>
      </c>
      <c r="D227" s="190" t="s">
        <v>136</v>
      </c>
      <c r="E227" s="191" t="s">
        <v>356</v>
      </c>
      <c r="F227" s="192" t="s">
        <v>357</v>
      </c>
      <c r="G227" s="193" t="s">
        <v>322</v>
      </c>
      <c r="H227" s="194">
        <v>1</v>
      </c>
      <c r="I227" s="195"/>
      <c r="J227" s="196">
        <f>ROUND(I227*H227,2)</f>
        <v>0</v>
      </c>
      <c r="K227" s="197"/>
      <c r="L227" s="39"/>
      <c r="M227" s="239" t="s">
        <v>1</v>
      </c>
      <c r="N227" s="240" t="s">
        <v>41</v>
      </c>
      <c r="O227" s="241"/>
      <c r="P227" s="242">
        <f>O227*H227</f>
        <v>0</v>
      </c>
      <c r="Q227" s="242">
        <v>0</v>
      </c>
      <c r="R227" s="242">
        <f>Q227*H227</f>
        <v>0</v>
      </c>
      <c r="S227" s="242">
        <v>0</v>
      </c>
      <c r="T227" s="24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02" t="s">
        <v>323</v>
      </c>
      <c r="AT227" s="202" t="s">
        <v>136</v>
      </c>
      <c r="AU227" s="202" t="s">
        <v>86</v>
      </c>
      <c r="AY227" s="19" t="s">
        <v>134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9" t="s">
        <v>84</v>
      </c>
      <c r="BK227" s="203">
        <f>ROUND(I227*H227,2)</f>
        <v>0</v>
      </c>
      <c r="BL227" s="19" t="s">
        <v>323</v>
      </c>
      <c r="BM227" s="202" t="s">
        <v>358</v>
      </c>
    </row>
    <row r="228" s="2" customFormat="1" ht="6.96" customHeight="1">
      <c r="A228" s="38"/>
      <c r="B228" s="60"/>
      <c r="C228" s="61"/>
      <c r="D228" s="61"/>
      <c r="E228" s="61"/>
      <c r="F228" s="61"/>
      <c r="G228" s="61"/>
      <c r="H228" s="61"/>
      <c r="I228" s="148"/>
      <c r="J228" s="61"/>
      <c r="K228" s="61"/>
      <c r="L228" s="39"/>
      <c r="M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</row>
  </sheetData>
  <autoFilter ref="C127:K227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2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0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121"/>
      <c r="J3" s="21"/>
      <c r="K3" s="21"/>
      <c r="L3" s="22"/>
      <c r="AT3" s="19" t="s">
        <v>86</v>
      </c>
    </row>
    <row r="4" s="1" customFormat="1" ht="24.96" customHeight="1">
      <c r="B4" s="22"/>
      <c r="D4" s="23" t="s">
        <v>99</v>
      </c>
      <c r="I4" s="120"/>
      <c r="L4" s="22"/>
      <c r="M4" s="122" t="s">
        <v>10</v>
      </c>
      <c r="AT4" s="19" t="s">
        <v>3</v>
      </c>
    </row>
    <row r="5" s="1" customFormat="1" ht="6.96" customHeight="1">
      <c r="B5" s="22"/>
      <c r="I5" s="120"/>
      <c r="L5" s="22"/>
    </row>
    <row r="6" s="1" customFormat="1" ht="12" customHeight="1">
      <c r="B6" s="22"/>
      <c r="D6" s="32" t="s">
        <v>16</v>
      </c>
      <c r="I6" s="120"/>
      <c r="L6" s="22"/>
    </row>
    <row r="7" s="1" customFormat="1" ht="16.5" customHeight="1">
      <c r="B7" s="22"/>
      <c r="E7" s="123" t="str">
        <f>'Rekapitulace stavby'!K6</f>
        <v>Oprava školního hřiště ZŠ a MŠ Kukleny</v>
      </c>
      <c r="F7" s="32"/>
      <c r="G7" s="32"/>
      <c r="H7" s="32"/>
      <c r="I7" s="120"/>
      <c r="L7" s="22"/>
    </row>
    <row r="8" s="2" customFormat="1" ht="12" customHeight="1">
      <c r="A8" s="38"/>
      <c r="B8" s="39"/>
      <c r="C8" s="38"/>
      <c r="D8" s="32" t="s">
        <v>100</v>
      </c>
      <c r="E8" s="38"/>
      <c r="F8" s="38"/>
      <c r="G8" s="38"/>
      <c r="H8" s="38"/>
      <c r="I8" s="124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39"/>
      <c r="C9" s="38"/>
      <c r="D9" s="38"/>
      <c r="E9" s="67" t="s">
        <v>359</v>
      </c>
      <c r="F9" s="38"/>
      <c r="G9" s="38"/>
      <c r="H9" s="38"/>
      <c r="I9" s="124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124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125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125" t="s">
        <v>22</v>
      </c>
      <c r="J12" s="69" t="str">
        <f>'Rekapitulace stavby'!AN8</f>
        <v>31. 12. 2022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124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125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125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124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125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125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124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125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125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124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125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125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124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124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26"/>
      <c r="B27" s="127"/>
      <c r="C27" s="126"/>
      <c r="D27" s="126"/>
      <c r="E27" s="36" t="s">
        <v>1</v>
      </c>
      <c r="F27" s="36"/>
      <c r="G27" s="36"/>
      <c r="H27" s="36"/>
      <c r="I27" s="128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124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90"/>
      <c r="E29" s="90"/>
      <c r="F29" s="90"/>
      <c r="G29" s="90"/>
      <c r="H29" s="90"/>
      <c r="I29" s="13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31" t="s">
        <v>36</v>
      </c>
      <c r="E30" s="38"/>
      <c r="F30" s="38"/>
      <c r="G30" s="38"/>
      <c r="H30" s="38"/>
      <c r="I30" s="124"/>
      <c r="J30" s="96">
        <f>ROUND(J122, 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0"/>
      <c r="E31" s="90"/>
      <c r="F31" s="90"/>
      <c r="G31" s="90"/>
      <c r="H31" s="90"/>
      <c r="I31" s="13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132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33" t="s">
        <v>40</v>
      </c>
      <c r="E33" s="32" t="s">
        <v>41</v>
      </c>
      <c r="F33" s="134">
        <f>ROUND((SUM(BE122:BE153)),  2)</f>
        <v>0</v>
      </c>
      <c r="G33" s="38"/>
      <c r="H33" s="38"/>
      <c r="I33" s="135">
        <v>0.20999999999999999</v>
      </c>
      <c r="J33" s="134">
        <f>ROUND(((SUM(BE122:BE153))*I33),  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2" t="s">
        <v>42</v>
      </c>
      <c r="F34" s="134">
        <f>ROUND((SUM(BF122:BF153)),  2)</f>
        <v>0</v>
      </c>
      <c r="G34" s="38"/>
      <c r="H34" s="38"/>
      <c r="I34" s="135">
        <v>0.14999999999999999</v>
      </c>
      <c r="J34" s="134">
        <f>ROUND(((SUM(BF122:BF153))*I34),  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43</v>
      </c>
      <c r="F35" s="134">
        <f>ROUND((SUM(BG122:BG153)),  2)</f>
        <v>0</v>
      </c>
      <c r="G35" s="38"/>
      <c r="H35" s="38"/>
      <c r="I35" s="135">
        <v>0.20999999999999999</v>
      </c>
      <c r="J35" s="134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44</v>
      </c>
      <c r="F36" s="134">
        <f>ROUND((SUM(BH122:BH153)),  2)</f>
        <v>0</v>
      </c>
      <c r="G36" s="38"/>
      <c r="H36" s="38"/>
      <c r="I36" s="135">
        <v>0.14999999999999999</v>
      </c>
      <c r="J36" s="134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45</v>
      </c>
      <c r="F37" s="134">
        <f>ROUND((SUM(BI122:BI153)),  2)</f>
        <v>0</v>
      </c>
      <c r="G37" s="38"/>
      <c r="H37" s="38"/>
      <c r="I37" s="135">
        <v>0</v>
      </c>
      <c r="J37" s="134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124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36"/>
      <c r="D39" s="137" t="s">
        <v>46</v>
      </c>
      <c r="E39" s="81"/>
      <c r="F39" s="81"/>
      <c r="G39" s="138" t="s">
        <v>47</v>
      </c>
      <c r="H39" s="139" t="s">
        <v>48</v>
      </c>
      <c r="I39" s="140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124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2"/>
      <c r="I41" s="120"/>
      <c r="L41" s="22"/>
    </row>
    <row r="42" s="1" customFormat="1" ht="14.4" customHeight="1">
      <c r="B42" s="22"/>
      <c r="I42" s="120"/>
      <c r="L42" s="22"/>
    </row>
    <row r="43" s="1" customFormat="1" ht="14.4" customHeight="1">
      <c r="B43" s="22"/>
      <c r="I43" s="120"/>
      <c r="L43" s="22"/>
    </row>
    <row r="44" s="1" customFormat="1" ht="14.4" customHeight="1">
      <c r="B44" s="22"/>
      <c r="I44" s="120"/>
      <c r="L44" s="22"/>
    </row>
    <row r="45" s="1" customFormat="1" ht="14.4" customHeight="1">
      <c r="B45" s="22"/>
      <c r="I45" s="120"/>
      <c r="L45" s="22"/>
    </row>
    <row r="46" s="1" customFormat="1" ht="14.4" customHeight="1">
      <c r="B46" s="22"/>
      <c r="I46" s="120"/>
      <c r="L46" s="22"/>
    </row>
    <row r="47" s="1" customFormat="1" ht="14.4" customHeight="1">
      <c r="B47" s="22"/>
      <c r="I47" s="120"/>
      <c r="L47" s="22"/>
    </row>
    <row r="48" s="1" customFormat="1" ht="14.4" customHeight="1">
      <c r="B48" s="22"/>
      <c r="I48" s="120"/>
      <c r="L48" s="22"/>
    </row>
    <row r="49" s="1" customFormat="1" ht="14.4" customHeight="1">
      <c r="B49" s="22"/>
      <c r="I49" s="120"/>
      <c r="L49" s="22"/>
    </row>
    <row r="50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143"/>
      <c r="J50" s="57"/>
      <c r="K50" s="57"/>
      <c r="L50" s="55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58" t="s">
        <v>51</v>
      </c>
      <c r="E61" s="41"/>
      <c r="F61" s="144" t="s">
        <v>52</v>
      </c>
      <c r="G61" s="58" t="s">
        <v>51</v>
      </c>
      <c r="H61" s="41"/>
      <c r="I61" s="145"/>
      <c r="J61" s="146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147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58" t="s">
        <v>51</v>
      </c>
      <c r="E76" s="41"/>
      <c r="F76" s="144" t="s">
        <v>52</v>
      </c>
      <c r="G76" s="58" t="s">
        <v>51</v>
      </c>
      <c r="H76" s="41"/>
      <c r="I76" s="145"/>
      <c r="J76" s="146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48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2"/>
      <c r="C81" s="63"/>
      <c r="D81" s="63"/>
      <c r="E81" s="63"/>
      <c r="F81" s="63"/>
      <c r="G81" s="63"/>
      <c r="H81" s="63"/>
      <c r="I81" s="149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102</v>
      </c>
      <c r="D82" s="38"/>
      <c r="E82" s="38"/>
      <c r="F82" s="38"/>
      <c r="G82" s="38"/>
      <c r="H82" s="38"/>
      <c r="I82" s="124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124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24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23" t="str">
        <f>E7</f>
        <v>Oprava školního hřiště ZŠ a MŠ Kukleny</v>
      </c>
      <c r="F85" s="32"/>
      <c r="G85" s="32"/>
      <c r="H85" s="32"/>
      <c r="I85" s="124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100</v>
      </c>
      <c r="D86" s="38"/>
      <c r="E86" s="38"/>
      <c r="F86" s="38"/>
      <c r="G86" s="38"/>
      <c r="H86" s="38"/>
      <c r="I86" s="124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38"/>
      <c r="D87" s="38"/>
      <c r="E87" s="67" t="str">
        <f>E9</f>
        <v>02 - SO 02 Víceúčelové hřiště 2x</v>
      </c>
      <c r="F87" s="38"/>
      <c r="G87" s="38"/>
      <c r="H87" s="38"/>
      <c r="I87" s="124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124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38"/>
      <c r="E89" s="38"/>
      <c r="F89" s="27" t="str">
        <f>F12</f>
        <v>Kukleny Hradec Králové</v>
      </c>
      <c r="G89" s="38"/>
      <c r="H89" s="38"/>
      <c r="I89" s="125" t="s">
        <v>22</v>
      </c>
      <c r="J89" s="69" t="str">
        <f>IF(J12="","",J12)</f>
        <v>31. 12. 2022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124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38"/>
      <c r="E91" s="38"/>
      <c r="F91" s="27" t="str">
        <f>E15</f>
        <v>Technické služby Hradec Králové</v>
      </c>
      <c r="G91" s="38"/>
      <c r="H91" s="38"/>
      <c r="I91" s="125" t="s">
        <v>30</v>
      </c>
      <c r="J91" s="36" t="str">
        <f>E21</f>
        <v>PITTER DESIGN, s.r.o.Pardubice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125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38"/>
      <c r="D93" s="38"/>
      <c r="E93" s="38"/>
      <c r="F93" s="38"/>
      <c r="G93" s="38"/>
      <c r="H93" s="38"/>
      <c r="I93" s="124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50" t="s">
        <v>103</v>
      </c>
      <c r="D94" s="136"/>
      <c r="E94" s="136"/>
      <c r="F94" s="136"/>
      <c r="G94" s="136"/>
      <c r="H94" s="136"/>
      <c r="I94" s="151"/>
      <c r="J94" s="152" t="s">
        <v>104</v>
      </c>
      <c r="K94" s="136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124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53" t="s">
        <v>105</v>
      </c>
      <c r="D96" s="38"/>
      <c r="E96" s="38"/>
      <c r="F96" s="38"/>
      <c r="G96" s="38"/>
      <c r="H96" s="38"/>
      <c r="I96" s="124"/>
      <c r="J96" s="96">
        <f>J122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106</v>
      </c>
    </row>
    <row r="97" s="9" customFormat="1" ht="24.96" customHeight="1">
      <c r="A97" s="9"/>
      <c r="B97" s="154"/>
      <c r="C97" s="9"/>
      <c r="D97" s="155" t="s">
        <v>107</v>
      </c>
      <c r="E97" s="156"/>
      <c r="F97" s="156"/>
      <c r="G97" s="156"/>
      <c r="H97" s="156"/>
      <c r="I97" s="157"/>
      <c r="J97" s="158">
        <f>J123</f>
        <v>0</v>
      </c>
      <c r="K97" s="9"/>
      <c r="L97" s="15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9"/>
      <c r="C98" s="10"/>
      <c r="D98" s="160" t="s">
        <v>109</v>
      </c>
      <c r="E98" s="161"/>
      <c r="F98" s="161"/>
      <c r="G98" s="161"/>
      <c r="H98" s="161"/>
      <c r="I98" s="162"/>
      <c r="J98" s="163">
        <f>J124</f>
        <v>0</v>
      </c>
      <c r="K98" s="10"/>
      <c r="L98" s="15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9"/>
      <c r="C99" s="10"/>
      <c r="D99" s="160" t="s">
        <v>110</v>
      </c>
      <c r="E99" s="161"/>
      <c r="F99" s="161"/>
      <c r="G99" s="161"/>
      <c r="H99" s="161"/>
      <c r="I99" s="162"/>
      <c r="J99" s="163">
        <f>J131</f>
        <v>0</v>
      </c>
      <c r="K99" s="10"/>
      <c r="L99" s="15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9"/>
      <c r="C100" s="10"/>
      <c r="D100" s="160" t="s">
        <v>111</v>
      </c>
      <c r="E100" s="161"/>
      <c r="F100" s="161"/>
      <c r="G100" s="161"/>
      <c r="H100" s="161"/>
      <c r="I100" s="162"/>
      <c r="J100" s="163">
        <f>J140</f>
        <v>0</v>
      </c>
      <c r="K100" s="10"/>
      <c r="L100" s="15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9"/>
      <c r="C101" s="10"/>
      <c r="D101" s="160" t="s">
        <v>112</v>
      </c>
      <c r="E101" s="161"/>
      <c r="F101" s="161"/>
      <c r="G101" s="161"/>
      <c r="H101" s="161"/>
      <c r="I101" s="162"/>
      <c r="J101" s="163">
        <f>J147</f>
        <v>0</v>
      </c>
      <c r="K101" s="10"/>
      <c r="L101" s="15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9"/>
      <c r="C102" s="10"/>
      <c r="D102" s="160" t="s">
        <v>113</v>
      </c>
      <c r="E102" s="161"/>
      <c r="F102" s="161"/>
      <c r="G102" s="161"/>
      <c r="H102" s="161"/>
      <c r="I102" s="162"/>
      <c r="J102" s="163">
        <f>J149</f>
        <v>0</v>
      </c>
      <c r="K102" s="10"/>
      <c r="L102" s="15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38"/>
      <c r="D103" s="38"/>
      <c r="E103" s="38"/>
      <c r="F103" s="38"/>
      <c r="G103" s="38"/>
      <c r="H103" s="38"/>
      <c r="I103" s="124"/>
      <c r="J103" s="38"/>
      <c r="K103" s="38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0"/>
      <c r="C104" s="61"/>
      <c r="D104" s="61"/>
      <c r="E104" s="61"/>
      <c r="F104" s="61"/>
      <c r="G104" s="61"/>
      <c r="H104" s="61"/>
      <c r="I104" s="148"/>
      <c r="J104" s="61"/>
      <c r="K104" s="61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2"/>
      <c r="C108" s="63"/>
      <c r="D108" s="63"/>
      <c r="E108" s="63"/>
      <c r="F108" s="63"/>
      <c r="G108" s="63"/>
      <c r="H108" s="63"/>
      <c r="I108" s="149"/>
      <c r="J108" s="63"/>
      <c r="K108" s="63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119</v>
      </c>
      <c r="D109" s="38"/>
      <c r="E109" s="38"/>
      <c r="F109" s="38"/>
      <c r="G109" s="38"/>
      <c r="H109" s="38"/>
      <c r="I109" s="124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38"/>
      <c r="D110" s="38"/>
      <c r="E110" s="38"/>
      <c r="F110" s="38"/>
      <c r="G110" s="38"/>
      <c r="H110" s="38"/>
      <c r="I110" s="124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16</v>
      </c>
      <c r="D111" s="38"/>
      <c r="E111" s="38"/>
      <c r="F111" s="38"/>
      <c r="G111" s="38"/>
      <c r="H111" s="38"/>
      <c r="I111" s="124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38"/>
      <c r="D112" s="38"/>
      <c r="E112" s="123" t="str">
        <f>E7</f>
        <v>Oprava školního hřiště ZŠ a MŠ Kukleny</v>
      </c>
      <c r="F112" s="32"/>
      <c r="G112" s="32"/>
      <c r="H112" s="32"/>
      <c r="I112" s="124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100</v>
      </c>
      <c r="D113" s="38"/>
      <c r="E113" s="38"/>
      <c r="F113" s="38"/>
      <c r="G113" s="38"/>
      <c r="H113" s="38"/>
      <c r="I113" s="124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38"/>
      <c r="D114" s="38"/>
      <c r="E114" s="67" t="str">
        <f>E9</f>
        <v>02 - SO 02 Víceúčelové hřiště 2x</v>
      </c>
      <c r="F114" s="38"/>
      <c r="G114" s="38"/>
      <c r="H114" s="38"/>
      <c r="I114" s="124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38"/>
      <c r="D115" s="38"/>
      <c r="E115" s="38"/>
      <c r="F115" s="38"/>
      <c r="G115" s="38"/>
      <c r="H115" s="38"/>
      <c r="I115" s="124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20</v>
      </c>
      <c r="D116" s="38"/>
      <c r="E116" s="38"/>
      <c r="F116" s="27" t="str">
        <f>F12</f>
        <v>Kukleny Hradec Králové</v>
      </c>
      <c r="G116" s="38"/>
      <c r="H116" s="38"/>
      <c r="I116" s="125" t="s">
        <v>22</v>
      </c>
      <c r="J116" s="69" t="str">
        <f>IF(J12="","",J12)</f>
        <v>31. 12. 2022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38"/>
      <c r="D117" s="38"/>
      <c r="E117" s="38"/>
      <c r="F117" s="38"/>
      <c r="G117" s="38"/>
      <c r="H117" s="38"/>
      <c r="I117" s="124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25.65" customHeight="1">
      <c r="A118" s="38"/>
      <c r="B118" s="39"/>
      <c r="C118" s="32" t="s">
        <v>24</v>
      </c>
      <c r="D118" s="38"/>
      <c r="E118" s="38"/>
      <c r="F118" s="27" t="str">
        <f>E15</f>
        <v>Technické služby Hradec Králové</v>
      </c>
      <c r="G118" s="38"/>
      <c r="H118" s="38"/>
      <c r="I118" s="125" t="s">
        <v>30</v>
      </c>
      <c r="J118" s="36" t="str">
        <f>E21</f>
        <v>PITTER DESIGN, s.r.o.Pardubice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28</v>
      </c>
      <c r="D119" s="38"/>
      <c r="E119" s="38"/>
      <c r="F119" s="27" t="str">
        <f>IF(E18="","",E18)</f>
        <v>Vyplň údaj</v>
      </c>
      <c r="G119" s="38"/>
      <c r="H119" s="38"/>
      <c r="I119" s="125" t="s">
        <v>33</v>
      </c>
      <c r="J119" s="36" t="str">
        <f>E24</f>
        <v xml:space="preserve"> 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38"/>
      <c r="D120" s="38"/>
      <c r="E120" s="38"/>
      <c r="F120" s="38"/>
      <c r="G120" s="38"/>
      <c r="H120" s="38"/>
      <c r="I120" s="124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164"/>
      <c r="B121" s="165"/>
      <c r="C121" s="166" t="s">
        <v>120</v>
      </c>
      <c r="D121" s="167" t="s">
        <v>61</v>
      </c>
      <c r="E121" s="167" t="s">
        <v>57</v>
      </c>
      <c r="F121" s="167" t="s">
        <v>58</v>
      </c>
      <c r="G121" s="167" t="s">
        <v>121</v>
      </c>
      <c r="H121" s="167" t="s">
        <v>122</v>
      </c>
      <c r="I121" s="168" t="s">
        <v>123</v>
      </c>
      <c r="J121" s="169" t="s">
        <v>104</v>
      </c>
      <c r="K121" s="170" t="s">
        <v>124</v>
      </c>
      <c r="L121" s="171"/>
      <c r="M121" s="86" t="s">
        <v>1</v>
      </c>
      <c r="N121" s="87" t="s">
        <v>40</v>
      </c>
      <c r="O121" s="87" t="s">
        <v>125</v>
      </c>
      <c r="P121" s="87" t="s">
        <v>126</v>
      </c>
      <c r="Q121" s="87" t="s">
        <v>127</v>
      </c>
      <c r="R121" s="87" t="s">
        <v>128</v>
      </c>
      <c r="S121" s="87" t="s">
        <v>129</v>
      </c>
      <c r="T121" s="88" t="s">
        <v>130</v>
      </c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</row>
    <row r="122" s="2" customFormat="1" ht="22.8" customHeight="1">
      <c r="A122" s="38"/>
      <c r="B122" s="39"/>
      <c r="C122" s="93" t="s">
        <v>131</v>
      </c>
      <c r="D122" s="38"/>
      <c r="E122" s="38"/>
      <c r="F122" s="38"/>
      <c r="G122" s="38"/>
      <c r="H122" s="38"/>
      <c r="I122" s="124"/>
      <c r="J122" s="172">
        <f>BK122</f>
        <v>0</v>
      </c>
      <c r="K122" s="38"/>
      <c r="L122" s="39"/>
      <c r="M122" s="89"/>
      <c r="N122" s="73"/>
      <c r="O122" s="90"/>
      <c r="P122" s="173">
        <f>P123</f>
        <v>0</v>
      </c>
      <c r="Q122" s="90"/>
      <c r="R122" s="173">
        <f>R123</f>
        <v>0.0018000000000000002</v>
      </c>
      <c r="S122" s="90"/>
      <c r="T122" s="174">
        <f>T123</f>
        <v>10.8388896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9" t="s">
        <v>75</v>
      </c>
      <c r="AU122" s="19" t="s">
        <v>106</v>
      </c>
      <c r="BK122" s="175">
        <f>BK123</f>
        <v>0</v>
      </c>
    </row>
    <row r="123" s="12" customFormat="1" ht="25.92" customHeight="1">
      <c r="A123" s="12"/>
      <c r="B123" s="176"/>
      <c r="C123" s="12"/>
      <c r="D123" s="177" t="s">
        <v>75</v>
      </c>
      <c r="E123" s="178" t="s">
        <v>132</v>
      </c>
      <c r="F123" s="178" t="s">
        <v>133</v>
      </c>
      <c r="G123" s="12"/>
      <c r="H123" s="12"/>
      <c r="I123" s="179"/>
      <c r="J123" s="180">
        <f>BK123</f>
        <v>0</v>
      </c>
      <c r="K123" s="12"/>
      <c r="L123" s="176"/>
      <c r="M123" s="181"/>
      <c r="N123" s="182"/>
      <c r="O123" s="182"/>
      <c r="P123" s="183">
        <f>P124+P131+P140+P147+P149</f>
        <v>0</v>
      </c>
      <c r="Q123" s="182"/>
      <c r="R123" s="183">
        <f>R124+R131+R140+R147+R149</f>
        <v>0.0018000000000000002</v>
      </c>
      <c r="S123" s="182"/>
      <c r="T123" s="184">
        <f>T124+T131+T140+T147+T149</f>
        <v>10.8388896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77" t="s">
        <v>84</v>
      </c>
      <c r="AT123" s="185" t="s">
        <v>75</v>
      </c>
      <c r="AU123" s="185" t="s">
        <v>76</v>
      </c>
      <c r="AY123" s="177" t="s">
        <v>134</v>
      </c>
      <c r="BK123" s="186">
        <f>BK124+BK131+BK140+BK147+BK149</f>
        <v>0</v>
      </c>
    </row>
    <row r="124" s="12" customFormat="1" ht="22.8" customHeight="1">
      <c r="A124" s="12"/>
      <c r="B124" s="176"/>
      <c r="C124" s="12"/>
      <c r="D124" s="177" t="s">
        <v>75</v>
      </c>
      <c r="E124" s="187" t="s">
        <v>156</v>
      </c>
      <c r="F124" s="187" t="s">
        <v>213</v>
      </c>
      <c r="G124" s="12"/>
      <c r="H124" s="12"/>
      <c r="I124" s="179"/>
      <c r="J124" s="188">
        <f>BK124</f>
        <v>0</v>
      </c>
      <c r="K124" s="12"/>
      <c r="L124" s="176"/>
      <c r="M124" s="181"/>
      <c r="N124" s="182"/>
      <c r="O124" s="182"/>
      <c r="P124" s="183">
        <f>SUM(P125:P130)</f>
        <v>0</v>
      </c>
      <c r="Q124" s="182"/>
      <c r="R124" s="183">
        <f>SUM(R125:R130)</f>
        <v>0.0018000000000000002</v>
      </c>
      <c r="S124" s="182"/>
      <c r="T124" s="184">
        <f>SUM(T125:T130)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77" t="s">
        <v>84</v>
      </c>
      <c r="AT124" s="185" t="s">
        <v>75</v>
      </c>
      <c r="AU124" s="185" t="s">
        <v>84</v>
      </c>
      <c r="AY124" s="177" t="s">
        <v>134</v>
      </c>
      <c r="BK124" s="186">
        <f>SUM(BK125:BK130)</f>
        <v>0</v>
      </c>
    </row>
    <row r="125" s="2" customFormat="1" ht="21.75" customHeight="1">
      <c r="A125" s="38"/>
      <c r="B125" s="189"/>
      <c r="C125" s="190" t="s">
        <v>84</v>
      </c>
      <c r="D125" s="190" t="s">
        <v>136</v>
      </c>
      <c r="E125" s="191" t="s">
        <v>232</v>
      </c>
      <c r="F125" s="192" t="s">
        <v>233</v>
      </c>
      <c r="G125" s="193" t="s">
        <v>234</v>
      </c>
      <c r="H125" s="194">
        <v>180</v>
      </c>
      <c r="I125" s="195"/>
      <c r="J125" s="196">
        <f>ROUND(I125*H125,2)</f>
        <v>0</v>
      </c>
      <c r="K125" s="197"/>
      <c r="L125" s="39"/>
      <c r="M125" s="198" t="s">
        <v>1</v>
      </c>
      <c r="N125" s="199" t="s">
        <v>41</v>
      </c>
      <c r="O125" s="77"/>
      <c r="P125" s="200">
        <f>O125*H125</f>
        <v>0</v>
      </c>
      <c r="Q125" s="200">
        <v>1.0000000000000001E-05</v>
      </c>
      <c r="R125" s="200">
        <f>Q125*H125</f>
        <v>0.0018000000000000002</v>
      </c>
      <c r="S125" s="200">
        <v>0</v>
      </c>
      <c r="T125" s="201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2" t="s">
        <v>140</v>
      </c>
      <c r="AT125" s="202" t="s">
        <v>136</v>
      </c>
      <c r="AU125" s="202" t="s">
        <v>86</v>
      </c>
      <c r="AY125" s="19" t="s">
        <v>134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9" t="s">
        <v>84</v>
      </c>
      <c r="BK125" s="203">
        <f>ROUND(I125*H125,2)</f>
        <v>0</v>
      </c>
      <c r="BL125" s="19" t="s">
        <v>140</v>
      </c>
      <c r="BM125" s="202" t="s">
        <v>360</v>
      </c>
    </row>
    <row r="126" s="14" customFormat="1">
      <c r="A126" s="14"/>
      <c r="B126" s="212"/>
      <c r="C126" s="14"/>
      <c r="D126" s="205" t="s">
        <v>153</v>
      </c>
      <c r="E126" s="213" t="s">
        <v>1</v>
      </c>
      <c r="F126" s="214" t="s">
        <v>361</v>
      </c>
      <c r="G126" s="14"/>
      <c r="H126" s="215">
        <v>180</v>
      </c>
      <c r="I126" s="216"/>
      <c r="J126" s="14"/>
      <c r="K126" s="14"/>
      <c r="L126" s="212"/>
      <c r="M126" s="217"/>
      <c r="N126" s="218"/>
      <c r="O126" s="218"/>
      <c r="P126" s="218"/>
      <c r="Q126" s="218"/>
      <c r="R126" s="218"/>
      <c r="S126" s="218"/>
      <c r="T126" s="219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13" t="s">
        <v>153</v>
      </c>
      <c r="AU126" s="213" t="s">
        <v>86</v>
      </c>
      <c r="AV126" s="14" t="s">
        <v>86</v>
      </c>
      <c r="AW126" s="14" t="s">
        <v>32</v>
      </c>
      <c r="AX126" s="14" t="s">
        <v>84</v>
      </c>
      <c r="AY126" s="213" t="s">
        <v>134</v>
      </c>
    </row>
    <row r="127" s="2" customFormat="1" ht="33" customHeight="1">
      <c r="A127" s="38"/>
      <c r="B127" s="189"/>
      <c r="C127" s="190" t="s">
        <v>86</v>
      </c>
      <c r="D127" s="190" t="s">
        <v>136</v>
      </c>
      <c r="E127" s="191" t="s">
        <v>362</v>
      </c>
      <c r="F127" s="192" t="s">
        <v>363</v>
      </c>
      <c r="G127" s="193" t="s">
        <v>148</v>
      </c>
      <c r="H127" s="194">
        <v>630.16800000000001</v>
      </c>
      <c r="I127" s="195"/>
      <c r="J127" s="196">
        <f>ROUND(I127*H127,2)</f>
        <v>0</v>
      </c>
      <c r="K127" s="197"/>
      <c r="L127" s="39"/>
      <c r="M127" s="198" t="s">
        <v>1</v>
      </c>
      <c r="N127" s="199" t="s">
        <v>41</v>
      </c>
      <c r="O127" s="77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2" t="s">
        <v>140</v>
      </c>
      <c r="AT127" s="202" t="s">
        <v>136</v>
      </c>
      <c r="AU127" s="202" t="s">
        <v>86</v>
      </c>
      <c r="AY127" s="19" t="s">
        <v>134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9" t="s">
        <v>84</v>
      </c>
      <c r="BK127" s="203">
        <f>ROUND(I127*H127,2)</f>
        <v>0</v>
      </c>
      <c r="BL127" s="19" t="s">
        <v>140</v>
      </c>
      <c r="BM127" s="202" t="s">
        <v>364</v>
      </c>
    </row>
    <row r="128" s="13" customFormat="1">
      <c r="A128" s="13"/>
      <c r="B128" s="204"/>
      <c r="C128" s="13"/>
      <c r="D128" s="205" t="s">
        <v>153</v>
      </c>
      <c r="E128" s="206" t="s">
        <v>1</v>
      </c>
      <c r="F128" s="207" t="s">
        <v>365</v>
      </c>
      <c r="G128" s="13"/>
      <c r="H128" s="206" t="s">
        <v>1</v>
      </c>
      <c r="I128" s="208"/>
      <c r="J128" s="13"/>
      <c r="K128" s="13"/>
      <c r="L128" s="204"/>
      <c r="M128" s="209"/>
      <c r="N128" s="210"/>
      <c r="O128" s="210"/>
      <c r="P128" s="210"/>
      <c r="Q128" s="210"/>
      <c r="R128" s="210"/>
      <c r="S128" s="210"/>
      <c r="T128" s="21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06" t="s">
        <v>153</v>
      </c>
      <c r="AU128" s="206" t="s">
        <v>86</v>
      </c>
      <c r="AV128" s="13" t="s">
        <v>84</v>
      </c>
      <c r="AW128" s="13" t="s">
        <v>32</v>
      </c>
      <c r="AX128" s="13" t="s">
        <v>76</v>
      </c>
      <c r="AY128" s="206" t="s">
        <v>134</v>
      </c>
    </row>
    <row r="129" s="13" customFormat="1">
      <c r="A129" s="13"/>
      <c r="B129" s="204"/>
      <c r="C129" s="13"/>
      <c r="D129" s="205" t="s">
        <v>153</v>
      </c>
      <c r="E129" s="206" t="s">
        <v>1</v>
      </c>
      <c r="F129" s="207" t="s">
        <v>366</v>
      </c>
      <c r="G129" s="13"/>
      <c r="H129" s="206" t="s">
        <v>1</v>
      </c>
      <c r="I129" s="208"/>
      <c r="J129" s="13"/>
      <c r="K129" s="13"/>
      <c r="L129" s="204"/>
      <c r="M129" s="209"/>
      <c r="N129" s="210"/>
      <c r="O129" s="210"/>
      <c r="P129" s="210"/>
      <c r="Q129" s="210"/>
      <c r="R129" s="210"/>
      <c r="S129" s="210"/>
      <c r="T129" s="21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06" t="s">
        <v>153</v>
      </c>
      <c r="AU129" s="206" t="s">
        <v>86</v>
      </c>
      <c r="AV129" s="13" t="s">
        <v>84</v>
      </c>
      <c r="AW129" s="13" t="s">
        <v>32</v>
      </c>
      <c r="AX129" s="13" t="s">
        <v>76</v>
      </c>
      <c r="AY129" s="206" t="s">
        <v>134</v>
      </c>
    </row>
    <row r="130" s="14" customFormat="1">
      <c r="A130" s="14"/>
      <c r="B130" s="212"/>
      <c r="C130" s="14"/>
      <c r="D130" s="205" t="s">
        <v>153</v>
      </c>
      <c r="E130" s="213" t="s">
        <v>1</v>
      </c>
      <c r="F130" s="214" t="s">
        <v>367</v>
      </c>
      <c r="G130" s="14"/>
      <c r="H130" s="215">
        <v>630.16800000000001</v>
      </c>
      <c r="I130" s="216"/>
      <c r="J130" s="14"/>
      <c r="K130" s="14"/>
      <c r="L130" s="212"/>
      <c r="M130" s="217"/>
      <c r="N130" s="218"/>
      <c r="O130" s="218"/>
      <c r="P130" s="218"/>
      <c r="Q130" s="218"/>
      <c r="R130" s="218"/>
      <c r="S130" s="218"/>
      <c r="T130" s="21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13" t="s">
        <v>153</v>
      </c>
      <c r="AU130" s="213" t="s">
        <v>86</v>
      </c>
      <c r="AV130" s="14" t="s">
        <v>86</v>
      </c>
      <c r="AW130" s="14" t="s">
        <v>32</v>
      </c>
      <c r="AX130" s="14" t="s">
        <v>84</v>
      </c>
      <c r="AY130" s="213" t="s">
        <v>134</v>
      </c>
    </row>
    <row r="131" s="12" customFormat="1" ht="22.8" customHeight="1">
      <c r="A131" s="12"/>
      <c r="B131" s="176"/>
      <c r="C131" s="12"/>
      <c r="D131" s="177" t="s">
        <v>75</v>
      </c>
      <c r="E131" s="187" t="s">
        <v>172</v>
      </c>
      <c r="F131" s="187" t="s">
        <v>256</v>
      </c>
      <c r="G131" s="12"/>
      <c r="H131" s="12"/>
      <c r="I131" s="179"/>
      <c r="J131" s="188">
        <f>BK131</f>
        <v>0</v>
      </c>
      <c r="K131" s="12"/>
      <c r="L131" s="176"/>
      <c r="M131" s="181"/>
      <c r="N131" s="182"/>
      <c r="O131" s="182"/>
      <c r="P131" s="183">
        <f>SUM(P132:P139)</f>
        <v>0</v>
      </c>
      <c r="Q131" s="182"/>
      <c r="R131" s="183">
        <f>SUM(R132:R139)</f>
        <v>0</v>
      </c>
      <c r="S131" s="182"/>
      <c r="T131" s="184">
        <f>SUM(T132:T139)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77" t="s">
        <v>84</v>
      </c>
      <c r="AT131" s="185" t="s">
        <v>75</v>
      </c>
      <c r="AU131" s="185" t="s">
        <v>84</v>
      </c>
      <c r="AY131" s="177" t="s">
        <v>134</v>
      </c>
      <c r="BK131" s="186">
        <f>SUM(BK132:BK139)</f>
        <v>0</v>
      </c>
    </row>
    <row r="132" s="2" customFormat="1" ht="16.5" customHeight="1">
      <c r="A132" s="38"/>
      <c r="B132" s="189"/>
      <c r="C132" s="190" t="s">
        <v>145</v>
      </c>
      <c r="D132" s="190" t="s">
        <v>136</v>
      </c>
      <c r="E132" s="191" t="s">
        <v>258</v>
      </c>
      <c r="F132" s="192" t="s">
        <v>259</v>
      </c>
      <c r="G132" s="193" t="s">
        <v>148</v>
      </c>
      <c r="H132" s="194">
        <v>630.16800000000001</v>
      </c>
      <c r="I132" s="195"/>
      <c r="J132" s="196">
        <f>ROUND(I132*H132,2)</f>
        <v>0</v>
      </c>
      <c r="K132" s="197"/>
      <c r="L132" s="39"/>
      <c r="M132" s="198" t="s">
        <v>1</v>
      </c>
      <c r="N132" s="199" t="s">
        <v>41</v>
      </c>
      <c r="O132" s="77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2" t="s">
        <v>140</v>
      </c>
      <c r="AT132" s="202" t="s">
        <v>136</v>
      </c>
      <c r="AU132" s="202" t="s">
        <v>86</v>
      </c>
      <c r="AY132" s="19" t="s">
        <v>134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9" t="s">
        <v>84</v>
      </c>
      <c r="BK132" s="203">
        <f>ROUND(I132*H132,2)</f>
        <v>0</v>
      </c>
      <c r="BL132" s="19" t="s">
        <v>140</v>
      </c>
      <c r="BM132" s="202" t="s">
        <v>368</v>
      </c>
    </row>
    <row r="133" s="13" customFormat="1">
      <c r="A133" s="13"/>
      <c r="B133" s="204"/>
      <c r="C133" s="13"/>
      <c r="D133" s="205" t="s">
        <v>153</v>
      </c>
      <c r="E133" s="206" t="s">
        <v>1</v>
      </c>
      <c r="F133" s="207" t="s">
        <v>369</v>
      </c>
      <c r="G133" s="13"/>
      <c r="H133" s="206" t="s">
        <v>1</v>
      </c>
      <c r="I133" s="208"/>
      <c r="J133" s="13"/>
      <c r="K133" s="13"/>
      <c r="L133" s="204"/>
      <c r="M133" s="209"/>
      <c r="N133" s="210"/>
      <c r="O133" s="210"/>
      <c r="P133" s="210"/>
      <c r="Q133" s="210"/>
      <c r="R133" s="210"/>
      <c r="S133" s="210"/>
      <c r="T133" s="21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06" t="s">
        <v>153</v>
      </c>
      <c r="AU133" s="206" t="s">
        <v>86</v>
      </c>
      <c r="AV133" s="13" t="s">
        <v>84</v>
      </c>
      <c r="AW133" s="13" t="s">
        <v>32</v>
      </c>
      <c r="AX133" s="13" t="s">
        <v>76</v>
      </c>
      <c r="AY133" s="206" t="s">
        <v>134</v>
      </c>
    </row>
    <row r="134" s="13" customFormat="1">
      <c r="A134" s="13"/>
      <c r="B134" s="204"/>
      <c r="C134" s="13"/>
      <c r="D134" s="205" t="s">
        <v>153</v>
      </c>
      <c r="E134" s="206" t="s">
        <v>1</v>
      </c>
      <c r="F134" s="207" t="s">
        <v>366</v>
      </c>
      <c r="G134" s="13"/>
      <c r="H134" s="206" t="s">
        <v>1</v>
      </c>
      <c r="I134" s="208"/>
      <c r="J134" s="13"/>
      <c r="K134" s="13"/>
      <c r="L134" s="204"/>
      <c r="M134" s="209"/>
      <c r="N134" s="210"/>
      <c r="O134" s="210"/>
      <c r="P134" s="210"/>
      <c r="Q134" s="210"/>
      <c r="R134" s="210"/>
      <c r="S134" s="210"/>
      <c r="T134" s="21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06" t="s">
        <v>153</v>
      </c>
      <c r="AU134" s="206" t="s">
        <v>86</v>
      </c>
      <c r="AV134" s="13" t="s">
        <v>84</v>
      </c>
      <c r="AW134" s="13" t="s">
        <v>32</v>
      </c>
      <c r="AX134" s="13" t="s">
        <v>76</v>
      </c>
      <c r="AY134" s="206" t="s">
        <v>134</v>
      </c>
    </row>
    <row r="135" s="14" customFormat="1">
      <c r="A135" s="14"/>
      <c r="B135" s="212"/>
      <c r="C135" s="14"/>
      <c r="D135" s="205" t="s">
        <v>153</v>
      </c>
      <c r="E135" s="213" t="s">
        <v>1</v>
      </c>
      <c r="F135" s="214" t="s">
        <v>367</v>
      </c>
      <c r="G135" s="14"/>
      <c r="H135" s="215">
        <v>630.16800000000001</v>
      </c>
      <c r="I135" s="216"/>
      <c r="J135" s="14"/>
      <c r="K135" s="14"/>
      <c r="L135" s="212"/>
      <c r="M135" s="217"/>
      <c r="N135" s="218"/>
      <c r="O135" s="218"/>
      <c r="P135" s="218"/>
      <c r="Q135" s="218"/>
      <c r="R135" s="218"/>
      <c r="S135" s="218"/>
      <c r="T135" s="21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13" t="s">
        <v>153</v>
      </c>
      <c r="AU135" s="213" t="s">
        <v>86</v>
      </c>
      <c r="AV135" s="14" t="s">
        <v>86</v>
      </c>
      <c r="AW135" s="14" t="s">
        <v>32</v>
      </c>
      <c r="AX135" s="14" t="s">
        <v>84</v>
      </c>
      <c r="AY135" s="213" t="s">
        <v>134</v>
      </c>
    </row>
    <row r="136" s="2" customFormat="1" ht="21.75" customHeight="1">
      <c r="A136" s="38"/>
      <c r="B136" s="189"/>
      <c r="C136" s="190" t="s">
        <v>140</v>
      </c>
      <c r="D136" s="190" t="s">
        <v>136</v>
      </c>
      <c r="E136" s="191" t="s">
        <v>370</v>
      </c>
      <c r="F136" s="192" t="s">
        <v>371</v>
      </c>
      <c r="G136" s="193" t="s">
        <v>148</v>
      </c>
      <c r="H136" s="194">
        <v>595.51999999999998</v>
      </c>
      <c r="I136" s="195"/>
      <c r="J136" s="196">
        <f>ROUND(I136*H136,2)</f>
        <v>0</v>
      </c>
      <c r="K136" s="197"/>
      <c r="L136" s="39"/>
      <c r="M136" s="198" t="s">
        <v>1</v>
      </c>
      <c r="N136" s="199" t="s">
        <v>41</v>
      </c>
      <c r="O136" s="77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02" t="s">
        <v>140</v>
      </c>
      <c r="AT136" s="202" t="s">
        <v>136</v>
      </c>
      <c r="AU136" s="202" t="s">
        <v>86</v>
      </c>
      <c r="AY136" s="19" t="s">
        <v>134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9" t="s">
        <v>84</v>
      </c>
      <c r="BK136" s="203">
        <f>ROUND(I136*H136,2)</f>
        <v>0</v>
      </c>
      <c r="BL136" s="19" t="s">
        <v>140</v>
      </c>
      <c r="BM136" s="202" t="s">
        <v>372</v>
      </c>
    </row>
    <row r="137" s="13" customFormat="1">
      <c r="A137" s="13"/>
      <c r="B137" s="204"/>
      <c r="C137" s="13"/>
      <c r="D137" s="205" t="s">
        <v>153</v>
      </c>
      <c r="E137" s="206" t="s">
        <v>1</v>
      </c>
      <c r="F137" s="207" t="s">
        <v>373</v>
      </c>
      <c r="G137" s="13"/>
      <c r="H137" s="206" t="s">
        <v>1</v>
      </c>
      <c r="I137" s="208"/>
      <c r="J137" s="13"/>
      <c r="K137" s="13"/>
      <c r="L137" s="204"/>
      <c r="M137" s="209"/>
      <c r="N137" s="210"/>
      <c r="O137" s="210"/>
      <c r="P137" s="210"/>
      <c r="Q137" s="210"/>
      <c r="R137" s="210"/>
      <c r="S137" s="210"/>
      <c r="T137" s="21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06" t="s">
        <v>153</v>
      </c>
      <c r="AU137" s="206" t="s">
        <v>86</v>
      </c>
      <c r="AV137" s="13" t="s">
        <v>84</v>
      </c>
      <c r="AW137" s="13" t="s">
        <v>32</v>
      </c>
      <c r="AX137" s="13" t="s">
        <v>76</v>
      </c>
      <c r="AY137" s="206" t="s">
        <v>134</v>
      </c>
    </row>
    <row r="138" s="14" customFormat="1">
      <c r="A138" s="14"/>
      <c r="B138" s="212"/>
      <c r="C138" s="14"/>
      <c r="D138" s="205" t="s">
        <v>153</v>
      </c>
      <c r="E138" s="213" t="s">
        <v>1</v>
      </c>
      <c r="F138" s="214" t="s">
        <v>374</v>
      </c>
      <c r="G138" s="14"/>
      <c r="H138" s="215">
        <v>595.51999999999998</v>
      </c>
      <c r="I138" s="216"/>
      <c r="J138" s="14"/>
      <c r="K138" s="14"/>
      <c r="L138" s="212"/>
      <c r="M138" s="217"/>
      <c r="N138" s="218"/>
      <c r="O138" s="218"/>
      <c r="P138" s="218"/>
      <c r="Q138" s="218"/>
      <c r="R138" s="218"/>
      <c r="S138" s="218"/>
      <c r="T138" s="21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13" t="s">
        <v>153</v>
      </c>
      <c r="AU138" s="213" t="s">
        <v>86</v>
      </c>
      <c r="AV138" s="14" t="s">
        <v>86</v>
      </c>
      <c r="AW138" s="14" t="s">
        <v>32</v>
      </c>
      <c r="AX138" s="14" t="s">
        <v>76</v>
      </c>
      <c r="AY138" s="213" t="s">
        <v>134</v>
      </c>
    </row>
    <row r="139" s="15" customFormat="1">
      <c r="A139" s="15"/>
      <c r="B139" s="220"/>
      <c r="C139" s="15"/>
      <c r="D139" s="205" t="s">
        <v>153</v>
      </c>
      <c r="E139" s="221" t="s">
        <v>1</v>
      </c>
      <c r="F139" s="222" t="s">
        <v>184</v>
      </c>
      <c r="G139" s="15"/>
      <c r="H139" s="223">
        <v>595.51999999999998</v>
      </c>
      <c r="I139" s="224"/>
      <c r="J139" s="15"/>
      <c r="K139" s="15"/>
      <c r="L139" s="220"/>
      <c r="M139" s="225"/>
      <c r="N139" s="226"/>
      <c r="O139" s="226"/>
      <c r="P139" s="226"/>
      <c r="Q139" s="226"/>
      <c r="R139" s="226"/>
      <c r="S139" s="226"/>
      <c r="T139" s="227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21" t="s">
        <v>153</v>
      </c>
      <c r="AU139" s="221" t="s">
        <v>86</v>
      </c>
      <c r="AV139" s="15" t="s">
        <v>140</v>
      </c>
      <c r="AW139" s="15" t="s">
        <v>32</v>
      </c>
      <c r="AX139" s="15" t="s">
        <v>84</v>
      </c>
      <c r="AY139" s="221" t="s">
        <v>134</v>
      </c>
    </row>
    <row r="140" s="12" customFormat="1" ht="22.8" customHeight="1">
      <c r="A140" s="12"/>
      <c r="B140" s="176"/>
      <c r="C140" s="12"/>
      <c r="D140" s="177" t="s">
        <v>75</v>
      </c>
      <c r="E140" s="187" t="s">
        <v>265</v>
      </c>
      <c r="F140" s="187" t="s">
        <v>266</v>
      </c>
      <c r="G140" s="12"/>
      <c r="H140" s="12"/>
      <c r="I140" s="179"/>
      <c r="J140" s="188">
        <f>BK140</f>
        <v>0</v>
      </c>
      <c r="K140" s="12"/>
      <c r="L140" s="176"/>
      <c r="M140" s="181"/>
      <c r="N140" s="182"/>
      <c r="O140" s="182"/>
      <c r="P140" s="183">
        <f>SUM(P141:P146)</f>
        <v>0</v>
      </c>
      <c r="Q140" s="182"/>
      <c r="R140" s="183">
        <f>SUM(R141:R146)</f>
        <v>0</v>
      </c>
      <c r="S140" s="182"/>
      <c r="T140" s="184">
        <f>SUM(T141:T146)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77" t="s">
        <v>84</v>
      </c>
      <c r="AT140" s="185" t="s">
        <v>75</v>
      </c>
      <c r="AU140" s="185" t="s">
        <v>84</v>
      </c>
      <c r="AY140" s="177" t="s">
        <v>134</v>
      </c>
      <c r="BK140" s="186">
        <f>SUM(BK141:BK146)</f>
        <v>0</v>
      </c>
    </row>
    <row r="141" s="2" customFormat="1" ht="33" customHeight="1">
      <c r="A141" s="38"/>
      <c r="B141" s="189"/>
      <c r="C141" s="190" t="s">
        <v>156</v>
      </c>
      <c r="D141" s="190" t="s">
        <v>136</v>
      </c>
      <c r="E141" s="191" t="s">
        <v>268</v>
      </c>
      <c r="F141" s="192" t="s">
        <v>269</v>
      </c>
      <c r="G141" s="193" t="s">
        <v>270</v>
      </c>
      <c r="H141" s="194">
        <v>10.839</v>
      </c>
      <c r="I141" s="195"/>
      <c r="J141" s="196">
        <f>ROUND(I141*H141,2)</f>
        <v>0</v>
      </c>
      <c r="K141" s="197"/>
      <c r="L141" s="39"/>
      <c r="M141" s="198" t="s">
        <v>1</v>
      </c>
      <c r="N141" s="199" t="s">
        <v>41</v>
      </c>
      <c r="O141" s="77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2" t="s">
        <v>140</v>
      </c>
      <c r="AT141" s="202" t="s">
        <v>136</v>
      </c>
      <c r="AU141" s="202" t="s">
        <v>86</v>
      </c>
      <c r="AY141" s="19" t="s">
        <v>134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9" t="s">
        <v>84</v>
      </c>
      <c r="BK141" s="203">
        <f>ROUND(I141*H141,2)</f>
        <v>0</v>
      </c>
      <c r="BL141" s="19" t="s">
        <v>140</v>
      </c>
      <c r="BM141" s="202" t="s">
        <v>375</v>
      </c>
    </row>
    <row r="142" s="14" customFormat="1">
      <c r="A142" s="14"/>
      <c r="B142" s="212"/>
      <c r="C142" s="14"/>
      <c r="D142" s="205" t="s">
        <v>153</v>
      </c>
      <c r="E142" s="213" t="s">
        <v>1</v>
      </c>
      <c r="F142" s="214" t="s">
        <v>376</v>
      </c>
      <c r="G142" s="14"/>
      <c r="H142" s="215">
        <v>10.839</v>
      </c>
      <c r="I142" s="216"/>
      <c r="J142" s="14"/>
      <c r="K142" s="14"/>
      <c r="L142" s="212"/>
      <c r="M142" s="217"/>
      <c r="N142" s="218"/>
      <c r="O142" s="218"/>
      <c r="P142" s="218"/>
      <c r="Q142" s="218"/>
      <c r="R142" s="218"/>
      <c r="S142" s="218"/>
      <c r="T142" s="21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13" t="s">
        <v>153</v>
      </c>
      <c r="AU142" s="213" t="s">
        <v>86</v>
      </c>
      <c r="AV142" s="14" t="s">
        <v>86</v>
      </c>
      <c r="AW142" s="14" t="s">
        <v>32</v>
      </c>
      <c r="AX142" s="14" t="s">
        <v>84</v>
      </c>
      <c r="AY142" s="213" t="s">
        <v>134</v>
      </c>
    </row>
    <row r="143" s="2" customFormat="1" ht="16.5" customHeight="1">
      <c r="A143" s="38"/>
      <c r="B143" s="189"/>
      <c r="C143" s="190" t="s">
        <v>160</v>
      </c>
      <c r="D143" s="190" t="s">
        <v>136</v>
      </c>
      <c r="E143" s="191" t="s">
        <v>278</v>
      </c>
      <c r="F143" s="192" t="s">
        <v>279</v>
      </c>
      <c r="G143" s="193" t="s">
        <v>270</v>
      </c>
      <c r="H143" s="194">
        <v>10.839</v>
      </c>
      <c r="I143" s="195"/>
      <c r="J143" s="196">
        <f>ROUND(I143*H143,2)</f>
        <v>0</v>
      </c>
      <c r="K143" s="197"/>
      <c r="L143" s="39"/>
      <c r="M143" s="198" t="s">
        <v>1</v>
      </c>
      <c r="N143" s="199" t="s">
        <v>41</v>
      </c>
      <c r="O143" s="77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2" t="s">
        <v>140</v>
      </c>
      <c r="AT143" s="202" t="s">
        <v>136</v>
      </c>
      <c r="AU143" s="202" t="s">
        <v>86</v>
      </c>
      <c r="AY143" s="19" t="s">
        <v>134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9" t="s">
        <v>84</v>
      </c>
      <c r="BK143" s="203">
        <f>ROUND(I143*H143,2)</f>
        <v>0</v>
      </c>
      <c r="BL143" s="19" t="s">
        <v>140</v>
      </c>
      <c r="BM143" s="202" t="s">
        <v>377</v>
      </c>
    </row>
    <row r="144" s="2" customFormat="1" ht="21.75" customHeight="1">
      <c r="A144" s="38"/>
      <c r="B144" s="189"/>
      <c r="C144" s="190" t="s">
        <v>164</v>
      </c>
      <c r="D144" s="190" t="s">
        <v>136</v>
      </c>
      <c r="E144" s="191" t="s">
        <v>282</v>
      </c>
      <c r="F144" s="192" t="s">
        <v>283</v>
      </c>
      <c r="G144" s="193" t="s">
        <v>270</v>
      </c>
      <c r="H144" s="194">
        <v>97.551000000000002</v>
      </c>
      <c r="I144" s="195"/>
      <c r="J144" s="196">
        <f>ROUND(I144*H144,2)</f>
        <v>0</v>
      </c>
      <c r="K144" s="197"/>
      <c r="L144" s="39"/>
      <c r="M144" s="198" t="s">
        <v>1</v>
      </c>
      <c r="N144" s="199" t="s">
        <v>41</v>
      </c>
      <c r="O144" s="77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2" t="s">
        <v>140</v>
      </c>
      <c r="AT144" s="202" t="s">
        <v>136</v>
      </c>
      <c r="AU144" s="202" t="s">
        <v>86</v>
      </c>
      <c r="AY144" s="19" t="s">
        <v>134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9" t="s">
        <v>84</v>
      </c>
      <c r="BK144" s="203">
        <f>ROUND(I144*H144,2)</f>
        <v>0</v>
      </c>
      <c r="BL144" s="19" t="s">
        <v>140</v>
      </c>
      <c r="BM144" s="202" t="s">
        <v>378</v>
      </c>
    </row>
    <row r="145" s="14" customFormat="1">
      <c r="A145" s="14"/>
      <c r="B145" s="212"/>
      <c r="C145" s="14"/>
      <c r="D145" s="205" t="s">
        <v>153</v>
      </c>
      <c r="E145" s="213" t="s">
        <v>1</v>
      </c>
      <c r="F145" s="214" t="s">
        <v>379</v>
      </c>
      <c r="G145" s="14"/>
      <c r="H145" s="215">
        <v>97.551000000000002</v>
      </c>
      <c r="I145" s="216"/>
      <c r="J145" s="14"/>
      <c r="K145" s="14"/>
      <c r="L145" s="212"/>
      <c r="M145" s="217"/>
      <c r="N145" s="218"/>
      <c r="O145" s="218"/>
      <c r="P145" s="218"/>
      <c r="Q145" s="218"/>
      <c r="R145" s="218"/>
      <c r="S145" s="218"/>
      <c r="T145" s="21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13" t="s">
        <v>153</v>
      </c>
      <c r="AU145" s="213" t="s">
        <v>86</v>
      </c>
      <c r="AV145" s="14" t="s">
        <v>86</v>
      </c>
      <c r="AW145" s="14" t="s">
        <v>32</v>
      </c>
      <c r="AX145" s="14" t="s">
        <v>84</v>
      </c>
      <c r="AY145" s="213" t="s">
        <v>134</v>
      </c>
    </row>
    <row r="146" s="2" customFormat="1" ht="21.75" customHeight="1">
      <c r="A146" s="38"/>
      <c r="B146" s="189"/>
      <c r="C146" s="190" t="s">
        <v>168</v>
      </c>
      <c r="D146" s="190" t="s">
        <v>136</v>
      </c>
      <c r="E146" s="191" t="s">
        <v>296</v>
      </c>
      <c r="F146" s="192" t="s">
        <v>297</v>
      </c>
      <c r="G146" s="193" t="s">
        <v>270</v>
      </c>
      <c r="H146" s="194">
        <v>10.839</v>
      </c>
      <c r="I146" s="195"/>
      <c r="J146" s="196">
        <f>ROUND(I146*H146,2)</f>
        <v>0</v>
      </c>
      <c r="K146" s="197"/>
      <c r="L146" s="39"/>
      <c r="M146" s="198" t="s">
        <v>1</v>
      </c>
      <c r="N146" s="199" t="s">
        <v>41</v>
      </c>
      <c r="O146" s="77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02" t="s">
        <v>140</v>
      </c>
      <c r="AT146" s="202" t="s">
        <v>136</v>
      </c>
      <c r="AU146" s="202" t="s">
        <v>86</v>
      </c>
      <c r="AY146" s="19" t="s">
        <v>134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9" t="s">
        <v>84</v>
      </c>
      <c r="BK146" s="203">
        <f>ROUND(I146*H146,2)</f>
        <v>0</v>
      </c>
      <c r="BL146" s="19" t="s">
        <v>140</v>
      </c>
      <c r="BM146" s="202" t="s">
        <v>380</v>
      </c>
    </row>
    <row r="147" s="12" customFormat="1" ht="22.8" customHeight="1">
      <c r="A147" s="12"/>
      <c r="B147" s="176"/>
      <c r="C147" s="12"/>
      <c r="D147" s="177" t="s">
        <v>75</v>
      </c>
      <c r="E147" s="187" t="s">
        <v>303</v>
      </c>
      <c r="F147" s="187" t="s">
        <v>304</v>
      </c>
      <c r="G147" s="12"/>
      <c r="H147" s="12"/>
      <c r="I147" s="179"/>
      <c r="J147" s="188">
        <f>BK147</f>
        <v>0</v>
      </c>
      <c r="K147" s="12"/>
      <c r="L147" s="176"/>
      <c r="M147" s="181"/>
      <c r="N147" s="182"/>
      <c r="O147" s="182"/>
      <c r="P147" s="183">
        <f>P148</f>
        <v>0</v>
      </c>
      <c r="Q147" s="182"/>
      <c r="R147" s="183">
        <f>R148</f>
        <v>0</v>
      </c>
      <c r="S147" s="182"/>
      <c r="T147" s="184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77" t="s">
        <v>84</v>
      </c>
      <c r="AT147" s="185" t="s">
        <v>75</v>
      </c>
      <c r="AU147" s="185" t="s">
        <v>84</v>
      </c>
      <c r="AY147" s="177" t="s">
        <v>134</v>
      </c>
      <c r="BK147" s="186">
        <f>BK148</f>
        <v>0</v>
      </c>
    </row>
    <row r="148" s="2" customFormat="1" ht="16.5" customHeight="1">
      <c r="A148" s="38"/>
      <c r="B148" s="189"/>
      <c r="C148" s="190" t="s">
        <v>172</v>
      </c>
      <c r="D148" s="190" t="s">
        <v>136</v>
      </c>
      <c r="E148" s="191" t="s">
        <v>306</v>
      </c>
      <c r="F148" s="192" t="s">
        <v>307</v>
      </c>
      <c r="G148" s="193" t="s">
        <v>270</v>
      </c>
      <c r="H148" s="194">
        <v>0.002</v>
      </c>
      <c r="I148" s="195"/>
      <c r="J148" s="196">
        <f>ROUND(I148*H148,2)</f>
        <v>0</v>
      </c>
      <c r="K148" s="197"/>
      <c r="L148" s="39"/>
      <c r="M148" s="198" t="s">
        <v>1</v>
      </c>
      <c r="N148" s="199" t="s">
        <v>41</v>
      </c>
      <c r="O148" s="77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2" t="s">
        <v>140</v>
      </c>
      <c r="AT148" s="202" t="s">
        <v>136</v>
      </c>
      <c r="AU148" s="202" t="s">
        <v>86</v>
      </c>
      <c r="AY148" s="19" t="s">
        <v>134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9" t="s">
        <v>84</v>
      </c>
      <c r="BK148" s="203">
        <f>ROUND(I148*H148,2)</f>
        <v>0</v>
      </c>
      <c r="BL148" s="19" t="s">
        <v>140</v>
      </c>
      <c r="BM148" s="202" t="s">
        <v>381</v>
      </c>
    </row>
    <row r="149" s="12" customFormat="1" ht="22.8" customHeight="1">
      <c r="A149" s="12"/>
      <c r="B149" s="176"/>
      <c r="C149" s="12"/>
      <c r="D149" s="177" t="s">
        <v>75</v>
      </c>
      <c r="E149" s="187" t="s">
        <v>309</v>
      </c>
      <c r="F149" s="187" t="s">
        <v>310</v>
      </c>
      <c r="G149" s="12"/>
      <c r="H149" s="12"/>
      <c r="I149" s="179"/>
      <c r="J149" s="188">
        <f>BK149</f>
        <v>0</v>
      </c>
      <c r="K149" s="12"/>
      <c r="L149" s="176"/>
      <c r="M149" s="181"/>
      <c r="N149" s="182"/>
      <c r="O149" s="182"/>
      <c r="P149" s="183">
        <f>SUM(P150:P153)</f>
        <v>0</v>
      </c>
      <c r="Q149" s="182"/>
      <c r="R149" s="183">
        <f>SUM(R150:R153)</f>
        <v>0</v>
      </c>
      <c r="S149" s="182"/>
      <c r="T149" s="184">
        <f>SUM(T150:T153)</f>
        <v>10.8388896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77" t="s">
        <v>86</v>
      </c>
      <c r="AT149" s="185" t="s">
        <v>75</v>
      </c>
      <c r="AU149" s="185" t="s">
        <v>84</v>
      </c>
      <c r="AY149" s="177" t="s">
        <v>134</v>
      </c>
      <c r="BK149" s="186">
        <f>SUM(BK150:BK153)</f>
        <v>0</v>
      </c>
    </row>
    <row r="150" s="2" customFormat="1" ht="16.5" customHeight="1">
      <c r="A150" s="38"/>
      <c r="B150" s="189"/>
      <c r="C150" s="190" t="s">
        <v>177</v>
      </c>
      <c r="D150" s="190" t="s">
        <v>136</v>
      </c>
      <c r="E150" s="191" t="s">
        <v>312</v>
      </c>
      <c r="F150" s="192" t="s">
        <v>313</v>
      </c>
      <c r="G150" s="193" t="s">
        <v>148</v>
      </c>
      <c r="H150" s="194">
        <v>630.16800000000001</v>
      </c>
      <c r="I150" s="195"/>
      <c r="J150" s="196">
        <f>ROUND(I150*H150,2)</f>
        <v>0</v>
      </c>
      <c r="K150" s="197"/>
      <c r="L150" s="39"/>
      <c r="M150" s="198" t="s">
        <v>1</v>
      </c>
      <c r="N150" s="199" t="s">
        <v>41</v>
      </c>
      <c r="O150" s="77"/>
      <c r="P150" s="200">
        <f>O150*H150</f>
        <v>0</v>
      </c>
      <c r="Q150" s="200">
        <v>0</v>
      </c>
      <c r="R150" s="200">
        <f>Q150*H150</f>
        <v>0</v>
      </c>
      <c r="S150" s="200">
        <v>0.0172</v>
      </c>
      <c r="T150" s="201">
        <f>S150*H150</f>
        <v>10.8388896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2" t="s">
        <v>209</v>
      </c>
      <c r="AT150" s="202" t="s">
        <v>136</v>
      </c>
      <c r="AU150" s="202" t="s">
        <v>86</v>
      </c>
      <c r="AY150" s="19" t="s">
        <v>134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9" t="s">
        <v>84</v>
      </c>
      <c r="BK150" s="203">
        <f>ROUND(I150*H150,2)</f>
        <v>0</v>
      </c>
      <c r="BL150" s="19" t="s">
        <v>209</v>
      </c>
      <c r="BM150" s="202" t="s">
        <v>382</v>
      </c>
    </row>
    <row r="151" s="13" customFormat="1">
      <c r="A151" s="13"/>
      <c r="B151" s="204"/>
      <c r="C151" s="13"/>
      <c r="D151" s="205" t="s">
        <v>153</v>
      </c>
      <c r="E151" s="206" t="s">
        <v>1</v>
      </c>
      <c r="F151" s="207" t="s">
        <v>369</v>
      </c>
      <c r="G151" s="13"/>
      <c r="H151" s="206" t="s">
        <v>1</v>
      </c>
      <c r="I151" s="208"/>
      <c r="J151" s="13"/>
      <c r="K151" s="13"/>
      <c r="L151" s="204"/>
      <c r="M151" s="209"/>
      <c r="N151" s="210"/>
      <c r="O151" s="210"/>
      <c r="P151" s="210"/>
      <c r="Q151" s="210"/>
      <c r="R151" s="210"/>
      <c r="S151" s="210"/>
      <c r="T151" s="21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06" t="s">
        <v>153</v>
      </c>
      <c r="AU151" s="206" t="s">
        <v>86</v>
      </c>
      <c r="AV151" s="13" t="s">
        <v>84</v>
      </c>
      <c r="AW151" s="13" t="s">
        <v>32</v>
      </c>
      <c r="AX151" s="13" t="s">
        <v>76</v>
      </c>
      <c r="AY151" s="206" t="s">
        <v>134</v>
      </c>
    </row>
    <row r="152" s="13" customFormat="1">
      <c r="A152" s="13"/>
      <c r="B152" s="204"/>
      <c r="C152" s="13"/>
      <c r="D152" s="205" t="s">
        <v>153</v>
      </c>
      <c r="E152" s="206" t="s">
        <v>1</v>
      </c>
      <c r="F152" s="207" t="s">
        <v>366</v>
      </c>
      <c r="G152" s="13"/>
      <c r="H152" s="206" t="s">
        <v>1</v>
      </c>
      <c r="I152" s="208"/>
      <c r="J152" s="13"/>
      <c r="K152" s="13"/>
      <c r="L152" s="204"/>
      <c r="M152" s="209"/>
      <c r="N152" s="210"/>
      <c r="O152" s="210"/>
      <c r="P152" s="210"/>
      <c r="Q152" s="210"/>
      <c r="R152" s="210"/>
      <c r="S152" s="210"/>
      <c r="T152" s="21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06" t="s">
        <v>153</v>
      </c>
      <c r="AU152" s="206" t="s">
        <v>86</v>
      </c>
      <c r="AV152" s="13" t="s">
        <v>84</v>
      </c>
      <c r="AW152" s="13" t="s">
        <v>32</v>
      </c>
      <c r="AX152" s="13" t="s">
        <v>76</v>
      </c>
      <c r="AY152" s="206" t="s">
        <v>134</v>
      </c>
    </row>
    <row r="153" s="14" customFormat="1">
      <c r="A153" s="14"/>
      <c r="B153" s="212"/>
      <c r="C153" s="14"/>
      <c r="D153" s="205" t="s">
        <v>153</v>
      </c>
      <c r="E153" s="213" t="s">
        <v>1</v>
      </c>
      <c r="F153" s="214" t="s">
        <v>367</v>
      </c>
      <c r="G153" s="14"/>
      <c r="H153" s="215">
        <v>630.16800000000001</v>
      </c>
      <c r="I153" s="216"/>
      <c r="J153" s="14"/>
      <c r="K153" s="14"/>
      <c r="L153" s="212"/>
      <c r="M153" s="244"/>
      <c r="N153" s="245"/>
      <c r="O153" s="245"/>
      <c r="P153" s="245"/>
      <c r="Q153" s="245"/>
      <c r="R153" s="245"/>
      <c r="S153" s="245"/>
      <c r="T153" s="24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13" t="s">
        <v>153</v>
      </c>
      <c r="AU153" s="213" t="s">
        <v>86</v>
      </c>
      <c r="AV153" s="14" t="s">
        <v>86</v>
      </c>
      <c r="AW153" s="14" t="s">
        <v>32</v>
      </c>
      <c r="AX153" s="14" t="s">
        <v>84</v>
      </c>
      <c r="AY153" s="213" t="s">
        <v>134</v>
      </c>
    </row>
    <row r="154" s="2" customFormat="1" ht="6.96" customHeight="1">
      <c r="A154" s="38"/>
      <c r="B154" s="60"/>
      <c r="C154" s="61"/>
      <c r="D154" s="61"/>
      <c r="E154" s="61"/>
      <c r="F154" s="61"/>
      <c r="G154" s="61"/>
      <c r="H154" s="61"/>
      <c r="I154" s="148"/>
      <c r="J154" s="61"/>
      <c r="K154" s="61"/>
      <c r="L154" s="39"/>
      <c r="M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</row>
  </sheetData>
  <autoFilter ref="C121:K15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2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0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121"/>
      <c r="J3" s="21"/>
      <c r="K3" s="21"/>
      <c r="L3" s="22"/>
      <c r="AT3" s="19" t="s">
        <v>86</v>
      </c>
    </row>
    <row r="4" s="1" customFormat="1" ht="24.96" customHeight="1">
      <c r="B4" s="22"/>
      <c r="D4" s="23" t="s">
        <v>99</v>
      </c>
      <c r="I4" s="120"/>
      <c r="L4" s="22"/>
      <c r="M4" s="122" t="s">
        <v>10</v>
      </c>
      <c r="AT4" s="19" t="s">
        <v>3</v>
      </c>
    </row>
    <row r="5" s="1" customFormat="1" ht="6.96" customHeight="1">
      <c r="B5" s="22"/>
      <c r="I5" s="120"/>
      <c r="L5" s="22"/>
    </row>
    <row r="6" s="1" customFormat="1" ht="12" customHeight="1">
      <c r="B6" s="22"/>
      <c r="D6" s="32" t="s">
        <v>16</v>
      </c>
      <c r="I6" s="120"/>
      <c r="L6" s="22"/>
    </row>
    <row r="7" s="1" customFormat="1" ht="16.5" customHeight="1">
      <c r="B7" s="22"/>
      <c r="E7" s="123" t="str">
        <f>'Rekapitulace stavby'!K6</f>
        <v>Oprava školního hřiště ZŠ a MŠ Kukleny</v>
      </c>
      <c r="F7" s="32"/>
      <c r="G7" s="32"/>
      <c r="H7" s="32"/>
      <c r="I7" s="120"/>
      <c r="L7" s="22"/>
    </row>
    <row r="8" s="2" customFormat="1" ht="12" customHeight="1">
      <c r="A8" s="38"/>
      <c r="B8" s="39"/>
      <c r="C8" s="38"/>
      <c r="D8" s="32" t="s">
        <v>100</v>
      </c>
      <c r="E8" s="38"/>
      <c r="F8" s="38"/>
      <c r="G8" s="38"/>
      <c r="H8" s="38"/>
      <c r="I8" s="124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39"/>
      <c r="C9" s="38"/>
      <c r="D9" s="38"/>
      <c r="E9" s="67" t="s">
        <v>383</v>
      </c>
      <c r="F9" s="38"/>
      <c r="G9" s="38"/>
      <c r="H9" s="38"/>
      <c r="I9" s="124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124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125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125" t="s">
        <v>22</v>
      </c>
      <c r="J12" s="69" t="str">
        <f>'Rekapitulace stavby'!AN8</f>
        <v>31. 12. 2022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124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125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125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124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125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125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124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125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125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124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125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125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124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124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26"/>
      <c r="B27" s="127"/>
      <c r="C27" s="126"/>
      <c r="D27" s="126"/>
      <c r="E27" s="36" t="s">
        <v>1</v>
      </c>
      <c r="F27" s="36"/>
      <c r="G27" s="36"/>
      <c r="H27" s="36"/>
      <c r="I27" s="128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124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90"/>
      <c r="E29" s="90"/>
      <c r="F29" s="90"/>
      <c r="G29" s="90"/>
      <c r="H29" s="90"/>
      <c r="I29" s="13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31" t="s">
        <v>36</v>
      </c>
      <c r="E30" s="38"/>
      <c r="F30" s="38"/>
      <c r="G30" s="38"/>
      <c r="H30" s="38"/>
      <c r="I30" s="124"/>
      <c r="J30" s="96">
        <f>ROUND(J124, 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0"/>
      <c r="E31" s="90"/>
      <c r="F31" s="90"/>
      <c r="G31" s="90"/>
      <c r="H31" s="90"/>
      <c r="I31" s="13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132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33" t="s">
        <v>40</v>
      </c>
      <c r="E33" s="32" t="s">
        <v>41</v>
      </c>
      <c r="F33" s="134">
        <f>ROUND((SUM(BE124:BE219)),  2)</f>
        <v>0</v>
      </c>
      <c r="G33" s="38"/>
      <c r="H33" s="38"/>
      <c r="I33" s="135">
        <v>0.20999999999999999</v>
      </c>
      <c r="J33" s="134">
        <f>ROUND(((SUM(BE124:BE219))*I33),  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2" t="s">
        <v>42</v>
      </c>
      <c r="F34" s="134">
        <f>ROUND((SUM(BF124:BF219)),  2)</f>
        <v>0</v>
      </c>
      <c r="G34" s="38"/>
      <c r="H34" s="38"/>
      <c r="I34" s="135">
        <v>0.14999999999999999</v>
      </c>
      <c r="J34" s="134">
        <f>ROUND(((SUM(BF124:BF219))*I34),  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43</v>
      </c>
      <c r="F35" s="134">
        <f>ROUND((SUM(BG124:BG219)),  2)</f>
        <v>0</v>
      </c>
      <c r="G35" s="38"/>
      <c r="H35" s="38"/>
      <c r="I35" s="135">
        <v>0.20999999999999999</v>
      </c>
      <c r="J35" s="134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44</v>
      </c>
      <c r="F36" s="134">
        <f>ROUND((SUM(BH124:BH219)),  2)</f>
        <v>0</v>
      </c>
      <c r="G36" s="38"/>
      <c r="H36" s="38"/>
      <c r="I36" s="135">
        <v>0.14999999999999999</v>
      </c>
      <c r="J36" s="134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45</v>
      </c>
      <c r="F37" s="134">
        <f>ROUND((SUM(BI124:BI219)),  2)</f>
        <v>0</v>
      </c>
      <c r="G37" s="38"/>
      <c r="H37" s="38"/>
      <c r="I37" s="135">
        <v>0</v>
      </c>
      <c r="J37" s="134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124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36"/>
      <c r="D39" s="137" t="s">
        <v>46</v>
      </c>
      <c r="E39" s="81"/>
      <c r="F39" s="81"/>
      <c r="G39" s="138" t="s">
        <v>47</v>
      </c>
      <c r="H39" s="139" t="s">
        <v>48</v>
      </c>
      <c r="I39" s="140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124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2"/>
      <c r="I41" s="120"/>
      <c r="L41" s="22"/>
    </row>
    <row r="42" s="1" customFormat="1" ht="14.4" customHeight="1">
      <c r="B42" s="22"/>
      <c r="I42" s="120"/>
      <c r="L42" s="22"/>
    </row>
    <row r="43" s="1" customFormat="1" ht="14.4" customHeight="1">
      <c r="B43" s="22"/>
      <c r="I43" s="120"/>
      <c r="L43" s="22"/>
    </row>
    <row r="44" s="1" customFormat="1" ht="14.4" customHeight="1">
      <c r="B44" s="22"/>
      <c r="I44" s="120"/>
      <c r="L44" s="22"/>
    </row>
    <row r="45" s="1" customFormat="1" ht="14.4" customHeight="1">
      <c r="B45" s="22"/>
      <c r="I45" s="120"/>
      <c r="L45" s="22"/>
    </row>
    <row r="46" s="1" customFormat="1" ht="14.4" customHeight="1">
      <c r="B46" s="22"/>
      <c r="I46" s="120"/>
      <c r="L46" s="22"/>
    </row>
    <row r="47" s="1" customFormat="1" ht="14.4" customHeight="1">
      <c r="B47" s="22"/>
      <c r="I47" s="120"/>
      <c r="L47" s="22"/>
    </row>
    <row r="48" s="1" customFormat="1" ht="14.4" customHeight="1">
      <c r="B48" s="22"/>
      <c r="I48" s="120"/>
      <c r="L48" s="22"/>
    </row>
    <row r="49" s="1" customFormat="1" ht="14.4" customHeight="1">
      <c r="B49" s="22"/>
      <c r="I49" s="120"/>
      <c r="L49" s="22"/>
    </row>
    <row r="50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143"/>
      <c r="J50" s="57"/>
      <c r="K50" s="57"/>
      <c r="L50" s="55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58" t="s">
        <v>51</v>
      </c>
      <c r="E61" s="41"/>
      <c r="F61" s="144" t="s">
        <v>52</v>
      </c>
      <c r="G61" s="58" t="s">
        <v>51</v>
      </c>
      <c r="H61" s="41"/>
      <c r="I61" s="145"/>
      <c r="J61" s="146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147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58" t="s">
        <v>51</v>
      </c>
      <c r="E76" s="41"/>
      <c r="F76" s="144" t="s">
        <v>52</v>
      </c>
      <c r="G76" s="58" t="s">
        <v>51</v>
      </c>
      <c r="H76" s="41"/>
      <c r="I76" s="145"/>
      <c r="J76" s="146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48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2"/>
      <c r="C81" s="63"/>
      <c r="D81" s="63"/>
      <c r="E81" s="63"/>
      <c r="F81" s="63"/>
      <c r="G81" s="63"/>
      <c r="H81" s="63"/>
      <c r="I81" s="149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102</v>
      </c>
      <c r="D82" s="38"/>
      <c r="E82" s="38"/>
      <c r="F82" s="38"/>
      <c r="G82" s="38"/>
      <c r="H82" s="38"/>
      <c r="I82" s="124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124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24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23" t="str">
        <f>E7</f>
        <v>Oprava školního hřiště ZŠ a MŠ Kukleny</v>
      </c>
      <c r="F85" s="32"/>
      <c r="G85" s="32"/>
      <c r="H85" s="32"/>
      <c r="I85" s="124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100</v>
      </c>
      <c r="D86" s="38"/>
      <c r="E86" s="38"/>
      <c r="F86" s="38"/>
      <c r="G86" s="38"/>
      <c r="H86" s="38"/>
      <c r="I86" s="124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38"/>
      <c r="D87" s="38"/>
      <c r="E87" s="67" t="str">
        <f>E9</f>
        <v>03 - SO 03 Hřiště na malou kopanou</v>
      </c>
      <c r="F87" s="38"/>
      <c r="G87" s="38"/>
      <c r="H87" s="38"/>
      <c r="I87" s="124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124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38"/>
      <c r="E89" s="38"/>
      <c r="F89" s="27" t="str">
        <f>F12</f>
        <v>Kukleny Hradec Králové</v>
      </c>
      <c r="G89" s="38"/>
      <c r="H89" s="38"/>
      <c r="I89" s="125" t="s">
        <v>22</v>
      </c>
      <c r="J89" s="69" t="str">
        <f>IF(J12="","",J12)</f>
        <v>31. 12. 2022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124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38"/>
      <c r="E91" s="38"/>
      <c r="F91" s="27" t="str">
        <f>E15</f>
        <v>Technické služby Hradec Králové</v>
      </c>
      <c r="G91" s="38"/>
      <c r="H91" s="38"/>
      <c r="I91" s="125" t="s">
        <v>30</v>
      </c>
      <c r="J91" s="36" t="str">
        <f>E21</f>
        <v>PITTER DESIGN, s.r.o.Pardubice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125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38"/>
      <c r="D93" s="38"/>
      <c r="E93" s="38"/>
      <c r="F93" s="38"/>
      <c r="G93" s="38"/>
      <c r="H93" s="38"/>
      <c r="I93" s="124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50" t="s">
        <v>103</v>
      </c>
      <c r="D94" s="136"/>
      <c r="E94" s="136"/>
      <c r="F94" s="136"/>
      <c r="G94" s="136"/>
      <c r="H94" s="136"/>
      <c r="I94" s="151"/>
      <c r="J94" s="152" t="s">
        <v>104</v>
      </c>
      <c r="K94" s="136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124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53" t="s">
        <v>105</v>
      </c>
      <c r="D96" s="38"/>
      <c r="E96" s="38"/>
      <c r="F96" s="38"/>
      <c r="G96" s="38"/>
      <c r="H96" s="38"/>
      <c r="I96" s="124"/>
      <c r="J96" s="96">
        <f>J124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106</v>
      </c>
    </row>
    <row r="97" s="9" customFormat="1" ht="24.96" customHeight="1">
      <c r="A97" s="9"/>
      <c r="B97" s="154"/>
      <c r="C97" s="9"/>
      <c r="D97" s="155" t="s">
        <v>107</v>
      </c>
      <c r="E97" s="156"/>
      <c r="F97" s="156"/>
      <c r="G97" s="156"/>
      <c r="H97" s="156"/>
      <c r="I97" s="157"/>
      <c r="J97" s="158">
        <f>J125</f>
        <v>0</v>
      </c>
      <c r="K97" s="9"/>
      <c r="L97" s="15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9"/>
      <c r="C98" s="10"/>
      <c r="D98" s="160" t="s">
        <v>108</v>
      </c>
      <c r="E98" s="161"/>
      <c r="F98" s="161"/>
      <c r="G98" s="161"/>
      <c r="H98" s="161"/>
      <c r="I98" s="162"/>
      <c r="J98" s="163">
        <f>J126</f>
        <v>0</v>
      </c>
      <c r="K98" s="10"/>
      <c r="L98" s="15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9"/>
      <c r="C99" s="10"/>
      <c r="D99" s="160" t="s">
        <v>384</v>
      </c>
      <c r="E99" s="161"/>
      <c r="F99" s="161"/>
      <c r="G99" s="161"/>
      <c r="H99" s="161"/>
      <c r="I99" s="162"/>
      <c r="J99" s="163">
        <f>J165</f>
        <v>0</v>
      </c>
      <c r="K99" s="10"/>
      <c r="L99" s="15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9"/>
      <c r="C100" s="10"/>
      <c r="D100" s="160" t="s">
        <v>109</v>
      </c>
      <c r="E100" s="161"/>
      <c r="F100" s="161"/>
      <c r="G100" s="161"/>
      <c r="H100" s="161"/>
      <c r="I100" s="162"/>
      <c r="J100" s="163">
        <f>J186</f>
        <v>0</v>
      </c>
      <c r="K100" s="10"/>
      <c r="L100" s="15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9"/>
      <c r="C101" s="10"/>
      <c r="D101" s="160" t="s">
        <v>385</v>
      </c>
      <c r="E101" s="161"/>
      <c r="F101" s="161"/>
      <c r="G101" s="161"/>
      <c r="H101" s="161"/>
      <c r="I101" s="162"/>
      <c r="J101" s="163">
        <f>J196</f>
        <v>0</v>
      </c>
      <c r="K101" s="10"/>
      <c r="L101" s="15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9"/>
      <c r="C102" s="10"/>
      <c r="D102" s="160" t="s">
        <v>110</v>
      </c>
      <c r="E102" s="161"/>
      <c r="F102" s="161"/>
      <c r="G102" s="161"/>
      <c r="H102" s="161"/>
      <c r="I102" s="162"/>
      <c r="J102" s="163">
        <f>J201</f>
        <v>0</v>
      </c>
      <c r="K102" s="10"/>
      <c r="L102" s="15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9"/>
      <c r="C103" s="10"/>
      <c r="D103" s="160" t="s">
        <v>111</v>
      </c>
      <c r="E103" s="161"/>
      <c r="F103" s="161"/>
      <c r="G103" s="161"/>
      <c r="H103" s="161"/>
      <c r="I103" s="162"/>
      <c r="J103" s="163">
        <f>J212</f>
        <v>0</v>
      </c>
      <c r="K103" s="10"/>
      <c r="L103" s="15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9"/>
      <c r="C104" s="10"/>
      <c r="D104" s="160" t="s">
        <v>112</v>
      </c>
      <c r="E104" s="161"/>
      <c r="F104" s="161"/>
      <c r="G104" s="161"/>
      <c r="H104" s="161"/>
      <c r="I104" s="162"/>
      <c r="J104" s="163">
        <f>J218</f>
        <v>0</v>
      </c>
      <c r="K104" s="10"/>
      <c r="L104" s="15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8"/>
      <c r="B105" s="39"/>
      <c r="C105" s="38"/>
      <c r="D105" s="38"/>
      <c r="E105" s="38"/>
      <c r="F105" s="38"/>
      <c r="G105" s="38"/>
      <c r="H105" s="38"/>
      <c r="I105" s="124"/>
      <c r="J105" s="38"/>
      <c r="K105" s="38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0"/>
      <c r="C106" s="61"/>
      <c r="D106" s="61"/>
      <c r="E106" s="61"/>
      <c r="F106" s="61"/>
      <c r="G106" s="61"/>
      <c r="H106" s="61"/>
      <c r="I106" s="148"/>
      <c r="J106" s="61"/>
      <c r="K106" s="61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2"/>
      <c r="C110" s="63"/>
      <c r="D110" s="63"/>
      <c r="E110" s="63"/>
      <c r="F110" s="63"/>
      <c r="G110" s="63"/>
      <c r="H110" s="63"/>
      <c r="I110" s="149"/>
      <c r="J110" s="63"/>
      <c r="K110" s="63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119</v>
      </c>
      <c r="D111" s="38"/>
      <c r="E111" s="38"/>
      <c r="F111" s="38"/>
      <c r="G111" s="38"/>
      <c r="H111" s="38"/>
      <c r="I111" s="124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38"/>
      <c r="D112" s="38"/>
      <c r="E112" s="38"/>
      <c r="F112" s="38"/>
      <c r="G112" s="38"/>
      <c r="H112" s="38"/>
      <c r="I112" s="124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16</v>
      </c>
      <c r="D113" s="38"/>
      <c r="E113" s="38"/>
      <c r="F113" s="38"/>
      <c r="G113" s="38"/>
      <c r="H113" s="38"/>
      <c r="I113" s="124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38"/>
      <c r="D114" s="38"/>
      <c r="E114" s="123" t="str">
        <f>E7</f>
        <v>Oprava školního hřiště ZŠ a MŠ Kukleny</v>
      </c>
      <c r="F114" s="32"/>
      <c r="G114" s="32"/>
      <c r="H114" s="32"/>
      <c r="I114" s="124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100</v>
      </c>
      <c r="D115" s="38"/>
      <c r="E115" s="38"/>
      <c r="F115" s="38"/>
      <c r="G115" s="38"/>
      <c r="H115" s="38"/>
      <c r="I115" s="124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38"/>
      <c r="D116" s="38"/>
      <c r="E116" s="67" t="str">
        <f>E9</f>
        <v>03 - SO 03 Hřiště na malou kopanou</v>
      </c>
      <c r="F116" s="38"/>
      <c r="G116" s="38"/>
      <c r="H116" s="38"/>
      <c r="I116" s="124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38"/>
      <c r="D117" s="38"/>
      <c r="E117" s="38"/>
      <c r="F117" s="38"/>
      <c r="G117" s="38"/>
      <c r="H117" s="38"/>
      <c r="I117" s="124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20</v>
      </c>
      <c r="D118" s="38"/>
      <c r="E118" s="38"/>
      <c r="F118" s="27" t="str">
        <f>F12</f>
        <v>Kukleny Hradec Králové</v>
      </c>
      <c r="G118" s="38"/>
      <c r="H118" s="38"/>
      <c r="I118" s="125" t="s">
        <v>22</v>
      </c>
      <c r="J118" s="69" t="str">
        <f>IF(J12="","",J12)</f>
        <v>31. 12. 2022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38"/>
      <c r="D119" s="38"/>
      <c r="E119" s="38"/>
      <c r="F119" s="38"/>
      <c r="G119" s="38"/>
      <c r="H119" s="38"/>
      <c r="I119" s="124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25.65" customHeight="1">
      <c r="A120" s="38"/>
      <c r="B120" s="39"/>
      <c r="C120" s="32" t="s">
        <v>24</v>
      </c>
      <c r="D120" s="38"/>
      <c r="E120" s="38"/>
      <c r="F120" s="27" t="str">
        <f>E15</f>
        <v>Technické služby Hradec Králové</v>
      </c>
      <c r="G120" s="38"/>
      <c r="H120" s="38"/>
      <c r="I120" s="125" t="s">
        <v>30</v>
      </c>
      <c r="J120" s="36" t="str">
        <f>E21</f>
        <v>PITTER DESIGN, s.r.o.Pardubice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28</v>
      </c>
      <c r="D121" s="38"/>
      <c r="E121" s="38"/>
      <c r="F121" s="27" t="str">
        <f>IF(E18="","",E18)</f>
        <v>Vyplň údaj</v>
      </c>
      <c r="G121" s="38"/>
      <c r="H121" s="38"/>
      <c r="I121" s="125" t="s">
        <v>33</v>
      </c>
      <c r="J121" s="36" t="str">
        <f>E24</f>
        <v xml:space="preserve"> 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38"/>
      <c r="D122" s="38"/>
      <c r="E122" s="38"/>
      <c r="F122" s="38"/>
      <c r="G122" s="38"/>
      <c r="H122" s="38"/>
      <c r="I122" s="124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164"/>
      <c r="B123" s="165"/>
      <c r="C123" s="166" t="s">
        <v>120</v>
      </c>
      <c r="D123" s="167" t="s">
        <v>61</v>
      </c>
      <c r="E123" s="167" t="s">
        <v>57</v>
      </c>
      <c r="F123" s="167" t="s">
        <v>58</v>
      </c>
      <c r="G123" s="167" t="s">
        <v>121</v>
      </c>
      <c r="H123" s="167" t="s">
        <v>122</v>
      </c>
      <c r="I123" s="168" t="s">
        <v>123</v>
      </c>
      <c r="J123" s="169" t="s">
        <v>104</v>
      </c>
      <c r="K123" s="170" t="s">
        <v>124</v>
      </c>
      <c r="L123" s="171"/>
      <c r="M123" s="86" t="s">
        <v>1</v>
      </c>
      <c r="N123" s="87" t="s">
        <v>40</v>
      </c>
      <c r="O123" s="87" t="s">
        <v>125</v>
      </c>
      <c r="P123" s="87" t="s">
        <v>126</v>
      </c>
      <c r="Q123" s="87" t="s">
        <v>127</v>
      </c>
      <c r="R123" s="87" t="s">
        <v>128</v>
      </c>
      <c r="S123" s="87" t="s">
        <v>129</v>
      </c>
      <c r="T123" s="88" t="s">
        <v>130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</row>
    <row r="124" s="2" customFormat="1" ht="22.8" customHeight="1">
      <c r="A124" s="38"/>
      <c r="B124" s="39"/>
      <c r="C124" s="93" t="s">
        <v>131</v>
      </c>
      <c r="D124" s="38"/>
      <c r="E124" s="38"/>
      <c r="F124" s="38"/>
      <c r="G124" s="38"/>
      <c r="H124" s="38"/>
      <c r="I124" s="124"/>
      <c r="J124" s="172">
        <f>BK124</f>
        <v>0</v>
      </c>
      <c r="K124" s="38"/>
      <c r="L124" s="39"/>
      <c r="M124" s="89"/>
      <c r="N124" s="73"/>
      <c r="O124" s="90"/>
      <c r="P124" s="173">
        <f>P125</f>
        <v>0</v>
      </c>
      <c r="Q124" s="90"/>
      <c r="R124" s="173">
        <f>R125</f>
        <v>16.235510000000001</v>
      </c>
      <c r="S124" s="90"/>
      <c r="T124" s="174">
        <f>T125</f>
        <v>19.723499999999998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9" t="s">
        <v>75</v>
      </c>
      <c r="AU124" s="19" t="s">
        <v>106</v>
      </c>
      <c r="BK124" s="175">
        <f>BK125</f>
        <v>0</v>
      </c>
    </row>
    <row r="125" s="12" customFormat="1" ht="25.92" customHeight="1">
      <c r="A125" s="12"/>
      <c r="B125" s="176"/>
      <c r="C125" s="12"/>
      <c r="D125" s="177" t="s">
        <v>75</v>
      </c>
      <c r="E125" s="178" t="s">
        <v>132</v>
      </c>
      <c r="F125" s="178" t="s">
        <v>133</v>
      </c>
      <c r="G125" s="12"/>
      <c r="H125" s="12"/>
      <c r="I125" s="179"/>
      <c r="J125" s="180">
        <f>BK125</f>
        <v>0</v>
      </c>
      <c r="K125" s="12"/>
      <c r="L125" s="176"/>
      <c r="M125" s="181"/>
      <c r="N125" s="182"/>
      <c r="O125" s="182"/>
      <c r="P125" s="183">
        <f>P126+P165+P186+P196+P201+P212+P218</f>
        <v>0</v>
      </c>
      <c r="Q125" s="182"/>
      <c r="R125" s="183">
        <f>R126+R165+R186+R196+R201+R212+R218</f>
        <v>16.235510000000001</v>
      </c>
      <c r="S125" s="182"/>
      <c r="T125" s="184">
        <f>T126+T165+T186+T196+T201+T212+T218</f>
        <v>19.723499999999998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77" t="s">
        <v>84</v>
      </c>
      <c r="AT125" s="185" t="s">
        <v>75</v>
      </c>
      <c r="AU125" s="185" t="s">
        <v>76</v>
      </c>
      <c r="AY125" s="177" t="s">
        <v>134</v>
      </c>
      <c r="BK125" s="186">
        <f>BK126+BK165+BK186+BK196+BK201+BK212+BK218</f>
        <v>0</v>
      </c>
    </row>
    <row r="126" s="12" customFormat="1" ht="22.8" customHeight="1">
      <c r="A126" s="12"/>
      <c r="B126" s="176"/>
      <c r="C126" s="12"/>
      <c r="D126" s="177" t="s">
        <v>75</v>
      </c>
      <c r="E126" s="187" t="s">
        <v>84</v>
      </c>
      <c r="F126" s="187" t="s">
        <v>135</v>
      </c>
      <c r="G126" s="12"/>
      <c r="H126" s="12"/>
      <c r="I126" s="179"/>
      <c r="J126" s="188">
        <f>BK126</f>
        <v>0</v>
      </c>
      <c r="K126" s="12"/>
      <c r="L126" s="176"/>
      <c r="M126" s="181"/>
      <c r="N126" s="182"/>
      <c r="O126" s="182"/>
      <c r="P126" s="183">
        <f>SUM(P127:P164)</f>
        <v>0</v>
      </c>
      <c r="Q126" s="182"/>
      <c r="R126" s="183">
        <f>SUM(R127:R164)</f>
        <v>0.0033600000000000001</v>
      </c>
      <c r="S126" s="182"/>
      <c r="T126" s="184">
        <f>SUM(T127:T164)</f>
        <v>19.439999999999998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77" t="s">
        <v>84</v>
      </c>
      <c r="AT126" s="185" t="s">
        <v>75</v>
      </c>
      <c r="AU126" s="185" t="s">
        <v>84</v>
      </c>
      <c r="AY126" s="177" t="s">
        <v>134</v>
      </c>
      <c r="BK126" s="186">
        <f>SUM(BK127:BK164)</f>
        <v>0</v>
      </c>
    </row>
    <row r="127" s="2" customFormat="1" ht="21.75" customHeight="1">
      <c r="A127" s="38"/>
      <c r="B127" s="189"/>
      <c r="C127" s="190" t="s">
        <v>84</v>
      </c>
      <c r="D127" s="190" t="s">
        <v>136</v>
      </c>
      <c r="E127" s="191" t="s">
        <v>386</v>
      </c>
      <c r="F127" s="192" t="s">
        <v>387</v>
      </c>
      <c r="G127" s="193" t="s">
        <v>148</v>
      </c>
      <c r="H127" s="194">
        <v>648</v>
      </c>
      <c r="I127" s="195"/>
      <c r="J127" s="196">
        <f>ROUND(I127*H127,2)</f>
        <v>0</v>
      </c>
      <c r="K127" s="197"/>
      <c r="L127" s="39"/>
      <c r="M127" s="198" t="s">
        <v>1</v>
      </c>
      <c r="N127" s="199" t="s">
        <v>41</v>
      </c>
      <c r="O127" s="77"/>
      <c r="P127" s="200">
        <f>O127*H127</f>
        <v>0</v>
      </c>
      <c r="Q127" s="200">
        <v>0</v>
      </c>
      <c r="R127" s="200">
        <f>Q127*H127</f>
        <v>0</v>
      </c>
      <c r="S127" s="200">
        <v>0.029999999999999999</v>
      </c>
      <c r="T127" s="201">
        <f>S127*H127</f>
        <v>19.439999999999998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2" t="s">
        <v>140</v>
      </c>
      <c r="AT127" s="202" t="s">
        <v>136</v>
      </c>
      <c r="AU127" s="202" t="s">
        <v>86</v>
      </c>
      <c r="AY127" s="19" t="s">
        <v>134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9" t="s">
        <v>84</v>
      </c>
      <c r="BK127" s="203">
        <f>ROUND(I127*H127,2)</f>
        <v>0</v>
      </c>
      <c r="BL127" s="19" t="s">
        <v>140</v>
      </c>
      <c r="BM127" s="202" t="s">
        <v>388</v>
      </c>
    </row>
    <row r="128" s="2" customFormat="1" ht="21.75" customHeight="1">
      <c r="A128" s="38"/>
      <c r="B128" s="189"/>
      <c r="C128" s="190" t="s">
        <v>86</v>
      </c>
      <c r="D128" s="190" t="s">
        <v>136</v>
      </c>
      <c r="E128" s="191" t="s">
        <v>157</v>
      </c>
      <c r="F128" s="192" t="s">
        <v>158</v>
      </c>
      <c r="G128" s="193" t="s">
        <v>148</v>
      </c>
      <c r="H128" s="194">
        <v>112</v>
      </c>
      <c r="I128" s="195"/>
      <c r="J128" s="196">
        <f>ROUND(I128*H128,2)</f>
        <v>0</v>
      </c>
      <c r="K128" s="197"/>
      <c r="L128" s="39"/>
      <c r="M128" s="198" t="s">
        <v>1</v>
      </c>
      <c r="N128" s="199" t="s">
        <v>41</v>
      </c>
      <c r="O128" s="77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2" t="s">
        <v>140</v>
      </c>
      <c r="AT128" s="202" t="s">
        <v>136</v>
      </c>
      <c r="AU128" s="202" t="s">
        <v>86</v>
      </c>
      <c r="AY128" s="19" t="s">
        <v>134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9" t="s">
        <v>84</v>
      </c>
      <c r="BK128" s="203">
        <f>ROUND(I128*H128,2)</f>
        <v>0</v>
      </c>
      <c r="BL128" s="19" t="s">
        <v>140</v>
      </c>
      <c r="BM128" s="202" t="s">
        <v>389</v>
      </c>
    </row>
    <row r="129" s="14" customFormat="1">
      <c r="A129" s="14"/>
      <c r="B129" s="212"/>
      <c r="C129" s="14"/>
      <c r="D129" s="205" t="s">
        <v>153</v>
      </c>
      <c r="E129" s="213" t="s">
        <v>1</v>
      </c>
      <c r="F129" s="214" t="s">
        <v>390</v>
      </c>
      <c r="G129" s="14"/>
      <c r="H129" s="215">
        <v>112</v>
      </c>
      <c r="I129" s="216"/>
      <c r="J129" s="14"/>
      <c r="K129" s="14"/>
      <c r="L129" s="212"/>
      <c r="M129" s="217"/>
      <c r="N129" s="218"/>
      <c r="O129" s="218"/>
      <c r="P129" s="218"/>
      <c r="Q129" s="218"/>
      <c r="R129" s="218"/>
      <c r="S129" s="218"/>
      <c r="T129" s="21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13" t="s">
        <v>153</v>
      </c>
      <c r="AU129" s="213" t="s">
        <v>86</v>
      </c>
      <c r="AV129" s="14" t="s">
        <v>86</v>
      </c>
      <c r="AW129" s="14" t="s">
        <v>32</v>
      </c>
      <c r="AX129" s="14" t="s">
        <v>84</v>
      </c>
      <c r="AY129" s="213" t="s">
        <v>134</v>
      </c>
    </row>
    <row r="130" s="2" customFormat="1" ht="21.75" customHeight="1">
      <c r="A130" s="38"/>
      <c r="B130" s="189"/>
      <c r="C130" s="190" t="s">
        <v>145</v>
      </c>
      <c r="D130" s="190" t="s">
        <v>136</v>
      </c>
      <c r="E130" s="191" t="s">
        <v>391</v>
      </c>
      <c r="F130" s="192" t="s">
        <v>392</v>
      </c>
      <c r="G130" s="193" t="s">
        <v>393</v>
      </c>
      <c r="H130" s="194">
        <v>18.93</v>
      </c>
      <c r="I130" s="195"/>
      <c r="J130" s="196">
        <f>ROUND(I130*H130,2)</f>
        <v>0</v>
      </c>
      <c r="K130" s="197"/>
      <c r="L130" s="39"/>
      <c r="M130" s="198" t="s">
        <v>1</v>
      </c>
      <c r="N130" s="199" t="s">
        <v>41</v>
      </c>
      <c r="O130" s="77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02" t="s">
        <v>140</v>
      </c>
      <c r="AT130" s="202" t="s">
        <v>136</v>
      </c>
      <c r="AU130" s="202" t="s">
        <v>86</v>
      </c>
      <c r="AY130" s="19" t="s">
        <v>134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9" t="s">
        <v>84</v>
      </c>
      <c r="BK130" s="203">
        <f>ROUND(I130*H130,2)</f>
        <v>0</v>
      </c>
      <c r="BL130" s="19" t="s">
        <v>140</v>
      </c>
      <c r="BM130" s="202" t="s">
        <v>394</v>
      </c>
    </row>
    <row r="131" s="13" customFormat="1">
      <c r="A131" s="13"/>
      <c r="B131" s="204"/>
      <c r="C131" s="13"/>
      <c r="D131" s="205" t="s">
        <v>153</v>
      </c>
      <c r="E131" s="206" t="s">
        <v>1</v>
      </c>
      <c r="F131" s="207" t="s">
        <v>395</v>
      </c>
      <c r="G131" s="13"/>
      <c r="H131" s="206" t="s">
        <v>1</v>
      </c>
      <c r="I131" s="208"/>
      <c r="J131" s="13"/>
      <c r="K131" s="13"/>
      <c r="L131" s="204"/>
      <c r="M131" s="209"/>
      <c r="N131" s="210"/>
      <c r="O131" s="210"/>
      <c r="P131" s="210"/>
      <c r="Q131" s="210"/>
      <c r="R131" s="210"/>
      <c r="S131" s="210"/>
      <c r="T131" s="21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06" t="s">
        <v>153</v>
      </c>
      <c r="AU131" s="206" t="s">
        <v>86</v>
      </c>
      <c r="AV131" s="13" t="s">
        <v>84</v>
      </c>
      <c r="AW131" s="13" t="s">
        <v>32</v>
      </c>
      <c r="AX131" s="13" t="s">
        <v>76</v>
      </c>
      <c r="AY131" s="206" t="s">
        <v>134</v>
      </c>
    </row>
    <row r="132" s="13" customFormat="1">
      <c r="A132" s="13"/>
      <c r="B132" s="204"/>
      <c r="C132" s="13"/>
      <c r="D132" s="205" t="s">
        <v>153</v>
      </c>
      <c r="E132" s="206" t="s">
        <v>1</v>
      </c>
      <c r="F132" s="207" t="s">
        <v>396</v>
      </c>
      <c r="G132" s="13"/>
      <c r="H132" s="206" t="s">
        <v>1</v>
      </c>
      <c r="I132" s="208"/>
      <c r="J132" s="13"/>
      <c r="K132" s="13"/>
      <c r="L132" s="204"/>
      <c r="M132" s="209"/>
      <c r="N132" s="210"/>
      <c r="O132" s="210"/>
      <c r="P132" s="210"/>
      <c r="Q132" s="210"/>
      <c r="R132" s="210"/>
      <c r="S132" s="210"/>
      <c r="T132" s="21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06" t="s">
        <v>153</v>
      </c>
      <c r="AU132" s="206" t="s">
        <v>86</v>
      </c>
      <c r="AV132" s="13" t="s">
        <v>84</v>
      </c>
      <c r="AW132" s="13" t="s">
        <v>32</v>
      </c>
      <c r="AX132" s="13" t="s">
        <v>76</v>
      </c>
      <c r="AY132" s="206" t="s">
        <v>134</v>
      </c>
    </row>
    <row r="133" s="13" customFormat="1">
      <c r="A133" s="13"/>
      <c r="B133" s="204"/>
      <c r="C133" s="13"/>
      <c r="D133" s="205" t="s">
        <v>153</v>
      </c>
      <c r="E133" s="206" t="s">
        <v>1</v>
      </c>
      <c r="F133" s="207" t="s">
        <v>397</v>
      </c>
      <c r="G133" s="13"/>
      <c r="H133" s="206" t="s">
        <v>1</v>
      </c>
      <c r="I133" s="208"/>
      <c r="J133" s="13"/>
      <c r="K133" s="13"/>
      <c r="L133" s="204"/>
      <c r="M133" s="209"/>
      <c r="N133" s="210"/>
      <c r="O133" s="210"/>
      <c r="P133" s="210"/>
      <c r="Q133" s="210"/>
      <c r="R133" s="210"/>
      <c r="S133" s="210"/>
      <c r="T133" s="21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06" t="s">
        <v>153</v>
      </c>
      <c r="AU133" s="206" t="s">
        <v>86</v>
      </c>
      <c r="AV133" s="13" t="s">
        <v>84</v>
      </c>
      <c r="AW133" s="13" t="s">
        <v>32</v>
      </c>
      <c r="AX133" s="13" t="s">
        <v>76</v>
      </c>
      <c r="AY133" s="206" t="s">
        <v>134</v>
      </c>
    </row>
    <row r="134" s="14" customFormat="1">
      <c r="A134" s="14"/>
      <c r="B134" s="212"/>
      <c r="C134" s="14"/>
      <c r="D134" s="205" t="s">
        <v>153</v>
      </c>
      <c r="E134" s="213" t="s">
        <v>1</v>
      </c>
      <c r="F134" s="214" t="s">
        <v>398</v>
      </c>
      <c r="G134" s="14"/>
      <c r="H134" s="215">
        <v>13.65</v>
      </c>
      <c r="I134" s="216"/>
      <c r="J134" s="14"/>
      <c r="K134" s="14"/>
      <c r="L134" s="212"/>
      <c r="M134" s="217"/>
      <c r="N134" s="218"/>
      <c r="O134" s="218"/>
      <c r="P134" s="218"/>
      <c r="Q134" s="218"/>
      <c r="R134" s="218"/>
      <c r="S134" s="218"/>
      <c r="T134" s="21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13" t="s">
        <v>153</v>
      </c>
      <c r="AU134" s="213" t="s">
        <v>86</v>
      </c>
      <c r="AV134" s="14" t="s">
        <v>86</v>
      </c>
      <c r="AW134" s="14" t="s">
        <v>32</v>
      </c>
      <c r="AX134" s="14" t="s">
        <v>76</v>
      </c>
      <c r="AY134" s="213" t="s">
        <v>134</v>
      </c>
    </row>
    <row r="135" s="13" customFormat="1">
      <c r="A135" s="13"/>
      <c r="B135" s="204"/>
      <c r="C135" s="13"/>
      <c r="D135" s="205" t="s">
        <v>153</v>
      </c>
      <c r="E135" s="206" t="s">
        <v>1</v>
      </c>
      <c r="F135" s="207" t="s">
        <v>399</v>
      </c>
      <c r="G135" s="13"/>
      <c r="H135" s="206" t="s">
        <v>1</v>
      </c>
      <c r="I135" s="208"/>
      <c r="J135" s="13"/>
      <c r="K135" s="13"/>
      <c r="L135" s="204"/>
      <c r="M135" s="209"/>
      <c r="N135" s="210"/>
      <c r="O135" s="210"/>
      <c r="P135" s="210"/>
      <c r="Q135" s="210"/>
      <c r="R135" s="210"/>
      <c r="S135" s="210"/>
      <c r="T135" s="21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06" t="s">
        <v>153</v>
      </c>
      <c r="AU135" s="206" t="s">
        <v>86</v>
      </c>
      <c r="AV135" s="13" t="s">
        <v>84</v>
      </c>
      <c r="AW135" s="13" t="s">
        <v>32</v>
      </c>
      <c r="AX135" s="13" t="s">
        <v>76</v>
      </c>
      <c r="AY135" s="206" t="s">
        <v>134</v>
      </c>
    </row>
    <row r="136" s="14" customFormat="1">
      <c r="A136" s="14"/>
      <c r="B136" s="212"/>
      <c r="C136" s="14"/>
      <c r="D136" s="205" t="s">
        <v>153</v>
      </c>
      <c r="E136" s="213" t="s">
        <v>1</v>
      </c>
      <c r="F136" s="214" t="s">
        <v>400</v>
      </c>
      <c r="G136" s="14"/>
      <c r="H136" s="215">
        <v>5.2800000000000002</v>
      </c>
      <c r="I136" s="216"/>
      <c r="J136" s="14"/>
      <c r="K136" s="14"/>
      <c r="L136" s="212"/>
      <c r="M136" s="217"/>
      <c r="N136" s="218"/>
      <c r="O136" s="218"/>
      <c r="P136" s="218"/>
      <c r="Q136" s="218"/>
      <c r="R136" s="218"/>
      <c r="S136" s="218"/>
      <c r="T136" s="21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13" t="s">
        <v>153</v>
      </c>
      <c r="AU136" s="213" t="s">
        <v>86</v>
      </c>
      <c r="AV136" s="14" t="s">
        <v>86</v>
      </c>
      <c r="AW136" s="14" t="s">
        <v>32</v>
      </c>
      <c r="AX136" s="14" t="s">
        <v>76</v>
      </c>
      <c r="AY136" s="213" t="s">
        <v>134</v>
      </c>
    </row>
    <row r="137" s="15" customFormat="1">
      <c r="A137" s="15"/>
      <c r="B137" s="220"/>
      <c r="C137" s="15"/>
      <c r="D137" s="205" t="s">
        <v>153</v>
      </c>
      <c r="E137" s="221" t="s">
        <v>1</v>
      </c>
      <c r="F137" s="222" t="s">
        <v>184</v>
      </c>
      <c r="G137" s="15"/>
      <c r="H137" s="223">
        <v>18.93</v>
      </c>
      <c r="I137" s="224"/>
      <c r="J137" s="15"/>
      <c r="K137" s="15"/>
      <c r="L137" s="220"/>
      <c r="M137" s="225"/>
      <c r="N137" s="226"/>
      <c r="O137" s="226"/>
      <c r="P137" s="226"/>
      <c r="Q137" s="226"/>
      <c r="R137" s="226"/>
      <c r="S137" s="226"/>
      <c r="T137" s="227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21" t="s">
        <v>153</v>
      </c>
      <c r="AU137" s="221" t="s">
        <v>86</v>
      </c>
      <c r="AV137" s="15" t="s">
        <v>140</v>
      </c>
      <c r="AW137" s="15" t="s">
        <v>32</v>
      </c>
      <c r="AX137" s="15" t="s">
        <v>84</v>
      </c>
      <c r="AY137" s="221" t="s">
        <v>134</v>
      </c>
    </row>
    <row r="138" s="2" customFormat="1" ht="21.75" customHeight="1">
      <c r="A138" s="38"/>
      <c r="B138" s="189"/>
      <c r="C138" s="190" t="s">
        <v>140</v>
      </c>
      <c r="D138" s="190" t="s">
        <v>136</v>
      </c>
      <c r="E138" s="191" t="s">
        <v>401</v>
      </c>
      <c r="F138" s="192" t="s">
        <v>402</v>
      </c>
      <c r="G138" s="193" t="s">
        <v>393</v>
      </c>
      <c r="H138" s="194">
        <v>18.93</v>
      </c>
      <c r="I138" s="195"/>
      <c r="J138" s="196">
        <f>ROUND(I138*H138,2)</f>
        <v>0</v>
      </c>
      <c r="K138" s="197"/>
      <c r="L138" s="39"/>
      <c r="M138" s="198" t="s">
        <v>1</v>
      </c>
      <c r="N138" s="199" t="s">
        <v>41</v>
      </c>
      <c r="O138" s="77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2" t="s">
        <v>140</v>
      </c>
      <c r="AT138" s="202" t="s">
        <v>136</v>
      </c>
      <c r="AU138" s="202" t="s">
        <v>86</v>
      </c>
      <c r="AY138" s="19" t="s">
        <v>134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9" t="s">
        <v>84</v>
      </c>
      <c r="BK138" s="203">
        <f>ROUND(I138*H138,2)</f>
        <v>0</v>
      </c>
      <c r="BL138" s="19" t="s">
        <v>140</v>
      </c>
      <c r="BM138" s="202" t="s">
        <v>403</v>
      </c>
    </row>
    <row r="139" s="14" customFormat="1">
      <c r="A139" s="14"/>
      <c r="B139" s="212"/>
      <c r="C139" s="14"/>
      <c r="D139" s="205" t="s">
        <v>153</v>
      </c>
      <c r="E139" s="213" t="s">
        <v>1</v>
      </c>
      <c r="F139" s="214" t="s">
        <v>404</v>
      </c>
      <c r="G139" s="14"/>
      <c r="H139" s="215">
        <v>18.93</v>
      </c>
      <c r="I139" s="216"/>
      <c r="J139" s="14"/>
      <c r="K139" s="14"/>
      <c r="L139" s="212"/>
      <c r="M139" s="217"/>
      <c r="N139" s="218"/>
      <c r="O139" s="218"/>
      <c r="P139" s="218"/>
      <c r="Q139" s="218"/>
      <c r="R139" s="218"/>
      <c r="S139" s="218"/>
      <c r="T139" s="21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13" t="s">
        <v>153</v>
      </c>
      <c r="AU139" s="213" t="s">
        <v>86</v>
      </c>
      <c r="AV139" s="14" t="s">
        <v>86</v>
      </c>
      <c r="AW139" s="14" t="s">
        <v>32</v>
      </c>
      <c r="AX139" s="14" t="s">
        <v>84</v>
      </c>
      <c r="AY139" s="213" t="s">
        <v>134</v>
      </c>
    </row>
    <row r="140" s="2" customFormat="1" ht="21.75" customHeight="1">
      <c r="A140" s="38"/>
      <c r="B140" s="189"/>
      <c r="C140" s="190" t="s">
        <v>156</v>
      </c>
      <c r="D140" s="190" t="s">
        <v>136</v>
      </c>
      <c r="E140" s="191" t="s">
        <v>405</v>
      </c>
      <c r="F140" s="192" t="s">
        <v>406</v>
      </c>
      <c r="G140" s="193" t="s">
        <v>393</v>
      </c>
      <c r="H140" s="194">
        <v>18.93</v>
      </c>
      <c r="I140" s="195"/>
      <c r="J140" s="196">
        <f>ROUND(I140*H140,2)</f>
        <v>0</v>
      </c>
      <c r="K140" s="197"/>
      <c r="L140" s="39"/>
      <c r="M140" s="198" t="s">
        <v>1</v>
      </c>
      <c r="N140" s="199" t="s">
        <v>41</v>
      </c>
      <c r="O140" s="77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02" t="s">
        <v>140</v>
      </c>
      <c r="AT140" s="202" t="s">
        <v>136</v>
      </c>
      <c r="AU140" s="202" t="s">
        <v>86</v>
      </c>
      <c r="AY140" s="19" t="s">
        <v>134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9" t="s">
        <v>84</v>
      </c>
      <c r="BK140" s="203">
        <f>ROUND(I140*H140,2)</f>
        <v>0</v>
      </c>
      <c r="BL140" s="19" t="s">
        <v>140</v>
      </c>
      <c r="BM140" s="202" t="s">
        <v>407</v>
      </c>
    </row>
    <row r="141" s="14" customFormat="1">
      <c r="A141" s="14"/>
      <c r="B141" s="212"/>
      <c r="C141" s="14"/>
      <c r="D141" s="205" t="s">
        <v>153</v>
      </c>
      <c r="E141" s="213" t="s">
        <v>1</v>
      </c>
      <c r="F141" s="214" t="s">
        <v>408</v>
      </c>
      <c r="G141" s="14"/>
      <c r="H141" s="215">
        <v>18.93</v>
      </c>
      <c r="I141" s="216"/>
      <c r="J141" s="14"/>
      <c r="K141" s="14"/>
      <c r="L141" s="212"/>
      <c r="M141" s="217"/>
      <c r="N141" s="218"/>
      <c r="O141" s="218"/>
      <c r="P141" s="218"/>
      <c r="Q141" s="218"/>
      <c r="R141" s="218"/>
      <c r="S141" s="218"/>
      <c r="T141" s="21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13" t="s">
        <v>153</v>
      </c>
      <c r="AU141" s="213" t="s">
        <v>86</v>
      </c>
      <c r="AV141" s="14" t="s">
        <v>86</v>
      </c>
      <c r="AW141" s="14" t="s">
        <v>32</v>
      </c>
      <c r="AX141" s="14" t="s">
        <v>76</v>
      </c>
      <c r="AY141" s="213" t="s">
        <v>134</v>
      </c>
    </row>
    <row r="142" s="15" customFormat="1">
      <c r="A142" s="15"/>
      <c r="B142" s="220"/>
      <c r="C142" s="15"/>
      <c r="D142" s="205" t="s">
        <v>153</v>
      </c>
      <c r="E142" s="221" t="s">
        <v>1</v>
      </c>
      <c r="F142" s="222" t="s">
        <v>184</v>
      </c>
      <c r="G142" s="15"/>
      <c r="H142" s="223">
        <v>18.93</v>
      </c>
      <c r="I142" s="224"/>
      <c r="J142" s="15"/>
      <c r="K142" s="15"/>
      <c r="L142" s="220"/>
      <c r="M142" s="225"/>
      <c r="N142" s="226"/>
      <c r="O142" s="226"/>
      <c r="P142" s="226"/>
      <c r="Q142" s="226"/>
      <c r="R142" s="226"/>
      <c r="S142" s="226"/>
      <c r="T142" s="227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21" t="s">
        <v>153</v>
      </c>
      <c r="AU142" s="221" t="s">
        <v>86</v>
      </c>
      <c r="AV142" s="15" t="s">
        <v>140</v>
      </c>
      <c r="AW142" s="15" t="s">
        <v>32</v>
      </c>
      <c r="AX142" s="15" t="s">
        <v>84</v>
      </c>
      <c r="AY142" s="221" t="s">
        <v>134</v>
      </c>
    </row>
    <row r="143" s="2" customFormat="1" ht="21.75" customHeight="1">
      <c r="A143" s="38"/>
      <c r="B143" s="189"/>
      <c r="C143" s="190" t="s">
        <v>160</v>
      </c>
      <c r="D143" s="190" t="s">
        <v>136</v>
      </c>
      <c r="E143" s="191" t="s">
        <v>173</v>
      </c>
      <c r="F143" s="192" t="s">
        <v>174</v>
      </c>
      <c r="G143" s="193" t="s">
        <v>148</v>
      </c>
      <c r="H143" s="194">
        <v>648</v>
      </c>
      <c r="I143" s="195"/>
      <c r="J143" s="196">
        <f>ROUND(I143*H143,2)</f>
        <v>0</v>
      </c>
      <c r="K143" s="197"/>
      <c r="L143" s="39"/>
      <c r="M143" s="198" t="s">
        <v>1</v>
      </c>
      <c r="N143" s="199" t="s">
        <v>41</v>
      </c>
      <c r="O143" s="77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2" t="s">
        <v>140</v>
      </c>
      <c r="AT143" s="202" t="s">
        <v>136</v>
      </c>
      <c r="AU143" s="202" t="s">
        <v>86</v>
      </c>
      <c r="AY143" s="19" t="s">
        <v>134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9" t="s">
        <v>84</v>
      </c>
      <c r="BK143" s="203">
        <f>ROUND(I143*H143,2)</f>
        <v>0</v>
      </c>
      <c r="BL143" s="19" t="s">
        <v>140</v>
      </c>
      <c r="BM143" s="202" t="s">
        <v>409</v>
      </c>
    </row>
    <row r="144" s="13" customFormat="1">
      <c r="A144" s="13"/>
      <c r="B144" s="204"/>
      <c r="C144" s="13"/>
      <c r="D144" s="205" t="s">
        <v>153</v>
      </c>
      <c r="E144" s="206" t="s">
        <v>1</v>
      </c>
      <c r="F144" s="207" t="s">
        <v>410</v>
      </c>
      <c r="G144" s="13"/>
      <c r="H144" s="206" t="s">
        <v>1</v>
      </c>
      <c r="I144" s="208"/>
      <c r="J144" s="13"/>
      <c r="K144" s="13"/>
      <c r="L144" s="204"/>
      <c r="M144" s="209"/>
      <c r="N144" s="210"/>
      <c r="O144" s="210"/>
      <c r="P144" s="210"/>
      <c r="Q144" s="210"/>
      <c r="R144" s="210"/>
      <c r="S144" s="210"/>
      <c r="T144" s="21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06" t="s">
        <v>153</v>
      </c>
      <c r="AU144" s="206" t="s">
        <v>86</v>
      </c>
      <c r="AV144" s="13" t="s">
        <v>84</v>
      </c>
      <c r="AW144" s="13" t="s">
        <v>32</v>
      </c>
      <c r="AX144" s="13" t="s">
        <v>76</v>
      </c>
      <c r="AY144" s="206" t="s">
        <v>134</v>
      </c>
    </row>
    <row r="145" s="14" customFormat="1">
      <c r="A145" s="14"/>
      <c r="B145" s="212"/>
      <c r="C145" s="14"/>
      <c r="D145" s="205" t="s">
        <v>153</v>
      </c>
      <c r="E145" s="213" t="s">
        <v>1</v>
      </c>
      <c r="F145" s="214" t="s">
        <v>411</v>
      </c>
      <c r="G145" s="14"/>
      <c r="H145" s="215">
        <v>648</v>
      </c>
      <c r="I145" s="216"/>
      <c r="J145" s="14"/>
      <c r="K145" s="14"/>
      <c r="L145" s="212"/>
      <c r="M145" s="217"/>
      <c r="N145" s="218"/>
      <c r="O145" s="218"/>
      <c r="P145" s="218"/>
      <c r="Q145" s="218"/>
      <c r="R145" s="218"/>
      <c r="S145" s="218"/>
      <c r="T145" s="21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13" t="s">
        <v>153</v>
      </c>
      <c r="AU145" s="213" t="s">
        <v>86</v>
      </c>
      <c r="AV145" s="14" t="s">
        <v>86</v>
      </c>
      <c r="AW145" s="14" t="s">
        <v>32</v>
      </c>
      <c r="AX145" s="14" t="s">
        <v>84</v>
      </c>
      <c r="AY145" s="213" t="s">
        <v>134</v>
      </c>
    </row>
    <row r="146" s="2" customFormat="1" ht="16.5" customHeight="1">
      <c r="A146" s="38"/>
      <c r="B146" s="189"/>
      <c r="C146" s="190" t="s">
        <v>164</v>
      </c>
      <c r="D146" s="190" t="s">
        <v>136</v>
      </c>
      <c r="E146" s="191" t="s">
        <v>412</v>
      </c>
      <c r="F146" s="192" t="s">
        <v>413</v>
      </c>
      <c r="G146" s="193" t="s">
        <v>393</v>
      </c>
      <c r="H146" s="194">
        <v>18.93</v>
      </c>
      <c r="I146" s="195"/>
      <c r="J146" s="196">
        <f>ROUND(I146*H146,2)</f>
        <v>0</v>
      </c>
      <c r="K146" s="197"/>
      <c r="L146" s="39"/>
      <c r="M146" s="198" t="s">
        <v>1</v>
      </c>
      <c r="N146" s="199" t="s">
        <v>41</v>
      </c>
      <c r="O146" s="77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02" t="s">
        <v>140</v>
      </c>
      <c r="AT146" s="202" t="s">
        <v>136</v>
      </c>
      <c r="AU146" s="202" t="s">
        <v>86</v>
      </c>
      <c r="AY146" s="19" t="s">
        <v>134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9" t="s">
        <v>84</v>
      </c>
      <c r="BK146" s="203">
        <f>ROUND(I146*H146,2)</f>
        <v>0</v>
      </c>
      <c r="BL146" s="19" t="s">
        <v>140</v>
      </c>
      <c r="BM146" s="202" t="s">
        <v>414</v>
      </c>
    </row>
    <row r="147" s="14" customFormat="1">
      <c r="A147" s="14"/>
      <c r="B147" s="212"/>
      <c r="C147" s="14"/>
      <c r="D147" s="205" t="s">
        <v>153</v>
      </c>
      <c r="E147" s="213" t="s">
        <v>1</v>
      </c>
      <c r="F147" s="214" t="s">
        <v>408</v>
      </c>
      <c r="G147" s="14"/>
      <c r="H147" s="215">
        <v>18.93</v>
      </c>
      <c r="I147" s="216"/>
      <c r="J147" s="14"/>
      <c r="K147" s="14"/>
      <c r="L147" s="212"/>
      <c r="M147" s="217"/>
      <c r="N147" s="218"/>
      <c r="O147" s="218"/>
      <c r="P147" s="218"/>
      <c r="Q147" s="218"/>
      <c r="R147" s="218"/>
      <c r="S147" s="218"/>
      <c r="T147" s="21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13" t="s">
        <v>153</v>
      </c>
      <c r="AU147" s="213" t="s">
        <v>86</v>
      </c>
      <c r="AV147" s="14" t="s">
        <v>86</v>
      </c>
      <c r="AW147" s="14" t="s">
        <v>32</v>
      </c>
      <c r="AX147" s="14" t="s">
        <v>76</v>
      </c>
      <c r="AY147" s="213" t="s">
        <v>134</v>
      </c>
    </row>
    <row r="148" s="15" customFormat="1">
      <c r="A148" s="15"/>
      <c r="B148" s="220"/>
      <c r="C148" s="15"/>
      <c r="D148" s="205" t="s">
        <v>153</v>
      </c>
      <c r="E148" s="221" t="s">
        <v>1</v>
      </c>
      <c r="F148" s="222" t="s">
        <v>184</v>
      </c>
      <c r="G148" s="15"/>
      <c r="H148" s="223">
        <v>18.93</v>
      </c>
      <c r="I148" s="224"/>
      <c r="J148" s="15"/>
      <c r="K148" s="15"/>
      <c r="L148" s="220"/>
      <c r="M148" s="225"/>
      <c r="N148" s="226"/>
      <c r="O148" s="226"/>
      <c r="P148" s="226"/>
      <c r="Q148" s="226"/>
      <c r="R148" s="226"/>
      <c r="S148" s="226"/>
      <c r="T148" s="227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21" t="s">
        <v>153</v>
      </c>
      <c r="AU148" s="221" t="s">
        <v>86</v>
      </c>
      <c r="AV148" s="15" t="s">
        <v>140</v>
      </c>
      <c r="AW148" s="15" t="s">
        <v>32</v>
      </c>
      <c r="AX148" s="15" t="s">
        <v>84</v>
      </c>
      <c r="AY148" s="221" t="s">
        <v>134</v>
      </c>
    </row>
    <row r="149" s="2" customFormat="1" ht="21.75" customHeight="1">
      <c r="A149" s="38"/>
      <c r="B149" s="189"/>
      <c r="C149" s="190" t="s">
        <v>168</v>
      </c>
      <c r="D149" s="190" t="s">
        <v>136</v>
      </c>
      <c r="E149" s="191" t="s">
        <v>415</v>
      </c>
      <c r="F149" s="192" t="s">
        <v>416</v>
      </c>
      <c r="G149" s="193" t="s">
        <v>270</v>
      </c>
      <c r="H149" s="194">
        <v>30.288</v>
      </c>
      <c r="I149" s="195"/>
      <c r="J149" s="196">
        <f>ROUND(I149*H149,2)</f>
        <v>0</v>
      </c>
      <c r="K149" s="197"/>
      <c r="L149" s="39"/>
      <c r="M149" s="198" t="s">
        <v>1</v>
      </c>
      <c r="N149" s="199" t="s">
        <v>41</v>
      </c>
      <c r="O149" s="77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02" t="s">
        <v>140</v>
      </c>
      <c r="AT149" s="202" t="s">
        <v>136</v>
      </c>
      <c r="AU149" s="202" t="s">
        <v>86</v>
      </c>
      <c r="AY149" s="19" t="s">
        <v>134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9" t="s">
        <v>84</v>
      </c>
      <c r="BK149" s="203">
        <f>ROUND(I149*H149,2)</f>
        <v>0</v>
      </c>
      <c r="BL149" s="19" t="s">
        <v>140</v>
      </c>
      <c r="BM149" s="202" t="s">
        <v>417</v>
      </c>
    </row>
    <row r="150" s="14" customFormat="1">
      <c r="A150" s="14"/>
      <c r="B150" s="212"/>
      <c r="C150" s="14"/>
      <c r="D150" s="205" t="s">
        <v>153</v>
      </c>
      <c r="E150" s="213" t="s">
        <v>1</v>
      </c>
      <c r="F150" s="214" t="s">
        <v>418</v>
      </c>
      <c r="G150" s="14"/>
      <c r="H150" s="215">
        <v>30.288</v>
      </c>
      <c r="I150" s="216"/>
      <c r="J150" s="14"/>
      <c r="K150" s="14"/>
      <c r="L150" s="212"/>
      <c r="M150" s="217"/>
      <c r="N150" s="218"/>
      <c r="O150" s="218"/>
      <c r="P150" s="218"/>
      <c r="Q150" s="218"/>
      <c r="R150" s="218"/>
      <c r="S150" s="218"/>
      <c r="T150" s="21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13" t="s">
        <v>153</v>
      </c>
      <c r="AU150" s="213" t="s">
        <v>86</v>
      </c>
      <c r="AV150" s="14" t="s">
        <v>86</v>
      </c>
      <c r="AW150" s="14" t="s">
        <v>32</v>
      </c>
      <c r="AX150" s="14" t="s">
        <v>84</v>
      </c>
      <c r="AY150" s="213" t="s">
        <v>134</v>
      </c>
    </row>
    <row r="151" s="2" customFormat="1" ht="16.5" customHeight="1">
      <c r="A151" s="38"/>
      <c r="B151" s="189"/>
      <c r="C151" s="190" t="s">
        <v>172</v>
      </c>
      <c r="D151" s="190" t="s">
        <v>136</v>
      </c>
      <c r="E151" s="191" t="s">
        <v>178</v>
      </c>
      <c r="F151" s="192" t="s">
        <v>179</v>
      </c>
      <c r="G151" s="193" t="s">
        <v>148</v>
      </c>
      <c r="H151" s="194">
        <v>112</v>
      </c>
      <c r="I151" s="195"/>
      <c r="J151" s="196">
        <f>ROUND(I151*H151,2)</f>
        <v>0</v>
      </c>
      <c r="K151" s="197"/>
      <c r="L151" s="39"/>
      <c r="M151" s="198" t="s">
        <v>1</v>
      </c>
      <c r="N151" s="199" t="s">
        <v>41</v>
      </c>
      <c r="O151" s="77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2" t="s">
        <v>140</v>
      </c>
      <c r="AT151" s="202" t="s">
        <v>136</v>
      </c>
      <c r="AU151" s="202" t="s">
        <v>86</v>
      </c>
      <c r="AY151" s="19" t="s">
        <v>134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9" t="s">
        <v>84</v>
      </c>
      <c r="BK151" s="203">
        <f>ROUND(I151*H151,2)</f>
        <v>0</v>
      </c>
      <c r="BL151" s="19" t="s">
        <v>140</v>
      </c>
      <c r="BM151" s="202" t="s">
        <v>419</v>
      </c>
    </row>
    <row r="152" s="14" customFormat="1">
      <c r="A152" s="14"/>
      <c r="B152" s="212"/>
      <c r="C152" s="14"/>
      <c r="D152" s="205" t="s">
        <v>153</v>
      </c>
      <c r="E152" s="213" t="s">
        <v>1</v>
      </c>
      <c r="F152" s="214" t="s">
        <v>420</v>
      </c>
      <c r="G152" s="14"/>
      <c r="H152" s="215">
        <v>112</v>
      </c>
      <c r="I152" s="216"/>
      <c r="J152" s="14"/>
      <c r="K152" s="14"/>
      <c r="L152" s="212"/>
      <c r="M152" s="217"/>
      <c r="N152" s="218"/>
      <c r="O152" s="218"/>
      <c r="P152" s="218"/>
      <c r="Q152" s="218"/>
      <c r="R152" s="218"/>
      <c r="S152" s="218"/>
      <c r="T152" s="21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13" t="s">
        <v>153</v>
      </c>
      <c r="AU152" s="213" t="s">
        <v>86</v>
      </c>
      <c r="AV152" s="14" t="s">
        <v>86</v>
      </c>
      <c r="AW152" s="14" t="s">
        <v>32</v>
      </c>
      <c r="AX152" s="14" t="s">
        <v>84</v>
      </c>
      <c r="AY152" s="213" t="s">
        <v>134</v>
      </c>
    </row>
    <row r="153" s="2" customFormat="1" ht="16.5" customHeight="1">
      <c r="A153" s="38"/>
      <c r="B153" s="189"/>
      <c r="C153" s="228" t="s">
        <v>177</v>
      </c>
      <c r="D153" s="228" t="s">
        <v>186</v>
      </c>
      <c r="E153" s="229" t="s">
        <v>187</v>
      </c>
      <c r="F153" s="230" t="s">
        <v>188</v>
      </c>
      <c r="G153" s="231" t="s">
        <v>189</v>
      </c>
      <c r="H153" s="232">
        <v>3.3599999999999999</v>
      </c>
      <c r="I153" s="233"/>
      <c r="J153" s="234">
        <f>ROUND(I153*H153,2)</f>
        <v>0</v>
      </c>
      <c r="K153" s="235"/>
      <c r="L153" s="236"/>
      <c r="M153" s="237" t="s">
        <v>1</v>
      </c>
      <c r="N153" s="238" t="s">
        <v>41</v>
      </c>
      <c r="O153" s="77"/>
      <c r="P153" s="200">
        <f>O153*H153</f>
        <v>0</v>
      </c>
      <c r="Q153" s="200">
        <v>0.001</v>
      </c>
      <c r="R153" s="200">
        <f>Q153*H153</f>
        <v>0.0033600000000000001</v>
      </c>
      <c r="S153" s="200">
        <v>0</v>
      </c>
      <c r="T153" s="20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02" t="s">
        <v>168</v>
      </c>
      <c r="AT153" s="202" t="s">
        <v>186</v>
      </c>
      <c r="AU153" s="202" t="s">
        <v>86</v>
      </c>
      <c r="AY153" s="19" t="s">
        <v>134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9" t="s">
        <v>84</v>
      </c>
      <c r="BK153" s="203">
        <f>ROUND(I153*H153,2)</f>
        <v>0</v>
      </c>
      <c r="BL153" s="19" t="s">
        <v>140</v>
      </c>
      <c r="BM153" s="202" t="s">
        <v>421</v>
      </c>
    </row>
    <row r="154" s="14" customFormat="1">
      <c r="A154" s="14"/>
      <c r="B154" s="212"/>
      <c r="C154" s="14"/>
      <c r="D154" s="205" t="s">
        <v>153</v>
      </c>
      <c r="E154" s="213" t="s">
        <v>1</v>
      </c>
      <c r="F154" s="214" t="s">
        <v>422</v>
      </c>
      <c r="G154" s="14"/>
      <c r="H154" s="215">
        <v>3.3599999999999999</v>
      </c>
      <c r="I154" s="216"/>
      <c r="J154" s="14"/>
      <c r="K154" s="14"/>
      <c r="L154" s="212"/>
      <c r="M154" s="217"/>
      <c r="N154" s="218"/>
      <c r="O154" s="218"/>
      <c r="P154" s="218"/>
      <c r="Q154" s="218"/>
      <c r="R154" s="218"/>
      <c r="S154" s="218"/>
      <c r="T154" s="21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13" t="s">
        <v>153</v>
      </c>
      <c r="AU154" s="213" t="s">
        <v>86</v>
      </c>
      <c r="AV154" s="14" t="s">
        <v>86</v>
      </c>
      <c r="AW154" s="14" t="s">
        <v>32</v>
      </c>
      <c r="AX154" s="14" t="s">
        <v>84</v>
      </c>
      <c r="AY154" s="213" t="s">
        <v>134</v>
      </c>
    </row>
    <row r="155" s="2" customFormat="1" ht="21.75" customHeight="1">
      <c r="A155" s="38"/>
      <c r="B155" s="189"/>
      <c r="C155" s="190" t="s">
        <v>185</v>
      </c>
      <c r="D155" s="190" t="s">
        <v>136</v>
      </c>
      <c r="E155" s="191" t="s">
        <v>193</v>
      </c>
      <c r="F155" s="192" t="s">
        <v>194</v>
      </c>
      <c r="G155" s="193" t="s">
        <v>148</v>
      </c>
      <c r="H155" s="194">
        <v>112</v>
      </c>
      <c r="I155" s="195"/>
      <c r="J155" s="196">
        <f>ROUND(I155*H155,2)</f>
        <v>0</v>
      </c>
      <c r="K155" s="197"/>
      <c r="L155" s="39"/>
      <c r="M155" s="198" t="s">
        <v>1</v>
      </c>
      <c r="N155" s="199" t="s">
        <v>41</v>
      </c>
      <c r="O155" s="77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2" t="s">
        <v>140</v>
      </c>
      <c r="AT155" s="202" t="s">
        <v>136</v>
      </c>
      <c r="AU155" s="202" t="s">
        <v>86</v>
      </c>
      <c r="AY155" s="19" t="s">
        <v>134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9" t="s">
        <v>84</v>
      </c>
      <c r="BK155" s="203">
        <f>ROUND(I155*H155,2)</f>
        <v>0</v>
      </c>
      <c r="BL155" s="19" t="s">
        <v>140</v>
      </c>
      <c r="BM155" s="202" t="s">
        <v>423</v>
      </c>
    </row>
    <row r="156" s="14" customFormat="1">
      <c r="A156" s="14"/>
      <c r="B156" s="212"/>
      <c r="C156" s="14"/>
      <c r="D156" s="205" t="s">
        <v>153</v>
      </c>
      <c r="E156" s="213" t="s">
        <v>1</v>
      </c>
      <c r="F156" s="214" t="s">
        <v>390</v>
      </c>
      <c r="G156" s="14"/>
      <c r="H156" s="215">
        <v>112</v>
      </c>
      <c r="I156" s="216"/>
      <c r="J156" s="14"/>
      <c r="K156" s="14"/>
      <c r="L156" s="212"/>
      <c r="M156" s="217"/>
      <c r="N156" s="218"/>
      <c r="O156" s="218"/>
      <c r="P156" s="218"/>
      <c r="Q156" s="218"/>
      <c r="R156" s="218"/>
      <c r="S156" s="218"/>
      <c r="T156" s="21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13" t="s">
        <v>153</v>
      </c>
      <c r="AU156" s="213" t="s">
        <v>86</v>
      </c>
      <c r="AV156" s="14" t="s">
        <v>86</v>
      </c>
      <c r="AW156" s="14" t="s">
        <v>32</v>
      </c>
      <c r="AX156" s="14" t="s">
        <v>84</v>
      </c>
      <c r="AY156" s="213" t="s">
        <v>134</v>
      </c>
    </row>
    <row r="157" s="2" customFormat="1" ht="21.75" customHeight="1">
      <c r="A157" s="38"/>
      <c r="B157" s="189"/>
      <c r="C157" s="190" t="s">
        <v>192</v>
      </c>
      <c r="D157" s="190" t="s">
        <v>136</v>
      </c>
      <c r="E157" s="191" t="s">
        <v>198</v>
      </c>
      <c r="F157" s="192" t="s">
        <v>199</v>
      </c>
      <c r="G157" s="193" t="s">
        <v>148</v>
      </c>
      <c r="H157" s="194">
        <v>648</v>
      </c>
      <c r="I157" s="195"/>
      <c r="J157" s="196">
        <f>ROUND(I157*H157,2)</f>
        <v>0</v>
      </c>
      <c r="K157" s="197"/>
      <c r="L157" s="39"/>
      <c r="M157" s="198" t="s">
        <v>1</v>
      </c>
      <c r="N157" s="199" t="s">
        <v>41</v>
      </c>
      <c r="O157" s="77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02" t="s">
        <v>140</v>
      </c>
      <c r="AT157" s="202" t="s">
        <v>136</v>
      </c>
      <c r="AU157" s="202" t="s">
        <v>86</v>
      </c>
      <c r="AY157" s="19" t="s">
        <v>134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9" t="s">
        <v>84</v>
      </c>
      <c r="BK157" s="203">
        <f>ROUND(I157*H157,2)</f>
        <v>0</v>
      </c>
      <c r="BL157" s="19" t="s">
        <v>140</v>
      </c>
      <c r="BM157" s="202" t="s">
        <v>424</v>
      </c>
    </row>
    <row r="158" s="14" customFormat="1">
      <c r="A158" s="14"/>
      <c r="B158" s="212"/>
      <c r="C158" s="14"/>
      <c r="D158" s="205" t="s">
        <v>153</v>
      </c>
      <c r="E158" s="213" t="s">
        <v>1</v>
      </c>
      <c r="F158" s="214" t="s">
        <v>425</v>
      </c>
      <c r="G158" s="14"/>
      <c r="H158" s="215">
        <v>648</v>
      </c>
      <c r="I158" s="216"/>
      <c r="J158" s="14"/>
      <c r="K158" s="14"/>
      <c r="L158" s="212"/>
      <c r="M158" s="217"/>
      <c r="N158" s="218"/>
      <c r="O158" s="218"/>
      <c r="P158" s="218"/>
      <c r="Q158" s="218"/>
      <c r="R158" s="218"/>
      <c r="S158" s="218"/>
      <c r="T158" s="21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13" t="s">
        <v>153</v>
      </c>
      <c r="AU158" s="213" t="s">
        <v>86</v>
      </c>
      <c r="AV158" s="14" t="s">
        <v>86</v>
      </c>
      <c r="AW158" s="14" t="s">
        <v>32</v>
      </c>
      <c r="AX158" s="14" t="s">
        <v>84</v>
      </c>
      <c r="AY158" s="213" t="s">
        <v>134</v>
      </c>
    </row>
    <row r="159" s="2" customFormat="1" ht="21.75" customHeight="1">
      <c r="A159" s="38"/>
      <c r="B159" s="189"/>
      <c r="C159" s="190" t="s">
        <v>197</v>
      </c>
      <c r="D159" s="190" t="s">
        <v>136</v>
      </c>
      <c r="E159" s="191" t="s">
        <v>203</v>
      </c>
      <c r="F159" s="192" t="s">
        <v>204</v>
      </c>
      <c r="G159" s="193" t="s">
        <v>148</v>
      </c>
      <c r="H159" s="194">
        <v>490.71600000000001</v>
      </c>
      <c r="I159" s="195"/>
      <c r="J159" s="196">
        <f>ROUND(I159*H159,2)</f>
        <v>0</v>
      </c>
      <c r="K159" s="197"/>
      <c r="L159" s="39"/>
      <c r="M159" s="198" t="s">
        <v>1</v>
      </c>
      <c r="N159" s="199" t="s">
        <v>41</v>
      </c>
      <c r="O159" s="77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02" t="s">
        <v>140</v>
      </c>
      <c r="AT159" s="202" t="s">
        <v>136</v>
      </c>
      <c r="AU159" s="202" t="s">
        <v>86</v>
      </c>
      <c r="AY159" s="19" t="s">
        <v>134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9" t="s">
        <v>84</v>
      </c>
      <c r="BK159" s="203">
        <f>ROUND(I159*H159,2)</f>
        <v>0</v>
      </c>
      <c r="BL159" s="19" t="s">
        <v>140</v>
      </c>
      <c r="BM159" s="202" t="s">
        <v>426</v>
      </c>
    </row>
    <row r="160" s="14" customFormat="1">
      <c r="A160" s="14"/>
      <c r="B160" s="212"/>
      <c r="C160" s="14"/>
      <c r="D160" s="205" t="s">
        <v>153</v>
      </c>
      <c r="E160" s="213" t="s">
        <v>1</v>
      </c>
      <c r="F160" s="214" t="s">
        <v>196</v>
      </c>
      <c r="G160" s="14"/>
      <c r="H160" s="215">
        <v>490.71600000000001</v>
      </c>
      <c r="I160" s="216"/>
      <c r="J160" s="14"/>
      <c r="K160" s="14"/>
      <c r="L160" s="212"/>
      <c r="M160" s="217"/>
      <c r="N160" s="218"/>
      <c r="O160" s="218"/>
      <c r="P160" s="218"/>
      <c r="Q160" s="218"/>
      <c r="R160" s="218"/>
      <c r="S160" s="218"/>
      <c r="T160" s="21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13" t="s">
        <v>153</v>
      </c>
      <c r="AU160" s="213" t="s">
        <v>86</v>
      </c>
      <c r="AV160" s="14" t="s">
        <v>86</v>
      </c>
      <c r="AW160" s="14" t="s">
        <v>32</v>
      </c>
      <c r="AX160" s="14" t="s">
        <v>84</v>
      </c>
      <c r="AY160" s="213" t="s">
        <v>134</v>
      </c>
    </row>
    <row r="161" s="2" customFormat="1" ht="16.5" customHeight="1">
      <c r="A161" s="38"/>
      <c r="B161" s="189"/>
      <c r="C161" s="190" t="s">
        <v>202</v>
      </c>
      <c r="D161" s="190" t="s">
        <v>136</v>
      </c>
      <c r="E161" s="191" t="s">
        <v>206</v>
      </c>
      <c r="F161" s="192" t="s">
        <v>207</v>
      </c>
      <c r="G161" s="193" t="s">
        <v>148</v>
      </c>
      <c r="H161" s="194">
        <v>112</v>
      </c>
      <c r="I161" s="195"/>
      <c r="J161" s="196">
        <f>ROUND(I161*H161,2)</f>
        <v>0</v>
      </c>
      <c r="K161" s="197"/>
      <c r="L161" s="39"/>
      <c r="M161" s="198" t="s">
        <v>1</v>
      </c>
      <c r="N161" s="199" t="s">
        <v>41</v>
      </c>
      <c r="O161" s="77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2" t="s">
        <v>140</v>
      </c>
      <c r="AT161" s="202" t="s">
        <v>136</v>
      </c>
      <c r="AU161" s="202" t="s">
        <v>86</v>
      </c>
      <c r="AY161" s="19" t="s">
        <v>134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9" t="s">
        <v>84</v>
      </c>
      <c r="BK161" s="203">
        <f>ROUND(I161*H161,2)</f>
        <v>0</v>
      </c>
      <c r="BL161" s="19" t="s">
        <v>140</v>
      </c>
      <c r="BM161" s="202" t="s">
        <v>427</v>
      </c>
    </row>
    <row r="162" s="14" customFormat="1">
      <c r="A162" s="14"/>
      <c r="B162" s="212"/>
      <c r="C162" s="14"/>
      <c r="D162" s="205" t="s">
        <v>153</v>
      </c>
      <c r="E162" s="213" t="s">
        <v>1</v>
      </c>
      <c r="F162" s="214" t="s">
        <v>390</v>
      </c>
      <c r="G162" s="14"/>
      <c r="H162" s="215">
        <v>112</v>
      </c>
      <c r="I162" s="216"/>
      <c r="J162" s="14"/>
      <c r="K162" s="14"/>
      <c r="L162" s="212"/>
      <c r="M162" s="217"/>
      <c r="N162" s="218"/>
      <c r="O162" s="218"/>
      <c r="P162" s="218"/>
      <c r="Q162" s="218"/>
      <c r="R162" s="218"/>
      <c r="S162" s="218"/>
      <c r="T162" s="21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13" t="s">
        <v>153</v>
      </c>
      <c r="AU162" s="213" t="s">
        <v>86</v>
      </c>
      <c r="AV162" s="14" t="s">
        <v>86</v>
      </c>
      <c r="AW162" s="14" t="s">
        <v>32</v>
      </c>
      <c r="AX162" s="14" t="s">
        <v>84</v>
      </c>
      <c r="AY162" s="213" t="s">
        <v>134</v>
      </c>
    </row>
    <row r="163" s="2" customFormat="1" ht="16.5" customHeight="1">
      <c r="A163" s="38"/>
      <c r="B163" s="189"/>
      <c r="C163" s="190" t="s">
        <v>8</v>
      </c>
      <c r="D163" s="190" t="s">
        <v>136</v>
      </c>
      <c r="E163" s="191" t="s">
        <v>210</v>
      </c>
      <c r="F163" s="192" t="s">
        <v>211</v>
      </c>
      <c r="G163" s="193" t="s">
        <v>148</v>
      </c>
      <c r="H163" s="194">
        <v>112</v>
      </c>
      <c r="I163" s="195"/>
      <c r="J163" s="196">
        <f>ROUND(I163*H163,2)</f>
        <v>0</v>
      </c>
      <c r="K163" s="197"/>
      <c r="L163" s="39"/>
      <c r="M163" s="198" t="s">
        <v>1</v>
      </c>
      <c r="N163" s="199" t="s">
        <v>41</v>
      </c>
      <c r="O163" s="77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02" t="s">
        <v>140</v>
      </c>
      <c r="AT163" s="202" t="s">
        <v>136</v>
      </c>
      <c r="AU163" s="202" t="s">
        <v>86</v>
      </c>
      <c r="AY163" s="19" t="s">
        <v>134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9" t="s">
        <v>84</v>
      </c>
      <c r="BK163" s="203">
        <f>ROUND(I163*H163,2)</f>
        <v>0</v>
      </c>
      <c r="BL163" s="19" t="s">
        <v>140</v>
      </c>
      <c r="BM163" s="202" t="s">
        <v>428</v>
      </c>
    </row>
    <row r="164" s="14" customFormat="1">
      <c r="A164" s="14"/>
      <c r="B164" s="212"/>
      <c r="C164" s="14"/>
      <c r="D164" s="205" t="s">
        <v>153</v>
      </c>
      <c r="E164" s="213" t="s">
        <v>1</v>
      </c>
      <c r="F164" s="214" t="s">
        <v>390</v>
      </c>
      <c r="G164" s="14"/>
      <c r="H164" s="215">
        <v>112</v>
      </c>
      <c r="I164" s="216"/>
      <c r="J164" s="14"/>
      <c r="K164" s="14"/>
      <c r="L164" s="212"/>
      <c r="M164" s="217"/>
      <c r="N164" s="218"/>
      <c r="O164" s="218"/>
      <c r="P164" s="218"/>
      <c r="Q164" s="218"/>
      <c r="R164" s="218"/>
      <c r="S164" s="218"/>
      <c r="T164" s="21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13" t="s">
        <v>153</v>
      </c>
      <c r="AU164" s="213" t="s">
        <v>86</v>
      </c>
      <c r="AV164" s="14" t="s">
        <v>86</v>
      </c>
      <c r="AW164" s="14" t="s">
        <v>32</v>
      </c>
      <c r="AX164" s="14" t="s">
        <v>84</v>
      </c>
      <c r="AY164" s="213" t="s">
        <v>134</v>
      </c>
    </row>
    <row r="165" s="12" customFormat="1" ht="22.8" customHeight="1">
      <c r="A165" s="12"/>
      <c r="B165" s="176"/>
      <c r="C165" s="12"/>
      <c r="D165" s="177" t="s">
        <v>75</v>
      </c>
      <c r="E165" s="187" t="s">
        <v>86</v>
      </c>
      <c r="F165" s="187" t="s">
        <v>429</v>
      </c>
      <c r="G165" s="12"/>
      <c r="H165" s="12"/>
      <c r="I165" s="179"/>
      <c r="J165" s="188">
        <f>BK165</f>
        <v>0</v>
      </c>
      <c r="K165" s="12"/>
      <c r="L165" s="176"/>
      <c r="M165" s="181"/>
      <c r="N165" s="182"/>
      <c r="O165" s="182"/>
      <c r="P165" s="183">
        <f>SUM(P166:P185)</f>
        <v>0</v>
      </c>
      <c r="Q165" s="182"/>
      <c r="R165" s="183">
        <f>SUM(R166:R185)</f>
        <v>16.194230000000001</v>
      </c>
      <c r="S165" s="182"/>
      <c r="T165" s="184">
        <f>SUM(T166:T185)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77" t="s">
        <v>84</v>
      </c>
      <c r="AT165" s="185" t="s">
        <v>75</v>
      </c>
      <c r="AU165" s="185" t="s">
        <v>84</v>
      </c>
      <c r="AY165" s="177" t="s">
        <v>134</v>
      </c>
      <c r="BK165" s="186">
        <f>SUM(BK166:BK185)</f>
        <v>0</v>
      </c>
    </row>
    <row r="166" s="2" customFormat="1" ht="21.75" customHeight="1">
      <c r="A166" s="38"/>
      <c r="B166" s="189"/>
      <c r="C166" s="190" t="s">
        <v>209</v>
      </c>
      <c r="D166" s="190" t="s">
        <v>136</v>
      </c>
      <c r="E166" s="191" t="s">
        <v>430</v>
      </c>
      <c r="F166" s="192" t="s">
        <v>431</v>
      </c>
      <c r="G166" s="193" t="s">
        <v>393</v>
      </c>
      <c r="H166" s="194">
        <v>18.93</v>
      </c>
      <c r="I166" s="195"/>
      <c r="J166" s="196">
        <f>ROUND(I166*H166,2)</f>
        <v>0</v>
      </c>
      <c r="K166" s="197"/>
      <c r="L166" s="39"/>
      <c r="M166" s="198" t="s">
        <v>1</v>
      </c>
      <c r="N166" s="199" t="s">
        <v>41</v>
      </c>
      <c r="O166" s="77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02" t="s">
        <v>140</v>
      </c>
      <c r="AT166" s="202" t="s">
        <v>136</v>
      </c>
      <c r="AU166" s="202" t="s">
        <v>86</v>
      </c>
      <c r="AY166" s="19" t="s">
        <v>134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9" t="s">
        <v>84</v>
      </c>
      <c r="BK166" s="203">
        <f>ROUND(I166*H166,2)</f>
        <v>0</v>
      </c>
      <c r="BL166" s="19" t="s">
        <v>140</v>
      </c>
      <c r="BM166" s="202" t="s">
        <v>432</v>
      </c>
    </row>
    <row r="167" s="13" customFormat="1">
      <c r="A167" s="13"/>
      <c r="B167" s="204"/>
      <c r="C167" s="13"/>
      <c r="D167" s="205" t="s">
        <v>153</v>
      </c>
      <c r="E167" s="206" t="s">
        <v>1</v>
      </c>
      <c r="F167" s="207" t="s">
        <v>395</v>
      </c>
      <c r="G167" s="13"/>
      <c r="H167" s="206" t="s">
        <v>1</v>
      </c>
      <c r="I167" s="208"/>
      <c r="J167" s="13"/>
      <c r="K167" s="13"/>
      <c r="L167" s="204"/>
      <c r="M167" s="209"/>
      <c r="N167" s="210"/>
      <c r="O167" s="210"/>
      <c r="P167" s="210"/>
      <c r="Q167" s="210"/>
      <c r="R167" s="210"/>
      <c r="S167" s="210"/>
      <c r="T167" s="21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06" t="s">
        <v>153</v>
      </c>
      <c r="AU167" s="206" t="s">
        <v>86</v>
      </c>
      <c r="AV167" s="13" t="s">
        <v>84</v>
      </c>
      <c r="AW167" s="13" t="s">
        <v>32</v>
      </c>
      <c r="AX167" s="13" t="s">
        <v>76</v>
      </c>
      <c r="AY167" s="206" t="s">
        <v>134</v>
      </c>
    </row>
    <row r="168" s="13" customFormat="1">
      <c r="A168" s="13"/>
      <c r="B168" s="204"/>
      <c r="C168" s="13"/>
      <c r="D168" s="205" t="s">
        <v>153</v>
      </c>
      <c r="E168" s="206" t="s">
        <v>1</v>
      </c>
      <c r="F168" s="207" t="s">
        <v>396</v>
      </c>
      <c r="G168" s="13"/>
      <c r="H168" s="206" t="s">
        <v>1</v>
      </c>
      <c r="I168" s="208"/>
      <c r="J168" s="13"/>
      <c r="K168" s="13"/>
      <c r="L168" s="204"/>
      <c r="M168" s="209"/>
      <c r="N168" s="210"/>
      <c r="O168" s="210"/>
      <c r="P168" s="210"/>
      <c r="Q168" s="210"/>
      <c r="R168" s="210"/>
      <c r="S168" s="210"/>
      <c r="T168" s="21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06" t="s">
        <v>153</v>
      </c>
      <c r="AU168" s="206" t="s">
        <v>86</v>
      </c>
      <c r="AV168" s="13" t="s">
        <v>84</v>
      </c>
      <c r="AW168" s="13" t="s">
        <v>32</v>
      </c>
      <c r="AX168" s="13" t="s">
        <v>76</v>
      </c>
      <c r="AY168" s="206" t="s">
        <v>134</v>
      </c>
    </row>
    <row r="169" s="13" customFormat="1">
      <c r="A169" s="13"/>
      <c r="B169" s="204"/>
      <c r="C169" s="13"/>
      <c r="D169" s="205" t="s">
        <v>153</v>
      </c>
      <c r="E169" s="206" t="s">
        <v>1</v>
      </c>
      <c r="F169" s="207" t="s">
        <v>397</v>
      </c>
      <c r="G169" s="13"/>
      <c r="H169" s="206" t="s">
        <v>1</v>
      </c>
      <c r="I169" s="208"/>
      <c r="J169" s="13"/>
      <c r="K169" s="13"/>
      <c r="L169" s="204"/>
      <c r="M169" s="209"/>
      <c r="N169" s="210"/>
      <c r="O169" s="210"/>
      <c r="P169" s="210"/>
      <c r="Q169" s="210"/>
      <c r="R169" s="210"/>
      <c r="S169" s="210"/>
      <c r="T169" s="21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06" t="s">
        <v>153</v>
      </c>
      <c r="AU169" s="206" t="s">
        <v>86</v>
      </c>
      <c r="AV169" s="13" t="s">
        <v>84</v>
      </c>
      <c r="AW169" s="13" t="s">
        <v>32</v>
      </c>
      <c r="AX169" s="13" t="s">
        <v>76</v>
      </c>
      <c r="AY169" s="206" t="s">
        <v>134</v>
      </c>
    </row>
    <row r="170" s="14" customFormat="1">
      <c r="A170" s="14"/>
      <c r="B170" s="212"/>
      <c r="C170" s="14"/>
      <c r="D170" s="205" t="s">
        <v>153</v>
      </c>
      <c r="E170" s="213" t="s">
        <v>1</v>
      </c>
      <c r="F170" s="214" t="s">
        <v>433</v>
      </c>
      <c r="G170" s="14"/>
      <c r="H170" s="215">
        <v>13.65</v>
      </c>
      <c r="I170" s="216"/>
      <c r="J170" s="14"/>
      <c r="K170" s="14"/>
      <c r="L170" s="212"/>
      <c r="M170" s="217"/>
      <c r="N170" s="218"/>
      <c r="O170" s="218"/>
      <c r="P170" s="218"/>
      <c r="Q170" s="218"/>
      <c r="R170" s="218"/>
      <c r="S170" s="218"/>
      <c r="T170" s="21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13" t="s">
        <v>153</v>
      </c>
      <c r="AU170" s="213" t="s">
        <v>86</v>
      </c>
      <c r="AV170" s="14" t="s">
        <v>86</v>
      </c>
      <c r="AW170" s="14" t="s">
        <v>32</v>
      </c>
      <c r="AX170" s="14" t="s">
        <v>76</v>
      </c>
      <c r="AY170" s="213" t="s">
        <v>134</v>
      </c>
    </row>
    <row r="171" s="13" customFormat="1">
      <c r="A171" s="13"/>
      <c r="B171" s="204"/>
      <c r="C171" s="13"/>
      <c r="D171" s="205" t="s">
        <v>153</v>
      </c>
      <c r="E171" s="206" t="s">
        <v>1</v>
      </c>
      <c r="F171" s="207" t="s">
        <v>399</v>
      </c>
      <c r="G171" s="13"/>
      <c r="H171" s="206" t="s">
        <v>1</v>
      </c>
      <c r="I171" s="208"/>
      <c r="J171" s="13"/>
      <c r="K171" s="13"/>
      <c r="L171" s="204"/>
      <c r="M171" s="209"/>
      <c r="N171" s="210"/>
      <c r="O171" s="210"/>
      <c r="P171" s="210"/>
      <c r="Q171" s="210"/>
      <c r="R171" s="210"/>
      <c r="S171" s="210"/>
      <c r="T171" s="21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06" t="s">
        <v>153</v>
      </c>
      <c r="AU171" s="206" t="s">
        <v>86</v>
      </c>
      <c r="AV171" s="13" t="s">
        <v>84</v>
      </c>
      <c r="AW171" s="13" t="s">
        <v>32</v>
      </c>
      <c r="AX171" s="13" t="s">
        <v>76</v>
      </c>
      <c r="AY171" s="206" t="s">
        <v>134</v>
      </c>
    </row>
    <row r="172" s="14" customFormat="1">
      <c r="A172" s="14"/>
      <c r="B172" s="212"/>
      <c r="C172" s="14"/>
      <c r="D172" s="205" t="s">
        <v>153</v>
      </c>
      <c r="E172" s="213" t="s">
        <v>1</v>
      </c>
      <c r="F172" s="214" t="s">
        <v>400</v>
      </c>
      <c r="G172" s="14"/>
      <c r="H172" s="215">
        <v>5.2800000000000002</v>
      </c>
      <c r="I172" s="216"/>
      <c r="J172" s="14"/>
      <c r="K172" s="14"/>
      <c r="L172" s="212"/>
      <c r="M172" s="217"/>
      <c r="N172" s="218"/>
      <c r="O172" s="218"/>
      <c r="P172" s="218"/>
      <c r="Q172" s="218"/>
      <c r="R172" s="218"/>
      <c r="S172" s="218"/>
      <c r="T172" s="21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13" t="s">
        <v>153</v>
      </c>
      <c r="AU172" s="213" t="s">
        <v>86</v>
      </c>
      <c r="AV172" s="14" t="s">
        <v>86</v>
      </c>
      <c r="AW172" s="14" t="s">
        <v>32</v>
      </c>
      <c r="AX172" s="14" t="s">
        <v>76</v>
      </c>
      <c r="AY172" s="213" t="s">
        <v>134</v>
      </c>
    </row>
    <row r="173" s="15" customFormat="1">
      <c r="A173" s="15"/>
      <c r="B173" s="220"/>
      <c r="C173" s="15"/>
      <c r="D173" s="205" t="s">
        <v>153</v>
      </c>
      <c r="E173" s="221" t="s">
        <v>1</v>
      </c>
      <c r="F173" s="222" t="s">
        <v>184</v>
      </c>
      <c r="G173" s="15"/>
      <c r="H173" s="223">
        <v>18.93</v>
      </c>
      <c r="I173" s="224"/>
      <c r="J173" s="15"/>
      <c r="K173" s="15"/>
      <c r="L173" s="220"/>
      <c r="M173" s="225"/>
      <c r="N173" s="226"/>
      <c r="O173" s="226"/>
      <c r="P173" s="226"/>
      <c r="Q173" s="226"/>
      <c r="R173" s="226"/>
      <c r="S173" s="226"/>
      <c r="T173" s="227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21" t="s">
        <v>153</v>
      </c>
      <c r="AU173" s="221" t="s">
        <v>86</v>
      </c>
      <c r="AV173" s="15" t="s">
        <v>140</v>
      </c>
      <c r="AW173" s="15" t="s">
        <v>32</v>
      </c>
      <c r="AX173" s="15" t="s">
        <v>84</v>
      </c>
      <c r="AY173" s="221" t="s">
        <v>134</v>
      </c>
    </row>
    <row r="174" s="2" customFormat="1" ht="33" customHeight="1">
      <c r="A174" s="38"/>
      <c r="B174" s="189"/>
      <c r="C174" s="190" t="s">
        <v>214</v>
      </c>
      <c r="D174" s="190" t="s">
        <v>136</v>
      </c>
      <c r="E174" s="191" t="s">
        <v>434</v>
      </c>
      <c r="F174" s="192" t="s">
        <v>435</v>
      </c>
      <c r="G174" s="193" t="s">
        <v>234</v>
      </c>
      <c r="H174" s="194">
        <v>65</v>
      </c>
      <c r="I174" s="195"/>
      <c r="J174" s="196">
        <f>ROUND(I174*H174,2)</f>
        <v>0</v>
      </c>
      <c r="K174" s="197"/>
      <c r="L174" s="39"/>
      <c r="M174" s="198" t="s">
        <v>1</v>
      </c>
      <c r="N174" s="199" t="s">
        <v>41</v>
      </c>
      <c r="O174" s="77"/>
      <c r="P174" s="200">
        <f>O174*H174</f>
        <v>0</v>
      </c>
      <c r="Q174" s="200">
        <v>0.17993000000000001</v>
      </c>
      <c r="R174" s="200">
        <f>Q174*H174</f>
        <v>11.695450000000001</v>
      </c>
      <c r="S174" s="200">
        <v>0</v>
      </c>
      <c r="T174" s="201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02" t="s">
        <v>140</v>
      </c>
      <c r="AT174" s="202" t="s">
        <v>136</v>
      </c>
      <c r="AU174" s="202" t="s">
        <v>86</v>
      </c>
      <c r="AY174" s="19" t="s">
        <v>134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9" t="s">
        <v>84</v>
      </c>
      <c r="BK174" s="203">
        <f>ROUND(I174*H174,2)</f>
        <v>0</v>
      </c>
      <c r="BL174" s="19" t="s">
        <v>140</v>
      </c>
      <c r="BM174" s="202" t="s">
        <v>436</v>
      </c>
    </row>
    <row r="175" s="13" customFormat="1">
      <c r="A175" s="13"/>
      <c r="B175" s="204"/>
      <c r="C175" s="13"/>
      <c r="D175" s="205" t="s">
        <v>153</v>
      </c>
      <c r="E175" s="206" t="s">
        <v>1</v>
      </c>
      <c r="F175" s="207" t="s">
        <v>395</v>
      </c>
      <c r="G175" s="13"/>
      <c r="H175" s="206" t="s">
        <v>1</v>
      </c>
      <c r="I175" s="208"/>
      <c r="J175" s="13"/>
      <c r="K175" s="13"/>
      <c r="L175" s="204"/>
      <c r="M175" s="209"/>
      <c r="N175" s="210"/>
      <c r="O175" s="210"/>
      <c r="P175" s="210"/>
      <c r="Q175" s="210"/>
      <c r="R175" s="210"/>
      <c r="S175" s="210"/>
      <c r="T175" s="21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06" t="s">
        <v>153</v>
      </c>
      <c r="AU175" s="206" t="s">
        <v>86</v>
      </c>
      <c r="AV175" s="13" t="s">
        <v>84</v>
      </c>
      <c r="AW175" s="13" t="s">
        <v>32</v>
      </c>
      <c r="AX175" s="13" t="s">
        <v>76</v>
      </c>
      <c r="AY175" s="206" t="s">
        <v>134</v>
      </c>
    </row>
    <row r="176" s="13" customFormat="1">
      <c r="A176" s="13"/>
      <c r="B176" s="204"/>
      <c r="C176" s="13"/>
      <c r="D176" s="205" t="s">
        <v>153</v>
      </c>
      <c r="E176" s="206" t="s">
        <v>1</v>
      </c>
      <c r="F176" s="207" t="s">
        <v>396</v>
      </c>
      <c r="G176" s="13"/>
      <c r="H176" s="206" t="s">
        <v>1</v>
      </c>
      <c r="I176" s="208"/>
      <c r="J176" s="13"/>
      <c r="K176" s="13"/>
      <c r="L176" s="204"/>
      <c r="M176" s="209"/>
      <c r="N176" s="210"/>
      <c r="O176" s="210"/>
      <c r="P176" s="210"/>
      <c r="Q176" s="210"/>
      <c r="R176" s="210"/>
      <c r="S176" s="210"/>
      <c r="T176" s="21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06" t="s">
        <v>153</v>
      </c>
      <c r="AU176" s="206" t="s">
        <v>86</v>
      </c>
      <c r="AV176" s="13" t="s">
        <v>84</v>
      </c>
      <c r="AW176" s="13" t="s">
        <v>32</v>
      </c>
      <c r="AX176" s="13" t="s">
        <v>76</v>
      </c>
      <c r="AY176" s="206" t="s">
        <v>134</v>
      </c>
    </row>
    <row r="177" s="13" customFormat="1">
      <c r="A177" s="13"/>
      <c r="B177" s="204"/>
      <c r="C177" s="13"/>
      <c r="D177" s="205" t="s">
        <v>153</v>
      </c>
      <c r="E177" s="206" t="s">
        <v>1</v>
      </c>
      <c r="F177" s="207" t="s">
        <v>397</v>
      </c>
      <c r="G177" s="13"/>
      <c r="H177" s="206" t="s">
        <v>1</v>
      </c>
      <c r="I177" s="208"/>
      <c r="J177" s="13"/>
      <c r="K177" s="13"/>
      <c r="L177" s="204"/>
      <c r="M177" s="209"/>
      <c r="N177" s="210"/>
      <c r="O177" s="210"/>
      <c r="P177" s="210"/>
      <c r="Q177" s="210"/>
      <c r="R177" s="210"/>
      <c r="S177" s="210"/>
      <c r="T177" s="21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06" t="s">
        <v>153</v>
      </c>
      <c r="AU177" s="206" t="s">
        <v>86</v>
      </c>
      <c r="AV177" s="13" t="s">
        <v>84</v>
      </c>
      <c r="AW177" s="13" t="s">
        <v>32</v>
      </c>
      <c r="AX177" s="13" t="s">
        <v>76</v>
      </c>
      <c r="AY177" s="206" t="s">
        <v>134</v>
      </c>
    </row>
    <row r="178" s="14" customFormat="1">
      <c r="A178" s="14"/>
      <c r="B178" s="212"/>
      <c r="C178" s="14"/>
      <c r="D178" s="205" t="s">
        <v>153</v>
      </c>
      <c r="E178" s="213" t="s">
        <v>1</v>
      </c>
      <c r="F178" s="214" t="s">
        <v>437</v>
      </c>
      <c r="G178" s="14"/>
      <c r="H178" s="215">
        <v>65</v>
      </c>
      <c r="I178" s="216"/>
      <c r="J178" s="14"/>
      <c r="K178" s="14"/>
      <c r="L178" s="212"/>
      <c r="M178" s="217"/>
      <c r="N178" s="218"/>
      <c r="O178" s="218"/>
      <c r="P178" s="218"/>
      <c r="Q178" s="218"/>
      <c r="R178" s="218"/>
      <c r="S178" s="218"/>
      <c r="T178" s="21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13" t="s">
        <v>153</v>
      </c>
      <c r="AU178" s="213" t="s">
        <v>86</v>
      </c>
      <c r="AV178" s="14" t="s">
        <v>86</v>
      </c>
      <c r="AW178" s="14" t="s">
        <v>32</v>
      </c>
      <c r="AX178" s="14" t="s">
        <v>76</v>
      </c>
      <c r="AY178" s="213" t="s">
        <v>134</v>
      </c>
    </row>
    <row r="179" s="15" customFormat="1">
      <c r="A179" s="15"/>
      <c r="B179" s="220"/>
      <c r="C179" s="15"/>
      <c r="D179" s="205" t="s">
        <v>153</v>
      </c>
      <c r="E179" s="221" t="s">
        <v>1</v>
      </c>
      <c r="F179" s="222" t="s">
        <v>184</v>
      </c>
      <c r="G179" s="15"/>
      <c r="H179" s="223">
        <v>65</v>
      </c>
      <c r="I179" s="224"/>
      <c r="J179" s="15"/>
      <c r="K179" s="15"/>
      <c r="L179" s="220"/>
      <c r="M179" s="225"/>
      <c r="N179" s="226"/>
      <c r="O179" s="226"/>
      <c r="P179" s="226"/>
      <c r="Q179" s="226"/>
      <c r="R179" s="226"/>
      <c r="S179" s="226"/>
      <c r="T179" s="227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21" t="s">
        <v>153</v>
      </c>
      <c r="AU179" s="221" t="s">
        <v>86</v>
      </c>
      <c r="AV179" s="15" t="s">
        <v>140</v>
      </c>
      <c r="AW179" s="15" t="s">
        <v>32</v>
      </c>
      <c r="AX179" s="15" t="s">
        <v>84</v>
      </c>
      <c r="AY179" s="221" t="s">
        <v>134</v>
      </c>
    </row>
    <row r="180" s="2" customFormat="1" ht="33" customHeight="1">
      <c r="A180" s="38"/>
      <c r="B180" s="189"/>
      <c r="C180" s="190" t="s">
        <v>219</v>
      </c>
      <c r="D180" s="190" t="s">
        <v>136</v>
      </c>
      <c r="E180" s="191" t="s">
        <v>438</v>
      </c>
      <c r="F180" s="192" t="s">
        <v>439</v>
      </c>
      <c r="G180" s="193" t="s">
        <v>234</v>
      </c>
      <c r="H180" s="194">
        <v>22</v>
      </c>
      <c r="I180" s="195"/>
      <c r="J180" s="196">
        <f>ROUND(I180*H180,2)</f>
        <v>0</v>
      </c>
      <c r="K180" s="197"/>
      <c r="L180" s="39"/>
      <c r="M180" s="198" t="s">
        <v>1</v>
      </c>
      <c r="N180" s="199" t="s">
        <v>41</v>
      </c>
      <c r="O180" s="77"/>
      <c r="P180" s="200">
        <f>O180*H180</f>
        <v>0</v>
      </c>
      <c r="Q180" s="200">
        <v>0.20449000000000001</v>
      </c>
      <c r="R180" s="200">
        <f>Q180*H180</f>
        <v>4.49878</v>
      </c>
      <c r="S180" s="200">
        <v>0</v>
      </c>
      <c r="T180" s="201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02" t="s">
        <v>140</v>
      </c>
      <c r="AT180" s="202" t="s">
        <v>136</v>
      </c>
      <c r="AU180" s="202" t="s">
        <v>86</v>
      </c>
      <c r="AY180" s="19" t="s">
        <v>134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9" t="s">
        <v>84</v>
      </c>
      <c r="BK180" s="203">
        <f>ROUND(I180*H180,2)</f>
        <v>0</v>
      </c>
      <c r="BL180" s="19" t="s">
        <v>140</v>
      </c>
      <c r="BM180" s="202" t="s">
        <v>440</v>
      </c>
    </row>
    <row r="181" s="13" customFormat="1">
      <c r="A181" s="13"/>
      <c r="B181" s="204"/>
      <c r="C181" s="13"/>
      <c r="D181" s="205" t="s">
        <v>153</v>
      </c>
      <c r="E181" s="206" t="s">
        <v>1</v>
      </c>
      <c r="F181" s="207" t="s">
        <v>395</v>
      </c>
      <c r="G181" s="13"/>
      <c r="H181" s="206" t="s">
        <v>1</v>
      </c>
      <c r="I181" s="208"/>
      <c r="J181" s="13"/>
      <c r="K181" s="13"/>
      <c r="L181" s="204"/>
      <c r="M181" s="209"/>
      <c r="N181" s="210"/>
      <c r="O181" s="210"/>
      <c r="P181" s="210"/>
      <c r="Q181" s="210"/>
      <c r="R181" s="210"/>
      <c r="S181" s="210"/>
      <c r="T181" s="21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06" t="s">
        <v>153</v>
      </c>
      <c r="AU181" s="206" t="s">
        <v>86</v>
      </c>
      <c r="AV181" s="13" t="s">
        <v>84</v>
      </c>
      <c r="AW181" s="13" t="s">
        <v>32</v>
      </c>
      <c r="AX181" s="13" t="s">
        <v>76</v>
      </c>
      <c r="AY181" s="206" t="s">
        <v>134</v>
      </c>
    </row>
    <row r="182" s="13" customFormat="1">
      <c r="A182" s="13"/>
      <c r="B182" s="204"/>
      <c r="C182" s="13"/>
      <c r="D182" s="205" t="s">
        <v>153</v>
      </c>
      <c r="E182" s="206" t="s">
        <v>1</v>
      </c>
      <c r="F182" s="207" t="s">
        <v>396</v>
      </c>
      <c r="G182" s="13"/>
      <c r="H182" s="206" t="s">
        <v>1</v>
      </c>
      <c r="I182" s="208"/>
      <c r="J182" s="13"/>
      <c r="K182" s="13"/>
      <c r="L182" s="204"/>
      <c r="M182" s="209"/>
      <c r="N182" s="210"/>
      <c r="O182" s="210"/>
      <c r="P182" s="210"/>
      <c r="Q182" s="210"/>
      <c r="R182" s="210"/>
      <c r="S182" s="210"/>
      <c r="T182" s="21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06" t="s">
        <v>153</v>
      </c>
      <c r="AU182" s="206" t="s">
        <v>86</v>
      </c>
      <c r="AV182" s="13" t="s">
        <v>84</v>
      </c>
      <c r="AW182" s="13" t="s">
        <v>32</v>
      </c>
      <c r="AX182" s="13" t="s">
        <v>76</v>
      </c>
      <c r="AY182" s="206" t="s">
        <v>134</v>
      </c>
    </row>
    <row r="183" s="13" customFormat="1">
      <c r="A183" s="13"/>
      <c r="B183" s="204"/>
      <c r="C183" s="13"/>
      <c r="D183" s="205" t="s">
        <v>153</v>
      </c>
      <c r="E183" s="206" t="s">
        <v>1</v>
      </c>
      <c r="F183" s="207" t="s">
        <v>399</v>
      </c>
      <c r="G183" s="13"/>
      <c r="H183" s="206" t="s">
        <v>1</v>
      </c>
      <c r="I183" s="208"/>
      <c r="J183" s="13"/>
      <c r="K183" s="13"/>
      <c r="L183" s="204"/>
      <c r="M183" s="209"/>
      <c r="N183" s="210"/>
      <c r="O183" s="210"/>
      <c r="P183" s="210"/>
      <c r="Q183" s="210"/>
      <c r="R183" s="210"/>
      <c r="S183" s="210"/>
      <c r="T183" s="21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06" t="s">
        <v>153</v>
      </c>
      <c r="AU183" s="206" t="s">
        <v>86</v>
      </c>
      <c r="AV183" s="13" t="s">
        <v>84</v>
      </c>
      <c r="AW183" s="13" t="s">
        <v>32</v>
      </c>
      <c r="AX183" s="13" t="s">
        <v>76</v>
      </c>
      <c r="AY183" s="206" t="s">
        <v>134</v>
      </c>
    </row>
    <row r="184" s="14" customFormat="1">
      <c r="A184" s="14"/>
      <c r="B184" s="212"/>
      <c r="C184" s="14"/>
      <c r="D184" s="205" t="s">
        <v>153</v>
      </c>
      <c r="E184" s="213" t="s">
        <v>1</v>
      </c>
      <c r="F184" s="214" t="s">
        <v>236</v>
      </c>
      <c r="G184" s="14"/>
      <c r="H184" s="215">
        <v>22</v>
      </c>
      <c r="I184" s="216"/>
      <c r="J184" s="14"/>
      <c r="K184" s="14"/>
      <c r="L184" s="212"/>
      <c r="M184" s="217"/>
      <c r="N184" s="218"/>
      <c r="O184" s="218"/>
      <c r="P184" s="218"/>
      <c r="Q184" s="218"/>
      <c r="R184" s="218"/>
      <c r="S184" s="218"/>
      <c r="T184" s="21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13" t="s">
        <v>153</v>
      </c>
      <c r="AU184" s="213" t="s">
        <v>86</v>
      </c>
      <c r="AV184" s="14" t="s">
        <v>86</v>
      </c>
      <c r="AW184" s="14" t="s">
        <v>32</v>
      </c>
      <c r="AX184" s="14" t="s">
        <v>76</v>
      </c>
      <c r="AY184" s="213" t="s">
        <v>134</v>
      </c>
    </row>
    <row r="185" s="15" customFormat="1">
      <c r="A185" s="15"/>
      <c r="B185" s="220"/>
      <c r="C185" s="15"/>
      <c r="D185" s="205" t="s">
        <v>153</v>
      </c>
      <c r="E185" s="221" t="s">
        <v>1</v>
      </c>
      <c r="F185" s="222" t="s">
        <v>184</v>
      </c>
      <c r="G185" s="15"/>
      <c r="H185" s="223">
        <v>22</v>
      </c>
      <c r="I185" s="224"/>
      <c r="J185" s="15"/>
      <c r="K185" s="15"/>
      <c r="L185" s="220"/>
      <c r="M185" s="225"/>
      <c r="N185" s="226"/>
      <c r="O185" s="226"/>
      <c r="P185" s="226"/>
      <c r="Q185" s="226"/>
      <c r="R185" s="226"/>
      <c r="S185" s="226"/>
      <c r="T185" s="227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21" t="s">
        <v>153</v>
      </c>
      <c r="AU185" s="221" t="s">
        <v>86</v>
      </c>
      <c r="AV185" s="15" t="s">
        <v>140</v>
      </c>
      <c r="AW185" s="15" t="s">
        <v>32</v>
      </c>
      <c r="AX185" s="15" t="s">
        <v>84</v>
      </c>
      <c r="AY185" s="221" t="s">
        <v>134</v>
      </c>
    </row>
    <row r="186" s="12" customFormat="1" ht="22.8" customHeight="1">
      <c r="A186" s="12"/>
      <c r="B186" s="176"/>
      <c r="C186" s="12"/>
      <c r="D186" s="177" t="s">
        <v>75</v>
      </c>
      <c r="E186" s="187" t="s">
        <v>156</v>
      </c>
      <c r="F186" s="187" t="s">
        <v>213</v>
      </c>
      <c r="G186" s="12"/>
      <c r="H186" s="12"/>
      <c r="I186" s="179"/>
      <c r="J186" s="188">
        <f>BK186</f>
        <v>0</v>
      </c>
      <c r="K186" s="12"/>
      <c r="L186" s="176"/>
      <c r="M186" s="181"/>
      <c r="N186" s="182"/>
      <c r="O186" s="182"/>
      <c r="P186" s="183">
        <f>SUM(P187:P195)</f>
        <v>0</v>
      </c>
      <c r="Q186" s="182"/>
      <c r="R186" s="183">
        <f>SUM(R187:R195)</f>
        <v>0</v>
      </c>
      <c r="S186" s="182"/>
      <c r="T186" s="184">
        <f>SUM(T187:T195)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77" t="s">
        <v>84</v>
      </c>
      <c r="AT186" s="185" t="s">
        <v>75</v>
      </c>
      <c r="AU186" s="185" t="s">
        <v>84</v>
      </c>
      <c r="AY186" s="177" t="s">
        <v>134</v>
      </c>
      <c r="BK186" s="186">
        <f>SUM(BK187:BK195)</f>
        <v>0</v>
      </c>
    </row>
    <row r="187" s="2" customFormat="1" ht="21.75" customHeight="1">
      <c r="A187" s="38"/>
      <c r="B187" s="189"/>
      <c r="C187" s="190" t="s">
        <v>224</v>
      </c>
      <c r="D187" s="190" t="s">
        <v>136</v>
      </c>
      <c r="E187" s="191" t="s">
        <v>441</v>
      </c>
      <c r="F187" s="192" t="s">
        <v>442</v>
      </c>
      <c r="G187" s="193" t="s">
        <v>148</v>
      </c>
      <c r="H187" s="194">
        <v>648</v>
      </c>
      <c r="I187" s="195"/>
      <c r="J187" s="196">
        <f>ROUND(I187*H187,2)</f>
        <v>0</v>
      </c>
      <c r="K187" s="197"/>
      <c r="L187" s="39"/>
      <c r="M187" s="198" t="s">
        <v>1</v>
      </c>
      <c r="N187" s="199" t="s">
        <v>41</v>
      </c>
      <c r="O187" s="77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02" t="s">
        <v>140</v>
      </c>
      <c r="AT187" s="202" t="s">
        <v>136</v>
      </c>
      <c r="AU187" s="202" t="s">
        <v>86</v>
      </c>
      <c r="AY187" s="19" t="s">
        <v>134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9" t="s">
        <v>84</v>
      </c>
      <c r="BK187" s="203">
        <f>ROUND(I187*H187,2)</f>
        <v>0</v>
      </c>
      <c r="BL187" s="19" t="s">
        <v>140</v>
      </c>
      <c r="BM187" s="202" t="s">
        <v>443</v>
      </c>
    </row>
    <row r="188" s="13" customFormat="1">
      <c r="A188" s="13"/>
      <c r="B188" s="204"/>
      <c r="C188" s="13"/>
      <c r="D188" s="205" t="s">
        <v>153</v>
      </c>
      <c r="E188" s="206" t="s">
        <v>1</v>
      </c>
      <c r="F188" s="207" t="s">
        <v>444</v>
      </c>
      <c r="G188" s="13"/>
      <c r="H188" s="206" t="s">
        <v>1</v>
      </c>
      <c r="I188" s="208"/>
      <c r="J188" s="13"/>
      <c r="K188" s="13"/>
      <c r="L188" s="204"/>
      <c r="M188" s="209"/>
      <c r="N188" s="210"/>
      <c r="O188" s="210"/>
      <c r="P188" s="210"/>
      <c r="Q188" s="210"/>
      <c r="R188" s="210"/>
      <c r="S188" s="210"/>
      <c r="T188" s="21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06" t="s">
        <v>153</v>
      </c>
      <c r="AU188" s="206" t="s">
        <v>86</v>
      </c>
      <c r="AV188" s="13" t="s">
        <v>84</v>
      </c>
      <c r="AW188" s="13" t="s">
        <v>32</v>
      </c>
      <c r="AX188" s="13" t="s">
        <v>76</v>
      </c>
      <c r="AY188" s="206" t="s">
        <v>134</v>
      </c>
    </row>
    <row r="189" s="14" customFormat="1">
      <c r="A189" s="14"/>
      <c r="B189" s="212"/>
      <c r="C189" s="14"/>
      <c r="D189" s="205" t="s">
        <v>153</v>
      </c>
      <c r="E189" s="213" t="s">
        <v>1</v>
      </c>
      <c r="F189" s="214" t="s">
        <v>445</v>
      </c>
      <c r="G189" s="14"/>
      <c r="H189" s="215">
        <v>648</v>
      </c>
      <c r="I189" s="216"/>
      <c r="J189" s="14"/>
      <c r="K189" s="14"/>
      <c r="L189" s="212"/>
      <c r="M189" s="217"/>
      <c r="N189" s="218"/>
      <c r="O189" s="218"/>
      <c r="P189" s="218"/>
      <c r="Q189" s="218"/>
      <c r="R189" s="218"/>
      <c r="S189" s="218"/>
      <c r="T189" s="21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13" t="s">
        <v>153</v>
      </c>
      <c r="AU189" s="213" t="s">
        <v>86</v>
      </c>
      <c r="AV189" s="14" t="s">
        <v>86</v>
      </c>
      <c r="AW189" s="14" t="s">
        <v>32</v>
      </c>
      <c r="AX189" s="14" t="s">
        <v>84</v>
      </c>
      <c r="AY189" s="213" t="s">
        <v>134</v>
      </c>
    </row>
    <row r="190" s="2" customFormat="1" ht="21.75" customHeight="1">
      <c r="A190" s="38"/>
      <c r="B190" s="189"/>
      <c r="C190" s="190" t="s">
        <v>228</v>
      </c>
      <c r="D190" s="190" t="s">
        <v>136</v>
      </c>
      <c r="E190" s="191" t="s">
        <v>446</v>
      </c>
      <c r="F190" s="192" t="s">
        <v>447</v>
      </c>
      <c r="G190" s="193" t="s">
        <v>148</v>
      </c>
      <c r="H190" s="194">
        <v>648</v>
      </c>
      <c r="I190" s="195"/>
      <c r="J190" s="196">
        <f>ROUND(I190*H190,2)</f>
        <v>0</v>
      </c>
      <c r="K190" s="197"/>
      <c r="L190" s="39"/>
      <c r="M190" s="198" t="s">
        <v>1</v>
      </c>
      <c r="N190" s="199" t="s">
        <v>41</v>
      </c>
      <c r="O190" s="77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02" t="s">
        <v>140</v>
      </c>
      <c r="AT190" s="202" t="s">
        <v>136</v>
      </c>
      <c r="AU190" s="202" t="s">
        <v>86</v>
      </c>
      <c r="AY190" s="19" t="s">
        <v>134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9" t="s">
        <v>84</v>
      </c>
      <c r="BK190" s="203">
        <f>ROUND(I190*H190,2)</f>
        <v>0</v>
      </c>
      <c r="BL190" s="19" t="s">
        <v>140</v>
      </c>
      <c r="BM190" s="202" t="s">
        <v>448</v>
      </c>
    </row>
    <row r="191" s="13" customFormat="1">
      <c r="A191" s="13"/>
      <c r="B191" s="204"/>
      <c r="C191" s="13"/>
      <c r="D191" s="205" t="s">
        <v>153</v>
      </c>
      <c r="E191" s="206" t="s">
        <v>1</v>
      </c>
      <c r="F191" s="207" t="s">
        <v>449</v>
      </c>
      <c r="G191" s="13"/>
      <c r="H191" s="206" t="s">
        <v>1</v>
      </c>
      <c r="I191" s="208"/>
      <c r="J191" s="13"/>
      <c r="K191" s="13"/>
      <c r="L191" s="204"/>
      <c r="M191" s="209"/>
      <c r="N191" s="210"/>
      <c r="O191" s="210"/>
      <c r="P191" s="210"/>
      <c r="Q191" s="210"/>
      <c r="R191" s="210"/>
      <c r="S191" s="210"/>
      <c r="T191" s="21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06" t="s">
        <v>153</v>
      </c>
      <c r="AU191" s="206" t="s">
        <v>86</v>
      </c>
      <c r="AV191" s="13" t="s">
        <v>84</v>
      </c>
      <c r="AW191" s="13" t="s">
        <v>32</v>
      </c>
      <c r="AX191" s="13" t="s">
        <v>76</v>
      </c>
      <c r="AY191" s="206" t="s">
        <v>134</v>
      </c>
    </row>
    <row r="192" s="14" customFormat="1">
      <c r="A192" s="14"/>
      <c r="B192" s="212"/>
      <c r="C192" s="14"/>
      <c r="D192" s="205" t="s">
        <v>153</v>
      </c>
      <c r="E192" s="213" t="s">
        <v>1</v>
      </c>
      <c r="F192" s="214" t="s">
        <v>445</v>
      </c>
      <c r="G192" s="14"/>
      <c r="H192" s="215">
        <v>648</v>
      </c>
      <c r="I192" s="216"/>
      <c r="J192" s="14"/>
      <c r="K192" s="14"/>
      <c r="L192" s="212"/>
      <c r="M192" s="217"/>
      <c r="N192" s="218"/>
      <c r="O192" s="218"/>
      <c r="P192" s="218"/>
      <c r="Q192" s="218"/>
      <c r="R192" s="218"/>
      <c r="S192" s="218"/>
      <c r="T192" s="21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13" t="s">
        <v>153</v>
      </c>
      <c r="AU192" s="213" t="s">
        <v>86</v>
      </c>
      <c r="AV192" s="14" t="s">
        <v>86</v>
      </c>
      <c r="AW192" s="14" t="s">
        <v>32</v>
      </c>
      <c r="AX192" s="14" t="s">
        <v>84</v>
      </c>
      <c r="AY192" s="213" t="s">
        <v>134</v>
      </c>
    </row>
    <row r="193" s="2" customFormat="1" ht="21.75" customHeight="1">
      <c r="A193" s="38"/>
      <c r="B193" s="189"/>
      <c r="C193" s="190" t="s">
        <v>7</v>
      </c>
      <c r="D193" s="190" t="s">
        <v>136</v>
      </c>
      <c r="E193" s="191" t="s">
        <v>450</v>
      </c>
      <c r="F193" s="192" t="s">
        <v>451</v>
      </c>
      <c r="G193" s="193" t="s">
        <v>148</v>
      </c>
      <c r="H193" s="194">
        <v>648</v>
      </c>
      <c r="I193" s="195"/>
      <c r="J193" s="196">
        <f>ROUND(I193*H193,2)</f>
        <v>0</v>
      </c>
      <c r="K193" s="197"/>
      <c r="L193" s="39"/>
      <c r="M193" s="198" t="s">
        <v>1</v>
      </c>
      <c r="N193" s="199" t="s">
        <v>41</v>
      </c>
      <c r="O193" s="77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02" t="s">
        <v>140</v>
      </c>
      <c r="AT193" s="202" t="s">
        <v>136</v>
      </c>
      <c r="AU193" s="202" t="s">
        <v>86</v>
      </c>
      <c r="AY193" s="19" t="s">
        <v>134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9" t="s">
        <v>84</v>
      </c>
      <c r="BK193" s="203">
        <f>ROUND(I193*H193,2)</f>
        <v>0</v>
      </c>
      <c r="BL193" s="19" t="s">
        <v>140</v>
      </c>
      <c r="BM193" s="202" t="s">
        <v>452</v>
      </c>
    </row>
    <row r="194" s="2" customFormat="1" ht="21.75" customHeight="1">
      <c r="A194" s="38"/>
      <c r="B194" s="189"/>
      <c r="C194" s="228" t="s">
        <v>236</v>
      </c>
      <c r="D194" s="228" t="s">
        <v>186</v>
      </c>
      <c r="E194" s="229" t="s">
        <v>453</v>
      </c>
      <c r="F194" s="230" t="s">
        <v>454</v>
      </c>
      <c r="G194" s="231" t="s">
        <v>148</v>
      </c>
      <c r="H194" s="232">
        <v>648</v>
      </c>
      <c r="I194" s="233"/>
      <c r="J194" s="234">
        <f>ROUND(I194*H194,2)</f>
        <v>0</v>
      </c>
      <c r="K194" s="235"/>
      <c r="L194" s="236"/>
      <c r="M194" s="237" t="s">
        <v>1</v>
      </c>
      <c r="N194" s="238" t="s">
        <v>41</v>
      </c>
      <c r="O194" s="77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02" t="s">
        <v>168</v>
      </c>
      <c r="AT194" s="202" t="s">
        <v>186</v>
      </c>
      <c r="AU194" s="202" t="s">
        <v>86</v>
      </c>
      <c r="AY194" s="19" t="s">
        <v>134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9" t="s">
        <v>84</v>
      </c>
      <c r="BK194" s="203">
        <f>ROUND(I194*H194,2)</f>
        <v>0</v>
      </c>
      <c r="BL194" s="19" t="s">
        <v>140</v>
      </c>
      <c r="BM194" s="202" t="s">
        <v>455</v>
      </c>
    </row>
    <row r="195" s="14" customFormat="1">
      <c r="A195" s="14"/>
      <c r="B195" s="212"/>
      <c r="C195" s="14"/>
      <c r="D195" s="205" t="s">
        <v>153</v>
      </c>
      <c r="E195" s="213" t="s">
        <v>1</v>
      </c>
      <c r="F195" s="214" t="s">
        <v>456</v>
      </c>
      <c r="G195" s="14"/>
      <c r="H195" s="215">
        <v>648</v>
      </c>
      <c r="I195" s="216"/>
      <c r="J195" s="14"/>
      <c r="K195" s="14"/>
      <c r="L195" s="212"/>
      <c r="M195" s="217"/>
      <c r="N195" s="218"/>
      <c r="O195" s="218"/>
      <c r="P195" s="218"/>
      <c r="Q195" s="218"/>
      <c r="R195" s="218"/>
      <c r="S195" s="218"/>
      <c r="T195" s="21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13" t="s">
        <v>153</v>
      </c>
      <c r="AU195" s="213" t="s">
        <v>86</v>
      </c>
      <c r="AV195" s="14" t="s">
        <v>86</v>
      </c>
      <c r="AW195" s="14" t="s">
        <v>32</v>
      </c>
      <c r="AX195" s="14" t="s">
        <v>84</v>
      </c>
      <c r="AY195" s="213" t="s">
        <v>134</v>
      </c>
    </row>
    <row r="196" s="12" customFormat="1" ht="22.8" customHeight="1">
      <c r="A196" s="12"/>
      <c r="B196" s="176"/>
      <c r="C196" s="12"/>
      <c r="D196" s="177" t="s">
        <v>75</v>
      </c>
      <c r="E196" s="187" t="s">
        <v>168</v>
      </c>
      <c r="F196" s="187" t="s">
        <v>457</v>
      </c>
      <c r="G196" s="12"/>
      <c r="H196" s="12"/>
      <c r="I196" s="179"/>
      <c r="J196" s="188">
        <f>BK196</f>
        <v>0</v>
      </c>
      <c r="K196" s="12"/>
      <c r="L196" s="176"/>
      <c r="M196" s="181"/>
      <c r="N196" s="182"/>
      <c r="O196" s="182"/>
      <c r="P196" s="183">
        <f>SUM(P197:P200)</f>
        <v>0</v>
      </c>
      <c r="Q196" s="182"/>
      <c r="R196" s="183">
        <f>SUM(R197:R200)</f>
        <v>0</v>
      </c>
      <c r="S196" s="182"/>
      <c r="T196" s="184">
        <f>SUM(T197:T200)</f>
        <v>0.28349999999999997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77" t="s">
        <v>84</v>
      </c>
      <c r="AT196" s="185" t="s">
        <v>75</v>
      </c>
      <c r="AU196" s="185" t="s">
        <v>84</v>
      </c>
      <c r="AY196" s="177" t="s">
        <v>134</v>
      </c>
      <c r="BK196" s="186">
        <f>SUM(BK197:BK200)</f>
        <v>0</v>
      </c>
    </row>
    <row r="197" s="2" customFormat="1" ht="16.5" customHeight="1">
      <c r="A197" s="38"/>
      <c r="B197" s="189"/>
      <c r="C197" s="190" t="s">
        <v>246</v>
      </c>
      <c r="D197" s="190" t="s">
        <v>136</v>
      </c>
      <c r="E197" s="191" t="s">
        <v>458</v>
      </c>
      <c r="F197" s="192" t="s">
        <v>459</v>
      </c>
      <c r="G197" s="193" t="s">
        <v>234</v>
      </c>
      <c r="H197" s="194">
        <v>65</v>
      </c>
      <c r="I197" s="195"/>
      <c r="J197" s="196">
        <f>ROUND(I197*H197,2)</f>
        <v>0</v>
      </c>
      <c r="K197" s="197"/>
      <c r="L197" s="39"/>
      <c r="M197" s="198" t="s">
        <v>1</v>
      </c>
      <c r="N197" s="199" t="s">
        <v>41</v>
      </c>
      <c r="O197" s="77"/>
      <c r="P197" s="200">
        <f>O197*H197</f>
        <v>0</v>
      </c>
      <c r="Q197" s="200">
        <v>0</v>
      </c>
      <c r="R197" s="200">
        <f>Q197*H197</f>
        <v>0</v>
      </c>
      <c r="S197" s="200">
        <v>0.0025000000000000001</v>
      </c>
      <c r="T197" s="201">
        <f>S197*H197</f>
        <v>0.16250000000000001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02" t="s">
        <v>140</v>
      </c>
      <c r="AT197" s="202" t="s">
        <v>136</v>
      </c>
      <c r="AU197" s="202" t="s">
        <v>86</v>
      </c>
      <c r="AY197" s="19" t="s">
        <v>134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9" t="s">
        <v>84</v>
      </c>
      <c r="BK197" s="203">
        <f>ROUND(I197*H197,2)</f>
        <v>0</v>
      </c>
      <c r="BL197" s="19" t="s">
        <v>140</v>
      </c>
      <c r="BM197" s="202" t="s">
        <v>460</v>
      </c>
    </row>
    <row r="198" s="14" customFormat="1">
      <c r="A198" s="14"/>
      <c r="B198" s="212"/>
      <c r="C198" s="14"/>
      <c r="D198" s="205" t="s">
        <v>153</v>
      </c>
      <c r="E198" s="213" t="s">
        <v>1</v>
      </c>
      <c r="F198" s="214" t="s">
        <v>461</v>
      </c>
      <c r="G198" s="14"/>
      <c r="H198" s="215">
        <v>65</v>
      </c>
      <c r="I198" s="216"/>
      <c r="J198" s="14"/>
      <c r="K198" s="14"/>
      <c r="L198" s="212"/>
      <c r="M198" s="217"/>
      <c r="N198" s="218"/>
      <c r="O198" s="218"/>
      <c r="P198" s="218"/>
      <c r="Q198" s="218"/>
      <c r="R198" s="218"/>
      <c r="S198" s="218"/>
      <c r="T198" s="21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13" t="s">
        <v>153</v>
      </c>
      <c r="AU198" s="213" t="s">
        <v>86</v>
      </c>
      <c r="AV198" s="14" t="s">
        <v>86</v>
      </c>
      <c r="AW198" s="14" t="s">
        <v>32</v>
      </c>
      <c r="AX198" s="14" t="s">
        <v>84</v>
      </c>
      <c r="AY198" s="213" t="s">
        <v>134</v>
      </c>
    </row>
    <row r="199" s="2" customFormat="1" ht="16.5" customHeight="1">
      <c r="A199" s="38"/>
      <c r="B199" s="189"/>
      <c r="C199" s="190" t="s">
        <v>250</v>
      </c>
      <c r="D199" s="190" t="s">
        <v>136</v>
      </c>
      <c r="E199" s="191" t="s">
        <v>462</v>
      </c>
      <c r="F199" s="192" t="s">
        <v>463</v>
      </c>
      <c r="G199" s="193" t="s">
        <v>234</v>
      </c>
      <c r="H199" s="194">
        <v>22</v>
      </c>
      <c r="I199" s="195"/>
      <c r="J199" s="196">
        <f>ROUND(I199*H199,2)</f>
        <v>0</v>
      </c>
      <c r="K199" s="197"/>
      <c r="L199" s="39"/>
      <c r="M199" s="198" t="s">
        <v>1</v>
      </c>
      <c r="N199" s="199" t="s">
        <v>41</v>
      </c>
      <c r="O199" s="77"/>
      <c r="P199" s="200">
        <f>O199*H199</f>
        <v>0</v>
      </c>
      <c r="Q199" s="200">
        <v>0</v>
      </c>
      <c r="R199" s="200">
        <f>Q199*H199</f>
        <v>0</v>
      </c>
      <c r="S199" s="200">
        <v>0.0054999999999999997</v>
      </c>
      <c r="T199" s="201">
        <f>S199*H199</f>
        <v>0.121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02" t="s">
        <v>140</v>
      </c>
      <c r="AT199" s="202" t="s">
        <v>136</v>
      </c>
      <c r="AU199" s="202" t="s">
        <v>86</v>
      </c>
      <c r="AY199" s="19" t="s">
        <v>134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9" t="s">
        <v>84</v>
      </c>
      <c r="BK199" s="203">
        <f>ROUND(I199*H199,2)</f>
        <v>0</v>
      </c>
      <c r="BL199" s="19" t="s">
        <v>140</v>
      </c>
      <c r="BM199" s="202" t="s">
        <v>464</v>
      </c>
    </row>
    <row r="200" s="14" customFormat="1">
      <c r="A200" s="14"/>
      <c r="B200" s="212"/>
      <c r="C200" s="14"/>
      <c r="D200" s="205" t="s">
        <v>153</v>
      </c>
      <c r="E200" s="213" t="s">
        <v>1</v>
      </c>
      <c r="F200" s="214" t="s">
        <v>465</v>
      </c>
      <c r="G200" s="14"/>
      <c r="H200" s="215">
        <v>22</v>
      </c>
      <c r="I200" s="216"/>
      <c r="J200" s="14"/>
      <c r="K200" s="14"/>
      <c r="L200" s="212"/>
      <c r="M200" s="217"/>
      <c r="N200" s="218"/>
      <c r="O200" s="218"/>
      <c r="P200" s="218"/>
      <c r="Q200" s="218"/>
      <c r="R200" s="218"/>
      <c r="S200" s="218"/>
      <c r="T200" s="21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13" t="s">
        <v>153</v>
      </c>
      <c r="AU200" s="213" t="s">
        <v>86</v>
      </c>
      <c r="AV200" s="14" t="s">
        <v>86</v>
      </c>
      <c r="AW200" s="14" t="s">
        <v>32</v>
      </c>
      <c r="AX200" s="14" t="s">
        <v>84</v>
      </c>
      <c r="AY200" s="213" t="s">
        <v>134</v>
      </c>
    </row>
    <row r="201" s="12" customFormat="1" ht="22.8" customHeight="1">
      <c r="A201" s="12"/>
      <c r="B201" s="176"/>
      <c r="C201" s="12"/>
      <c r="D201" s="177" t="s">
        <v>75</v>
      </c>
      <c r="E201" s="187" t="s">
        <v>172</v>
      </c>
      <c r="F201" s="187" t="s">
        <v>256</v>
      </c>
      <c r="G201" s="12"/>
      <c r="H201" s="12"/>
      <c r="I201" s="179"/>
      <c r="J201" s="188">
        <f>BK201</f>
        <v>0</v>
      </c>
      <c r="K201" s="12"/>
      <c r="L201" s="176"/>
      <c r="M201" s="181"/>
      <c r="N201" s="182"/>
      <c r="O201" s="182"/>
      <c r="P201" s="183">
        <f>SUM(P202:P211)</f>
        <v>0</v>
      </c>
      <c r="Q201" s="182"/>
      <c r="R201" s="183">
        <f>SUM(R202:R211)</f>
        <v>0.037920000000000002</v>
      </c>
      <c r="S201" s="182"/>
      <c r="T201" s="184">
        <f>SUM(T202:T211)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77" t="s">
        <v>84</v>
      </c>
      <c r="AT201" s="185" t="s">
        <v>75</v>
      </c>
      <c r="AU201" s="185" t="s">
        <v>84</v>
      </c>
      <c r="AY201" s="177" t="s">
        <v>134</v>
      </c>
      <c r="BK201" s="186">
        <f>SUM(BK202:BK211)</f>
        <v>0</v>
      </c>
    </row>
    <row r="202" s="2" customFormat="1" ht="21.75" customHeight="1">
      <c r="A202" s="38"/>
      <c r="B202" s="189"/>
      <c r="C202" s="190" t="s">
        <v>257</v>
      </c>
      <c r="D202" s="190" t="s">
        <v>136</v>
      </c>
      <c r="E202" s="191" t="s">
        <v>466</v>
      </c>
      <c r="F202" s="192" t="s">
        <v>467</v>
      </c>
      <c r="G202" s="193" t="s">
        <v>148</v>
      </c>
      <c r="H202" s="194">
        <v>87</v>
      </c>
      <c r="I202" s="195"/>
      <c r="J202" s="196">
        <f>ROUND(I202*H202,2)</f>
        <v>0</v>
      </c>
      <c r="K202" s="197"/>
      <c r="L202" s="39"/>
      <c r="M202" s="198" t="s">
        <v>1</v>
      </c>
      <c r="N202" s="199" t="s">
        <v>41</v>
      </c>
      <c r="O202" s="77"/>
      <c r="P202" s="200">
        <f>O202*H202</f>
        <v>0</v>
      </c>
      <c r="Q202" s="200">
        <v>0.00036000000000000002</v>
      </c>
      <c r="R202" s="200">
        <f>Q202*H202</f>
        <v>0.031320000000000001</v>
      </c>
      <c r="S202" s="200">
        <v>0</v>
      </c>
      <c r="T202" s="201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02" t="s">
        <v>140</v>
      </c>
      <c r="AT202" s="202" t="s">
        <v>136</v>
      </c>
      <c r="AU202" s="202" t="s">
        <v>86</v>
      </c>
      <c r="AY202" s="19" t="s">
        <v>134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9" t="s">
        <v>84</v>
      </c>
      <c r="BK202" s="203">
        <f>ROUND(I202*H202,2)</f>
        <v>0</v>
      </c>
      <c r="BL202" s="19" t="s">
        <v>140</v>
      </c>
      <c r="BM202" s="202" t="s">
        <v>468</v>
      </c>
    </row>
    <row r="203" s="13" customFormat="1">
      <c r="A203" s="13"/>
      <c r="B203" s="204"/>
      <c r="C203" s="13"/>
      <c r="D203" s="205" t="s">
        <v>153</v>
      </c>
      <c r="E203" s="206" t="s">
        <v>1</v>
      </c>
      <c r="F203" s="207" t="s">
        <v>469</v>
      </c>
      <c r="G203" s="13"/>
      <c r="H203" s="206" t="s">
        <v>1</v>
      </c>
      <c r="I203" s="208"/>
      <c r="J203" s="13"/>
      <c r="K203" s="13"/>
      <c r="L203" s="204"/>
      <c r="M203" s="209"/>
      <c r="N203" s="210"/>
      <c r="O203" s="210"/>
      <c r="P203" s="210"/>
      <c r="Q203" s="210"/>
      <c r="R203" s="210"/>
      <c r="S203" s="210"/>
      <c r="T203" s="21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06" t="s">
        <v>153</v>
      </c>
      <c r="AU203" s="206" t="s">
        <v>86</v>
      </c>
      <c r="AV203" s="13" t="s">
        <v>84</v>
      </c>
      <c r="AW203" s="13" t="s">
        <v>32</v>
      </c>
      <c r="AX203" s="13" t="s">
        <v>76</v>
      </c>
      <c r="AY203" s="206" t="s">
        <v>134</v>
      </c>
    </row>
    <row r="204" s="13" customFormat="1">
      <c r="A204" s="13"/>
      <c r="B204" s="204"/>
      <c r="C204" s="13"/>
      <c r="D204" s="205" t="s">
        <v>153</v>
      </c>
      <c r="E204" s="206" t="s">
        <v>1</v>
      </c>
      <c r="F204" s="207" t="s">
        <v>395</v>
      </c>
      <c r="G204" s="13"/>
      <c r="H204" s="206" t="s">
        <v>1</v>
      </c>
      <c r="I204" s="208"/>
      <c r="J204" s="13"/>
      <c r="K204" s="13"/>
      <c r="L204" s="204"/>
      <c r="M204" s="209"/>
      <c r="N204" s="210"/>
      <c r="O204" s="210"/>
      <c r="P204" s="210"/>
      <c r="Q204" s="210"/>
      <c r="R204" s="210"/>
      <c r="S204" s="210"/>
      <c r="T204" s="21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06" t="s">
        <v>153</v>
      </c>
      <c r="AU204" s="206" t="s">
        <v>86</v>
      </c>
      <c r="AV204" s="13" t="s">
        <v>84</v>
      </c>
      <c r="AW204" s="13" t="s">
        <v>32</v>
      </c>
      <c r="AX204" s="13" t="s">
        <v>76</v>
      </c>
      <c r="AY204" s="206" t="s">
        <v>134</v>
      </c>
    </row>
    <row r="205" s="13" customFormat="1">
      <c r="A205" s="13"/>
      <c r="B205" s="204"/>
      <c r="C205" s="13"/>
      <c r="D205" s="205" t="s">
        <v>153</v>
      </c>
      <c r="E205" s="206" t="s">
        <v>1</v>
      </c>
      <c r="F205" s="207" t="s">
        <v>396</v>
      </c>
      <c r="G205" s="13"/>
      <c r="H205" s="206" t="s">
        <v>1</v>
      </c>
      <c r="I205" s="208"/>
      <c r="J205" s="13"/>
      <c r="K205" s="13"/>
      <c r="L205" s="204"/>
      <c r="M205" s="209"/>
      <c r="N205" s="210"/>
      <c r="O205" s="210"/>
      <c r="P205" s="210"/>
      <c r="Q205" s="210"/>
      <c r="R205" s="210"/>
      <c r="S205" s="210"/>
      <c r="T205" s="21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06" t="s">
        <v>153</v>
      </c>
      <c r="AU205" s="206" t="s">
        <v>86</v>
      </c>
      <c r="AV205" s="13" t="s">
        <v>84</v>
      </c>
      <c r="AW205" s="13" t="s">
        <v>32</v>
      </c>
      <c r="AX205" s="13" t="s">
        <v>76</v>
      </c>
      <c r="AY205" s="206" t="s">
        <v>134</v>
      </c>
    </row>
    <row r="206" s="13" customFormat="1">
      <c r="A206" s="13"/>
      <c r="B206" s="204"/>
      <c r="C206" s="13"/>
      <c r="D206" s="205" t="s">
        <v>153</v>
      </c>
      <c r="E206" s="206" t="s">
        <v>1</v>
      </c>
      <c r="F206" s="207" t="s">
        <v>397</v>
      </c>
      <c r="G206" s="13"/>
      <c r="H206" s="206" t="s">
        <v>1</v>
      </c>
      <c r="I206" s="208"/>
      <c r="J206" s="13"/>
      <c r="K206" s="13"/>
      <c r="L206" s="204"/>
      <c r="M206" s="209"/>
      <c r="N206" s="210"/>
      <c r="O206" s="210"/>
      <c r="P206" s="210"/>
      <c r="Q206" s="210"/>
      <c r="R206" s="210"/>
      <c r="S206" s="210"/>
      <c r="T206" s="21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06" t="s">
        <v>153</v>
      </c>
      <c r="AU206" s="206" t="s">
        <v>86</v>
      </c>
      <c r="AV206" s="13" t="s">
        <v>84</v>
      </c>
      <c r="AW206" s="13" t="s">
        <v>32</v>
      </c>
      <c r="AX206" s="13" t="s">
        <v>76</v>
      </c>
      <c r="AY206" s="206" t="s">
        <v>134</v>
      </c>
    </row>
    <row r="207" s="14" customFormat="1">
      <c r="A207" s="14"/>
      <c r="B207" s="212"/>
      <c r="C207" s="14"/>
      <c r="D207" s="205" t="s">
        <v>153</v>
      </c>
      <c r="E207" s="213" t="s">
        <v>1</v>
      </c>
      <c r="F207" s="214" t="s">
        <v>470</v>
      </c>
      <c r="G207" s="14"/>
      <c r="H207" s="215">
        <v>65</v>
      </c>
      <c r="I207" s="216"/>
      <c r="J207" s="14"/>
      <c r="K207" s="14"/>
      <c r="L207" s="212"/>
      <c r="M207" s="217"/>
      <c r="N207" s="218"/>
      <c r="O207" s="218"/>
      <c r="P207" s="218"/>
      <c r="Q207" s="218"/>
      <c r="R207" s="218"/>
      <c r="S207" s="218"/>
      <c r="T207" s="21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13" t="s">
        <v>153</v>
      </c>
      <c r="AU207" s="213" t="s">
        <v>86</v>
      </c>
      <c r="AV207" s="14" t="s">
        <v>86</v>
      </c>
      <c r="AW207" s="14" t="s">
        <v>32</v>
      </c>
      <c r="AX207" s="14" t="s">
        <v>76</v>
      </c>
      <c r="AY207" s="213" t="s">
        <v>134</v>
      </c>
    </row>
    <row r="208" s="13" customFormat="1">
      <c r="A208" s="13"/>
      <c r="B208" s="204"/>
      <c r="C208" s="13"/>
      <c r="D208" s="205" t="s">
        <v>153</v>
      </c>
      <c r="E208" s="206" t="s">
        <v>1</v>
      </c>
      <c r="F208" s="207" t="s">
        <v>399</v>
      </c>
      <c r="G208" s="13"/>
      <c r="H208" s="206" t="s">
        <v>1</v>
      </c>
      <c r="I208" s="208"/>
      <c r="J208" s="13"/>
      <c r="K208" s="13"/>
      <c r="L208" s="204"/>
      <c r="M208" s="209"/>
      <c r="N208" s="210"/>
      <c r="O208" s="210"/>
      <c r="P208" s="210"/>
      <c r="Q208" s="210"/>
      <c r="R208" s="210"/>
      <c r="S208" s="210"/>
      <c r="T208" s="21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06" t="s">
        <v>153</v>
      </c>
      <c r="AU208" s="206" t="s">
        <v>86</v>
      </c>
      <c r="AV208" s="13" t="s">
        <v>84</v>
      </c>
      <c r="AW208" s="13" t="s">
        <v>32</v>
      </c>
      <c r="AX208" s="13" t="s">
        <v>76</v>
      </c>
      <c r="AY208" s="206" t="s">
        <v>134</v>
      </c>
    </row>
    <row r="209" s="14" customFormat="1">
      <c r="A209" s="14"/>
      <c r="B209" s="212"/>
      <c r="C209" s="14"/>
      <c r="D209" s="205" t="s">
        <v>153</v>
      </c>
      <c r="E209" s="213" t="s">
        <v>1</v>
      </c>
      <c r="F209" s="214" t="s">
        <v>471</v>
      </c>
      <c r="G209" s="14"/>
      <c r="H209" s="215">
        <v>22</v>
      </c>
      <c r="I209" s="216"/>
      <c r="J209" s="14"/>
      <c r="K209" s="14"/>
      <c r="L209" s="212"/>
      <c r="M209" s="217"/>
      <c r="N209" s="218"/>
      <c r="O209" s="218"/>
      <c r="P209" s="218"/>
      <c r="Q209" s="218"/>
      <c r="R209" s="218"/>
      <c r="S209" s="218"/>
      <c r="T209" s="21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13" t="s">
        <v>153</v>
      </c>
      <c r="AU209" s="213" t="s">
        <v>86</v>
      </c>
      <c r="AV209" s="14" t="s">
        <v>86</v>
      </c>
      <c r="AW209" s="14" t="s">
        <v>32</v>
      </c>
      <c r="AX209" s="14" t="s">
        <v>76</v>
      </c>
      <c r="AY209" s="213" t="s">
        <v>134</v>
      </c>
    </row>
    <row r="210" s="15" customFormat="1">
      <c r="A210" s="15"/>
      <c r="B210" s="220"/>
      <c r="C210" s="15"/>
      <c r="D210" s="205" t="s">
        <v>153</v>
      </c>
      <c r="E210" s="221" t="s">
        <v>1</v>
      </c>
      <c r="F210" s="222" t="s">
        <v>184</v>
      </c>
      <c r="G210" s="15"/>
      <c r="H210" s="223">
        <v>87</v>
      </c>
      <c r="I210" s="224"/>
      <c r="J210" s="15"/>
      <c r="K210" s="15"/>
      <c r="L210" s="220"/>
      <c r="M210" s="225"/>
      <c r="N210" s="226"/>
      <c r="O210" s="226"/>
      <c r="P210" s="226"/>
      <c r="Q210" s="226"/>
      <c r="R210" s="226"/>
      <c r="S210" s="226"/>
      <c r="T210" s="227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21" t="s">
        <v>153</v>
      </c>
      <c r="AU210" s="221" t="s">
        <v>86</v>
      </c>
      <c r="AV210" s="15" t="s">
        <v>140</v>
      </c>
      <c r="AW210" s="15" t="s">
        <v>32</v>
      </c>
      <c r="AX210" s="15" t="s">
        <v>84</v>
      </c>
      <c r="AY210" s="221" t="s">
        <v>134</v>
      </c>
    </row>
    <row r="211" s="2" customFormat="1" ht="16.5" customHeight="1">
      <c r="A211" s="38"/>
      <c r="B211" s="189"/>
      <c r="C211" s="190" t="s">
        <v>261</v>
      </c>
      <c r="D211" s="190" t="s">
        <v>136</v>
      </c>
      <c r="E211" s="191" t="s">
        <v>472</v>
      </c>
      <c r="F211" s="192" t="s">
        <v>473</v>
      </c>
      <c r="G211" s="193" t="s">
        <v>234</v>
      </c>
      <c r="H211" s="194">
        <v>165</v>
      </c>
      <c r="I211" s="195"/>
      <c r="J211" s="196">
        <f>ROUND(I211*H211,2)</f>
        <v>0</v>
      </c>
      <c r="K211" s="197"/>
      <c r="L211" s="39"/>
      <c r="M211" s="198" t="s">
        <v>1</v>
      </c>
      <c r="N211" s="199" t="s">
        <v>41</v>
      </c>
      <c r="O211" s="77"/>
      <c r="P211" s="200">
        <f>O211*H211</f>
        <v>0</v>
      </c>
      <c r="Q211" s="200">
        <v>4.0000000000000003E-05</v>
      </c>
      <c r="R211" s="200">
        <f>Q211*H211</f>
        <v>0.0066000000000000008</v>
      </c>
      <c r="S211" s="200">
        <v>0</v>
      </c>
      <c r="T211" s="201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02" t="s">
        <v>140</v>
      </c>
      <c r="AT211" s="202" t="s">
        <v>136</v>
      </c>
      <c r="AU211" s="202" t="s">
        <v>86</v>
      </c>
      <c r="AY211" s="19" t="s">
        <v>134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9" t="s">
        <v>84</v>
      </c>
      <c r="BK211" s="203">
        <f>ROUND(I211*H211,2)</f>
        <v>0</v>
      </c>
      <c r="BL211" s="19" t="s">
        <v>140</v>
      </c>
      <c r="BM211" s="202" t="s">
        <v>474</v>
      </c>
    </row>
    <row r="212" s="12" customFormat="1" ht="22.8" customHeight="1">
      <c r="A212" s="12"/>
      <c r="B212" s="176"/>
      <c r="C212" s="12"/>
      <c r="D212" s="177" t="s">
        <v>75</v>
      </c>
      <c r="E212" s="187" t="s">
        <v>265</v>
      </c>
      <c r="F212" s="187" t="s">
        <v>266</v>
      </c>
      <c r="G212" s="12"/>
      <c r="H212" s="12"/>
      <c r="I212" s="179"/>
      <c r="J212" s="188">
        <f>BK212</f>
        <v>0</v>
      </c>
      <c r="K212" s="12"/>
      <c r="L212" s="176"/>
      <c r="M212" s="181"/>
      <c r="N212" s="182"/>
      <c r="O212" s="182"/>
      <c r="P212" s="183">
        <f>SUM(P213:P217)</f>
        <v>0</v>
      </c>
      <c r="Q212" s="182"/>
      <c r="R212" s="183">
        <f>SUM(R213:R217)</f>
        <v>0</v>
      </c>
      <c r="S212" s="182"/>
      <c r="T212" s="184">
        <f>SUM(T213:T217)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77" t="s">
        <v>84</v>
      </c>
      <c r="AT212" s="185" t="s">
        <v>75</v>
      </c>
      <c r="AU212" s="185" t="s">
        <v>84</v>
      </c>
      <c r="AY212" s="177" t="s">
        <v>134</v>
      </c>
      <c r="BK212" s="186">
        <f>SUM(BK213:BK217)</f>
        <v>0</v>
      </c>
    </row>
    <row r="213" s="2" customFormat="1" ht="33" customHeight="1">
      <c r="A213" s="38"/>
      <c r="B213" s="189"/>
      <c r="C213" s="190" t="s">
        <v>267</v>
      </c>
      <c r="D213" s="190" t="s">
        <v>136</v>
      </c>
      <c r="E213" s="191" t="s">
        <v>268</v>
      </c>
      <c r="F213" s="192" t="s">
        <v>269</v>
      </c>
      <c r="G213" s="193" t="s">
        <v>270</v>
      </c>
      <c r="H213" s="194">
        <v>19.724</v>
      </c>
      <c r="I213" s="195"/>
      <c r="J213" s="196">
        <f>ROUND(I213*H213,2)</f>
        <v>0</v>
      </c>
      <c r="K213" s="197"/>
      <c r="L213" s="39"/>
      <c r="M213" s="198" t="s">
        <v>1</v>
      </c>
      <c r="N213" s="199" t="s">
        <v>41</v>
      </c>
      <c r="O213" s="77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02" t="s">
        <v>140</v>
      </c>
      <c r="AT213" s="202" t="s">
        <v>136</v>
      </c>
      <c r="AU213" s="202" t="s">
        <v>86</v>
      </c>
      <c r="AY213" s="19" t="s">
        <v>134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9" t="s">
        <v>84</v>
      </c>
      <c r="BK213" s="203">
        <f>ROUND(I213*H213,2)</f>
        <v>0</v>
      </c>
      <c r="BL213" s="19" t="s">
        <v>140</v>
      </c>
      <c r="BM213" s="202" t="s">
        <v>475</v>
      </c>
    </row>
    <row r="214" s="2" customFormat="1" ht="16.5" customHeight="1">
      <c r="A214" s="38"/>
      <c r="B214" s="189"/>
      <c r="C214" s="190" t="s">
        <v>272</v>
      </c>
      <c r="D214" s="190" t="s">
        <v>136</v>
      </c>
      <c r="E214" s="191" t="s">
        <v>476</v>
      </c>
      <c r="F214" s="192" t="s">
        <v>477</v>
      </c>
      <c r="G214" s="193" t="s">
        <v>270</v>
      </c>
      <c r="H214" s="194">
        <v>19.724</v>
      </c>
      <c r="I214" s="195"/>
      <c r="J214" s="196">
        <f>ROUND(I214*H214,2)</f>
        <v>0</v>
      </c>
      <c r="K214" s="197"/>
      <c r="L214" s="39"/>
      <c r="M214" s="198" t="s">
        <v>1</v>
      </c>
      <c r="N214" s="199" t="s">
        <v>41</v>
      </c>
      <c r="O214" s="77"/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02" t="s">
        <v>140</v>
      </c>
      <c r="AT214" s="202" t="s">
        <v>136</v>
      </c>
      <c r="AU214" s="202" t="s">
        <v>86</v>
      </c>
      <c r="AY214" s="19" t="s">
        <v>134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9" t="s">
        <v>84</v>
      </c>
      <c r="BK214" s="203">
        <f>ROUND(I214*H214,2)</f>
        <v>0</v>
      </c>
      <c r="BL214" s="19" t="s">
        <v>140</v>
      </c>
      <c r="BM214" s="202" t="s">
        <v>478</v>
      </c>
    </row>
    <row r="215" s="2" customFormat="1" ht="21.75" customHeight="1">
      <c r="A215" s="38"/>
      <c r="B215" s="189"/>
      <c r="C215" s="190" t="s">
        <v>277</v>
      </c>
      <c r="D215" s="190" t="s">
        <v>136</v>
      </c>
      <c r="E215" s="191" t="s">
        <v>479</v>
      </c>
      <c r="F215" s="192" t="s">
        <v>480</v>
      </c>
      <c r="G215" s="193" t="s">
        <v>270</v>
      </c>
      <c r="H215" s="194">
        <v>177.51599999999999</v>
      </c>
      <c r="I215" s="195"/>
      <c r="J215" s="196">
        <f>ROUND(I215*H215,2)</f>
        <v>0</v>
      </c>
      <c r="K215" s="197"/>
      <c r="L215" s="39"/>
      <c r="M215" s="198" t="s">
        <v>1</v>
      </c>
      <c r="N215" s="199" t="s">
        <v>41</v>
      </c>
      <c r="O215" s="77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02" t="s">
        <v>140</v>
      </c>
      <c r="AT215" s="202" t="s">
        <v>136</v>
      </c>
      <c r="AU215" s="202" t="s">
        <v>86</v>
      </c>
      <c r="AY215" s="19" t="s">
        <v>134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9" t="s">
        <v>84</v>
      </c>
      <c r="BK215" s="203">
        <f>ROUND(I215*H215,2)</f>
        <v>0</v>
      </c>
      <c r="BL215" s="19" t="s">
        <v>140</v>
      </c>
      <c r="BM215" s="202" t="s">
        <v>481</v>
      </c>
    </row>
    <row r="216" s="14" customFormat="1">
      <c r="A216" s="14"/>
      <c r="B216" s="212"/>
      <c r="C216" s="14"/>
      <c r="D216" s="205" t="s">
        <v>153</v>
      </c>
      <c r="E216" s="213" t="s">
        <v>1</v>
      </c>
      <c r="F216" s="214" t="s">
        <v>482</v>
      </c>
      <c r="G216" s="14"/>
      <c r="H216" s="215">
        <v>177.51599999999999</v>
      </c>
      <c r="I216" s="216"/>
      <c r="J216" s="14"/>
      <c r="K216" s="14"/>
      <c r="L216" s="212"/>
      <c r="M216" s="217"/>
      <c r="N216" s="218"/>
      <c r="O216" s="218"/>
      <c r="P216" s="218"/>
      <c r="Q216" s="218"/>
      <c r="R216" s="218"/>
      <c r="S216" s="218"/>
      <c r="T216" s="21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13" t="s">
        <v>153</v>
      </c>
      <c r="AU216" s="213" t="s">
        <v>86</v>
      </c>
      <c r="AV216" s="14" t="s">
        <v>86</v>
      </c>
      <c r="AW216" s="14" t="s">
        <v>32</v>
      </c>
      <c r="AX216" s="14" t="s">
        <v>84</v>
      </c>
      <c r="AY216" s="213" t="s">
        <v>134</v>
      </c>
    </row>
    <row r="217" s="2" customFormat="1" ht="21.75" customHeight="1">
      <c r="A217" s="38"/>
      <c r="B217" s="189"/>
      <c r="C217" s="190" t="s">
        <v>281</v>
      </c>
      <c r="D217" s="190" t="s">
        <v>136</v>
      </c>
      <c r="E217" s="191" t="s">
        <v>483</v>
      </c>
      <c r="F217" s="192" t="s">
        <v>484</v>
      </c>
      <c r="G217" s="193" t="s">
        <v>270</v>
      </c>
      <c r="H217" s="194">
        <v>19.724</v>
      </c>
      <c r="I217" s="195"/>
      <c r="J217" s="196">
        <f>ROUND(I217*H217,2)</f>
        <v>0</v>
      </c>
      <c r="K217" s="197"/>
      <c r="L217" s="39"/>
      <c r="M217" s="198" t="s">
        <v>1</v>
      </c>
      <c r="N217" s="199" t="s">
        <v>41</v>
      </c>
      <c r="O217" s="77"/>
      <c r="P217" s="200">
        <f>O217*H217</f>
        <v>0</v>
      </c>
      <c r="Q217" s="200">
        <v>0</v>
      </c>
      <c r="R217" s="200">
        <f>Q217*H217</f>
        <v>0</v>
      </c>
      <c r="S217" s="200">
        <v>0</v>
      </c>
      <c r="T217" s="201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02" t="s">
        <v>140</v>
      </c>
      <c r="AT217" s="202" t="s">
        <v>136</v>
      </c>
      <c r="AU217" s="202" t="s">
        <v>86</v>
      </c>
      <c r="AY217" s="19" t="s">
        <v>134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9" t="s">
        <v>84</v>
      </c>
      <c r="BK217" s="203">
        <f>ROUND(I217*H217,2)</f>
        <v>0</v>
      </c>
      <c r="BL217" s="19" t="s">
        <v>140</v>
      </c>
      <c r="BM217" s="202" t="s">
        <v>485</v>
      </c>
    </row>
    <row r="218" s="12" customFormat="1" ht="22.8" customHeight="1">
      <c r="A218" s="12"/>
      <c r="B218" s="176"/>
      <c r="C218" s="12"/>
      <c r="D218" s="177" t="s">
        <v>75</v>
      </c>
      <c r="E218" s="187" t="s">
        <v>303</v>
      </c>
      <c r="F218" s="187" t="s">
        <v>304</v>
      </c>
      <c r="G218" s="12"/>
      <c r="H218" s="12"/>
      <c r="I218" s="179"/>
      <c r="J218" s="188">
        <f>BK218</f>
        <v>0</v>
      </c>
      <c r="K218" s="12"/>
      <c r="L218" s="176"/>
      <c r="M218" s="181"/>
      <c r="N218" s="182"/>
      <c r="O218" s="182"/>
      <c r="P218" s="183">
        <f>P219</f>
        <v>0</v>
      </c>
      <c r="Q218" s="182"/>
      <c r="R218" s="183">
        <f>R219</f>
        <v>0</v>
      </c>
      <c r="S218" s="182"/>
      <c r="T218" s="184">
        <f>T219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177" t="s">
        <v>84</v>
      </c>
      <c r="AT218" s="185" t="s">
        <v>75</v>
      </c>
      <c r="AU218" s="185" t="s">
        <v>84</v>
      </c>
      <c r="AY218" s="177" t="s">
        <v>134</v>
      </c>
      <c r="BK218" s="186">
        <f>BK219</f>
        <v>0</v>
      </c>
    </row>
    <row r="219" s="2" customFormat="1" ht="16.5" customHeight="1">
      <c r="A219" s="38"/>
      <c r="B219" s="189"/>
      <c r="C219" s="190" t="s">
        <v>286</v>
      </c>
      <c r="D219" s="190" t="s">
        <v>136</v>
      </c>
      <c r="E219" s="191" t="s">
        <v>306</v>
      </c>
      <c r="F219" s="192" t="s">
        <v>307</v>
      </c>
      <c r="G219" s="193" t="s">
        <v>270</v>
      </c>
      <c r="H219" s="194">
        <v>16.236000000000001</v>
      </c>
      <c r="I219" s="195"/>
      <c r="J219" s="196">
        <f>ROUND(I219*H219,2)</f>
        <v>0</v>
      </c>
      <c r="K219" s="197"/>
      <c r="L219" s="39"/>
      <c r="M219" s="239" t="s">
        <v>1</v>
      </c>
      <c r="N219" s="240" t="s">
        <v>41</v>
      </c>
      <c r="O219" s="241"/>
      <c r="P219" s="242">
        <f>O219*H219</f>
        <v>0</v>
      </c>
      <c r="Q219" s="242">
        <v>0</v>
      </c>
      <c r="R219" s="242">
        <f>Q219*H219</f>
        <v>0</v>
      </c>
      <c r="S219" s="242">
        <v>0</v>
      </c>
      <c r="T219" s="24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02" t="s">
        <v>140</v>
      </c>
      <c r="AT219" s="202" t="s">
        <v>136</v>
      </c>
      <c r="AU219" s="202" t="s">
        <v>86</v>
      </c>
      <c r="AY219" s="19" t="s">
        <v>134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9" t="s">
        <v>84</v>
      </c>
      <c r="BK219" s="203">
        <f>ROUND(I219*H219,2)</f>
        <v>0</v>
      </c>
      <c r="BL219" s="19" t="s">
        <v>140</v>
      </c>
      <c r="BM219" s="202" t="s">
        <v>486</v>
      </c>
    </row>
    <row r="220" s="2" customFormat="1" ht="6.96" customHeight="1">
      <c r="A220" s="38"/>
      <c r="B220" s="60"/>
      <c r="C220" s="61"/>
      <c r="D220" s="61"/>
      <c r="E220" s="61"/>
      <c r="F220" s="61"/>
      <c r="G220" s="61"/>
      <c r="H220" s="61"/>
      <c r="I220" s="148"/>
      <c r="J220" s="61"/>
      <c r="K220" s="61"/>
      <c r="L220" s="39"/>
      <c r="M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</row>
  </sheetData>
  <autoFilter ref="C123:K21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2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0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121"/>
      <c r="J3" s="21"/>
      <c r="K3" s="21"/>
      <c r="L3" s="22"/>
      <c r="AT3" s="19" t="s">
        <v>86</v>
      </c>
    </row>
    <row r="4" s="1" customFormat="1" ht="24.96" customHeight="1">
      <c r="B4" s="22"/>
      <c r="D4" s="23" t="s">
        <v>99</v>
      </c>
      <c r="I4" s="120"/>
      <c r="L4" s="22"/>
      <c r="M4" s="122" t="s">
        <v>10</v>
      </c>
      <c r="AT4" s="19" t="s">
        <v>3</v>
      </c>
    </row>
    <row r="5" s="1" customFormat="1" ht="6.96" customHeight="1">
      <c r="B5" s="22"/>
      <c r="I5" s="120"/>
      <c r="L5" s="22"/>
    </row>
    <row r="6" s="1" customFormat="1" ht="12" customHeight="1">
      <c r="B6" s="22"/>
      <c r="D6" s="32" t="s">
        <v>16</v>
      </c>
      <c r="I6" s="120"/>
      <c r="L6" s="22"/>
    </row>
    <row r="7" s="1" customFormat="1" ht="16.5" customHeight="1">
      <c r="B7" s="22"/>
      <c r="E7" s="123" t="str">
        <f>'Rekapitulace stavby'!K6</f>
        <v>Oprava školního hřiště ZŠ a MŠ Kukleny</v>
      </c>
      <c r="F7" s="32"/>
      <c r="G7" s="32"/>
      <c r="H7" s="32"/>
      <c r="I7" s="120"/>
      <c r="L7" s="22"/>
    </row>
    <row r="8" s="2" customFormat="1" ht="12" customHeight="1">
      <c r="A8" s="38"/>
      <c r="B8" s="39"/>
      <c r="C8" s="38"/>
      <c r="D8" s="32" t="s">
        <v>100</v>
      </c>
      <c r="E8" s="38"/>
      <c r="F8" s="38"/>
      <c r="G8" s="38"/>
      <c r="H8" s="38"/>
      <c r="I8" s="124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39"/>
      <c r="C9" s="38"/>
      <c r="D9" s="38"/>
      <c r="E9" s="67" t="s">
        <v>487</v>
      </c>
      <c r="F9" s="38"/>
      <c r="G9" s="38"/>
      <c r="H9" s="38"/>
      <c r="I9" s="124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124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125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125" t="s">
        <v>22</v>
      </c>
      <c r="J12" s="69" t="str">
        <f>'Rekapitulace stavby'!AN8</f>
        <v>31. 12. 2022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124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125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125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124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125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125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124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125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125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124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125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125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124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124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26"/>
      <c r="B27" s="127"/>
      <c r="C27" s="126"/>
      <c r="D27" s="126"/>
      <c r="E27" s="36" t="s">
        <v>1</v>
      </c>
      <c r="F27" s="36"/>
      <c r="G27" s="36"/>
      <c r="H27" s="36"/>
      <c r="I27" s="128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124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90"/>
      <c r="E29" s="90"/>
      <c r="F29" s="90"/>
      <c r="G29" s="90"/>
      <c r="H29" s="90"/>
      <c r="I29" s="13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31" t="s">
        <v>36</v>
      </c>
      <c r="E30" s="38"/>
      <c r="F30" s="38"/>
      <c r="G30" s="38"/>
      <c r="H30" s="38"/>
      <c r="I30" s="124"/>
      <c r="J30" s="96">
        <f>ROUND(J125, 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0"/>
      <c r="E31" s="90"/>
      <c r="F31" s="90"/>
      <c r="G31" s="90"/>
      <c r="H31" s="90"/>
      <c r="I31" s="13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132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33" t="s">
        <v>40</v>
      </c>
      <c r="E33" s="32" t="s">
        <v>41</v>
      </c>
      <c r="F33" s="134">
        <f>ROUND((SUM(BE125:BE224)),  2)</f>
        <v>0</v>
      </c>
      <c r="G33" s="38"/>
      <c r="H33" s="38"/>
      <c r="I33" s="135">
        <v>0.20999999999999999</v>
      </c>
      <c r="J33" s="134">
        <f>ROUND(((SUM(BE125:BE224))*I33),  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2" t="s">
        <v>42</v>
      </c>
      <c r="F34" s="134">
        <f>ROUND((SUM(BF125:BF224)),  2)</f>
        <v>0</v>
      </c>
      <c r="G34" s="38"/>
      <c r="H34" s="38"/>
      <c r="I34" s="135">
        <v>0.14999999999999999</v>
      </c>
      <c r="J34" s="134">
        <f>ROUND(((SUM(BF125:BF224))*I34),  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43</v>
      </c>
      <c r="F35" s="134">
        <f>ROUND((SUM(BG125:BG224)),  2)</f>
        <v>0</v>
      </c>
      <c r="G35" s="38"/>
      <c r="H35" s="38"/>
      <c r="I35" s="135">
        <v>0.20999999999999999</v>
      </c>
      <c r="J35" s="134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44</v>
      </c>
      <c r="F36" s="134">
        <f>ROUND((SUM(BH125:BH224)),  2)</f>
        <v>0</v>
      </c>
      <c r="G36" s="38"/>
      <c r="H36" s="38"/>
      <c r="I36" s="135">
        <v>0.14999999999999999</v>
      </c>
      <c r="J36" s="134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45</v>
      </c>
      <c r="F37" s="134">
        <f>ROUND((SUM(BI125:BI224)),  2)</f>
        <v>0</v>
      </c>
      <c r="G37" s="38"/>
      <c r="H37" s="38"/>
      <c r="I37" s="135">
        <v>0</v>
      </c>
      <c r="J37" s="134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124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36"/>
      <c r="D39" s="137" t="s">
        <v>46</v>
      </c>
      <c r="E39" s="81"/>
      <c r="F39" s="81"/>
      <c r="G39" s="138" t="s">
        <v>47</v>
      </c>
      <c r="H39" s="139" t="s">
        <v>48</v>
      </c>
      <c r="I39" s="140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124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2"/>
      <c r="I41" s="120"/>
      <c r="L41" s="22"/>
    </row>
    <row r="42" s="1" customFormat="1" ht="14.4" customHeight="1">
      <c r="B42" s="22"/>
      <c r="I42" s="120"/>
      <c r="L42" s="22"/>
    </row>
    <row r="43" s="1" customFormat="1" ht="14.4" customHeight="1">
      <c r="B43" s="22"/>
      <c r="I43" s="120"/>
      <c r="L43" s="22"/>
    </row>
    <row r="44" s="1" customFormat="1" ht="14.4" customHeight="1">
      <c r="B44" s="22"/>
      <c r="I44" s="120"/>
      <c r="L44" s="22"/>
    </row>
    <row r="45" s="1" customFormat="1" ht="14.4" customHeight="1">
      <c r="B45" s="22"/>
      <c r="I45" s="120"/>
      <c r="L45" s="22"/>
    </row>
    <row r="46" s="1" customFormat="1" ht="14.4" customHeight="1">
      <c r="B46" s="22"/>
      <c r="I46" s="120"/>
      <c r="L46" s="22"/>
    </row>
    <row r="47" s="1" customFormat="1" ht="14.4" customHeight="1">
      <c r="B47" s="22"/>
      <c r="I47" s="120"/>
      <c r="L47" s="22"/>
    </row>
    <row r="48" s="1" customFormat="1" ht="14.4" customHeight="1">
      <c r="B48" s="22"/>
      <c r="I48" s="120"/>
      <c r="L48" s="22"/>
    </row>
    <row r="49" s="1" customFormat="1" ht="14.4" customHeight="1">
      <c r="B49" s="22"/>
      <c r="I49" s="120"/>
      <c r="L49" s="22"/>
    </row>
    <row r="50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143"/>
      <c r="J50" s="57"/>
      <c r="K50" s="57"/>
      <c r="L50" s="55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58" t="s">
        <v>51</v>
      </c>
      <c r="E61" s="41"/>
      <c r="F61" s="144" t="s">
        <v>52</v>
      </c>
      <c r="G61" s="58" t="s">
        <v>51</v>
      </c>
      <c r="H61" s="41"/>
      <c r="I61" s="145"/>
      <c r="J61" s="146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147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58" t="s">
        <v>51</v>
      </c>
      <c r="E76" s="41"/>
      <c r="F76" s="144" t="s">
        <v>52</v>
      </c>
      <c r="G76" s="58" t="s">
        <v>51</v>
      </c>
      <c r="H76" s="41"/>
      <c r="I76" s="145"/>
      <c r="J76" s="146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48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2"/>
      <c r="C81" s="63"/>
      <c r="D81" s="63"/>
      <c r="E81" s="63"/>
      <c r="F81" s="63"/>
      <c r="G81" s="63"/>
      <c r="H81" s="63"/>
      <c r="I81" s="149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102</v>
      </c>
      <c r="D82" s="38"/>
      <c r="E82" s="38"/>
      <c r="F82" s="38"/>
      <c r="G82" s="38"/>
      <c r="H82" s="38"/>
      <c r="I82" s="124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124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24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23" t="str">
        <f>E7</f>
        <v>Oprava školního hřiště ZŠ a MŠ Kukleny</v>
      </c>
      <c r="F85" s="32"/>
      <c r="G85" s="32"/>
      <c r="H85" s="32"/>
      <c r="I85" s="124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100</v>
      </c>
      <c r="D86" s="38"/>
      <c r="E86" s="38"/>
      <c r="F86" s="38"/>
      <c r="G86" s="38"/>
      <c r="H86" s="38"/>
      <c r="I86" s="124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38"/>
      <c r="D87" s="38"/>
      <c r="E87" s="67" t="str">
        <f>E9</f>
        <v>04 - SO 04 Sektor pro skok daleký</v>
      </c>
      <c r="F87" s="38"/>
      <c r="G87" s="38"/>
      <c r="H87" s="38"/>
      <c r="I87" s="124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124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38"/>
      <c r="E89" s="38"/>
      <c r="F89" s="27" t="str">
        <f>F12</f>
        <v>Kukleny Hradec Králové</v>
      </c>
      <c r="G89" s="38"/>
      <c r="H89" s="38"/>
      <c r="I89" s="125" t="s">
        <v>22</v>
      </c>
      <c r="J89" s="69" t="str">
        <f>IF(J12="","",J12)</f>
        <v>31. 12. 2022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124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38"/>
      <c r="E91" s="38"/>
      <c r="F91" s="27" t="str">
        <f>E15</f>
        <v>Technické služby Hradec Králové</v>
      </c>
      <c r="G91" s="38"/>
      <c r="H91" s="38"/>
      <c r="I91" s="125" t="s">
        <v>30</v>
      </c>
      <c r="J91" s="36" t="str">
        <f>E21</f>
        <v>PITTER DESIGN, s.r.o.Pardubice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125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38"/>
      <c r="D93" s="38"/>
      <c r="E93" s="38"/>
      <c r="F93" s="38"/>
      <c r="G93" s="38"/>
      <c r="H93" s="38"/>
      <c r="I93" s="124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50" t="s">
        <v>103</v>
      </c>
      <c r="D94" s="136"/>
      <c r="E94" s="136"/>
      <c r="F94" s="136"/>
      <c r="G94" s="136"/>
      <c r="H94" s="136"/>
      <c r="I94" s="151"/>
      <c r="J94" s="152" t="s">
        <v>104</v>
      </c>
      <c r="K94" s="136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124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53" t="s">
        <v>105</v>
      </c>
      <c r="D96" s="38"/>
      <c r="E96" s="38"/>
      <c r="F96" s="38"/>
      <c r="G96" s="38"/>
      <c r="H96" s="38"/>
      <c r="I96" s="124"/>
      <c r="J96" s="96">
        <f>J125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106</v>
      </c>
    </row>
    <row r="97" s="9" customFormat="1" ht="24.96" customHeight="1">
      <c r="A97" s="9"/>
      <c r="B97" s="154"/>
      <c r="C97" s="9"/>
      <c r="D97" s="155" t="s">
        <v>107</v>
      </c>
      <c r="E97" s="156"/>
      <c r="F97" s="156"/>
      <c r="G97" s="156"/>
      <c r="H97" s="156"/>
      <c r="I97" s="157"/>
      <c r="J97" s="158">
        <f>J126</f>
        <v>0</v>
      </c>
      <c r="K97" s="9"/>
      <c r="L97" s="15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9"/>
      <c r="C98" s="10"/>
      <c r="D98" s="160" t="s">
        <v>108</v>
      </c>
      <c r="E98" s="161"/>
      <c r="F98" s="161"/>
      <c r="G98" s="161"/>
      <c r="H98" s="161"/>
      <c r="I98" s="162"/>
      <c r="J98" s="163">
        <f>J127</f>
        <v>0</v>
      </c>
      <c r="K98" s="10"/>
      <c r="L98" s="15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9"/>
      <c r="C99" s="10"/>
      <c r="D99" s="160" t="s">
        <v>384</v>
      </c>
      <c r="E99" s="161"/>
      <c r="F99" s="161"/>
      <c r="G99" s="161"/>
      <c r="H99" s="161"/>
      <c r="I99" s="162"/>
      <c r="J99" s="163">
        <f>J142</f>
        <v>0</v>
      </c>
      <c r="K99" s="10"/>
      <c r="L99" s="15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9"/>
      <c r="C100" s="10"/>
      <c r="D100" s="160" t="s">
        <v>109</v>
      </c>
      <c r="E100" s="161"/>
      <c r="F100" s="161"/>
      <c r="G100" s="161"/>
      <c r="H100" s="161"/>
      <c r="I100" s="162"/>
      <c r="J100" s="163">
        <f>J169</f>
        <v>0</v>
      </c>
      <c r="K100" s="10"/>
      <c r="L100" s="15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9"/>
      <c r="C101" s="10"/>
      <c r="D101" s="160" t="s">
        <v>488</v>
      </c>
      <c r="E101" s="161"/>
      <c r="F101" s="161"/>
      <c r="G101" s="161"/>
      <c r="H101" s="161"/>
      <c r="I101" s="162"/>
      <c r="J101" s="163">
        <f>J176</f>
        <v>0</v>
      </c>
      <c r="K101" s="10"/>
      <c r="L101" s="15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9"/>
      <c r="C102" s="10"/>
      <c r="D102" s="160" t="s">
        <v>110</v>
      </c>
      <c r="E102" s="161"/>
      <c r="F102" s="161"/>
      <c r="G102" s="161"/>
      <c r="H102" s="161"/>
      <c r="I102" s="162"/>
      <c r="J102" s="163">
        <f>J181</f>
        <v>0</v>
      </c>
      <c r="K102" s="10"/>
      <c r="L102" s="15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9"/>
      <c r="C103" s="10"/>
      <c r="D103" s="160" t="s">
        <v>111</v>
      </c>
      <c r="E103" s="161"/>
      <c r="F103" s="161"/>
      <c r="G103" s="161"/>
      <c r="H103" s="161"/>
      <c r="I103" s="162"/>
      <c r="J103" s="163">
        <f>J213</f>
        <v>0</v>
      </c>
      <c r="K103" s="10"/>
      <c r="L103" s="15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9"/>
      <c r="C104" s="10"/>
      <c r="D104" s="160" t="s">
        <v>112</v>
      </c>
      <c r="E104" s="161"/>
      <c r="F104" s="161"/>
      <c r="G104" s="161"/>
      <c r="H104" s="161"/>
      <c r="I104" s="162"/>
      <c r="J104" s="163">
        <f>J219</f>
        <v>0</v>
      </c>
      <c r="K104" s="10"/>
      <c r="L104" s="15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9"/>
      <c r="C105" s="10"/>
      <c r="D105" s="160" t="s">
        <v>113</v>
      </c>
      <c r="E105" s="161"/>
      <c r="F105" s="161"/>
      <c r="G105" s="161"/>
      <c r="H105" s="161"/>
      <c r="I105" s="162"/>
      <c r="J105" s="163">
        <f>J221</f>
        <v>0</v>
      </c>
      <c r="K105" s="10"/>
      <c r="L105" s="15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8"/>
      <c r="B106" s="39"/>
      <c r="C106" s="38"/>
      <c r="D106" s="38"/>
      <c r="E106" s="38"/>
      <c r="F106" s="38"/>
      <c r="G106" s="38"/>
      <c r="H106" s="38"/>
      <c r="I106" s="124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60"/>
      <c r="C107" s="61"/>
      <c r="D107" s="61"/>
      <c r="E107" s="61"/>
      <c r="F107" s="61"/>
      <c r="G107" s="61"/>
      <c r="H107" s="61"/>
      <c r="I107" s="148"/>
      <c r="J107" s="61"/>
      <c r="K107" s="61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="2" customFormat="1" ht="6.96" customHeight="1">
      <c r="A111" s="38"/>
      <c r="B111" s="62"/>
      <c r="C111" s="63"/>
      <c r="D111" s="63"/>
      <c r="E111" s="63"/>
      <c r="F111" s="63"/>
      <c r="G111" s="63"/>
      <c r="H111" s="63"/>
      <c r="I111" s="149"/>
      <c r="J111" s="63"/>
      <c r="K111" s="63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4.96" customHeight="1">
      <c r="A112" s="38"/>
      <c r="B112" s="39"/>
      <c r="C112" s="23" t="s">
        <v>119</v>
      </c>
      <c r="D112" s="38"/>
      <c r="E112" s="38"/>
      <c r="F112" s="38"/>
      <c r="G112" s="38"/>
      <c r="H112" s="38"/>
      <c r="I112" s="124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38"/>
      <c r="D113" s="38"/>
      <c r="E113" s="38"/>
      <c r="F113" s="38"/>
      <c r="G113" s="38"/>
      <c r="H113" s="38"/>
      <c r="I113" s="124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16</v>
      </c>
      <c r="D114" s="38"/>
      <c r="E114" s="38"/>
      <c r="F114" s="38"/>
      <c r="G114" s="38"/>
      <c r="H114" s="38"/>
      <c r="I114" s="124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38"/>
      <c r="D115" s="38"/>
      <c r="E115" s="123" t="str">
        <f>E7</f>
        <v>Oprava školního hřiště ZŠ a MŠ Kukleny</v>
      </c>
      <c r="F115" s="32"/>
      <c r="G115" s="32"/>
      <c r="H115" s="32"/>
      <c r="I115" s="124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100</v>
      </c>
      <c r="D116" s="38"/>
      <c r="E116" s="38"/>
      <c r="F116" s="38"/>
      <c r="G116" s="38"/>
      <c r="H116" s="38"/>
      <c r="I116" s="124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38"/>
      <c r="D117" s="38"/>
      <c r="E117" s="67" t="str">
        <f>E9</f>
        <v>04 - SO 04 Sektor pro skok daleký</v>
      </c>
      <c r="F117" s="38"/>
      <c r="G117" s="38"/>
      <c r="H117" s="38"/>
      <c r="I117" s="124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38"/>
      <c r="D118" s="38"/>
      <c r="E118" s="38"/>
      <c r="F118" s="38"/>
      <c r="G118" s="38"/>
      <c r="H118" s="38"/>
      <c r="I118" s="124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20</v>
      </c>
      <c r="D119" s="38"/>
      <c r="E119" s="38"/>
      <c r="F119" s="27" t="str">
        <f>F12</f>
        <v>Kukleny Hradec Králové</v>
      </c>
      <c r="G119" s="38"/>
      <c r="H119" s="38"/>
      <c r="I119" s="125" t="s">
        <v>22</v>
      </c>
      <c r="J119" s="69" t="str">
        <f>IF(J12="","",J12)</f>
        <v>31. 12. 2022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38"/>
      <c r="D120" s="38"/>
      <c r="E120" s="38"/>
      <c r="F120" s="38"/>
      <c r="G120" s="38"/>
      <c r="H120" s="38"/>
      <c r="I120" s="124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25.65" customHeight="1">
      <c r="A121" s="38"/>
      <c r="B121" s="39"/>
      <c r="C121" s="32" t="s">
        <v>24</v>
      </c>
      <c r="D121" s="38"/>
      <c r="E121" s="38"/>
      <c r="F121" s="27" t="str">
        <f>E15</f>
        <v>Technické služby Hradec Králové</v>
      </c>
      <c r="G121" s="38"/>
      <c r="H121" s="38"/>
      <c r="I121" s="125" t="s">
        <v>30</v>
      </c>
      <c r="J121" s="36" t="str">
        <f>E21</f>
        <v>PITTER DESIGN, s.r.o.Pardubice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28</v>
      </c>
      <c r="D122" s="38"/>
      <c r="E122" s="38"/>
      <c r="F122" s="27" t="str">
        <f>IF(E18="","",E18)</f>
        <v>Vyplň údaj</v>
      </c>
      <c r="G122" s="38"/>
      <c r="H122" s="38"/>
      <c r="I122" s="125" t="s">
        <v>33</v>
      </c>
      <c r="J122" s="36" t="str">
        <f>E24</f>
        <v xml:space="preserve"> </v>
      </c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0.32" customHeight="1">
      <c r="A123" s="38"/>
      <c r="B123" s="39"/>
      <c r="C123" s="38"/>
      <c r="D123" s="38"/>
      <c r="E123" s="38"/>
      <c r="F123" s="38"/>
      <c r="G123" s="38"/>
      <c r="H123" s="38"/>
      <c r="I123" s="124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11" customFormat="1" ht="29.28" customHeight="1">
      <c r="A124" s="164"/>
      <c r="B124" s="165"/>
      <c r="C124" s="166" t="s">
        <v>120</v>
      </c>
      <c r="D124" s="167" t="s">
        <v>61</v>
      </c>
      <c r="E124" s="167" t="s">
        <v>57</v>
      </c>
      <c r="F124" s="167" t="s">
        <v>58</v>
      </c>
      <c r="G124" s="167" t="s">
        <v>121</v>
      </c>
      <c r="H124" s="167" t="s">
        <v>122</v>
      </c>
      <c r="I124" s="168" t="s">
        <v>123</v>
      </c>
      <c r="J124" s="169" t="s">
        <v>104</v>
      </c>
      <c r="K124" s="170" t="s">
        <v>124</v>
      </c>
      <c r="L124" s="171"/>
      <c r="M124" s="86" t="s">
        <v>1</v>
      </c>
      <c r="N124" s="87" t="s">
        <v>40</v>
      </c>
      <c r="O124" s="87" t="s">
        <v>125</v>
      </c>
      <c r="P124" s="87" t="s">
        <v>126</v>
      </c>
      <c r="Q124" s="87" t="s">
        <v>127</v>
      </c>
      <c r="R124" s="87" t="s">
        <v>128</v>
      </c>
      <c r="S124" s="87" t="s">
        <v>129</v>
      </c>
      <c r="T124" s="88" t="s">
        <v>130</v>
      </c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</row>
    <row r="125" s="2" customFormat="1" ht="22.8" customHeight="1">
      <c r="A125" s="38"/>
      <c r="B125" s="39"/>
      <c r="C125" s="93" t="s">
        <v>131</v>
      </c>
      <c r="D125" s="38"/>
      <c r="E125" s="38"/>
      <c r="F125" s="38"/>
      <c r="G125" s="38"/>
      <c r="H125" s="38"/>
      <c r="I125" s="124"/>
      <c r="J125" s="172">
        <f>BK125</f>
        <v>0</v>
      </c>
      <c r="K125" s="38"/>
      <c r="L125" s="39"/>
      <c r="M125" s="89"/>
      <c r="N125" s="73"/>
      <c r="O125" s="90"/>
      <c r="P125" s="173">
        <f>P126</f>
        <v>0</v>
      </c>
      <c r="Q125" s="90"/>
      <c r="R125" s="173">
        <f>R126</f>
        <v>20.611598420000004</v>
      </c>
      <c r="S125" s="90"/>
      <c r="T125" s="174">
        <f>T126</f>
        <v>0.54610000000000003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9" t="s">
        <v>75</v>
      </c>
      <c r="AU125" s="19" t="s">
        <v>106</v>
      </c>
      <c r="BK125" s="175">
        <f>BK126</f>
        <v>0</v>
      </c>
    </row>
    <row r="126" s="12" customFormat="1" ht="25.92" customHeight="1">
      <c r="A126" s="12"/>
      <c r="B126" s="176"/>
      <c r="C126" s="12"/>
      <c r="D126" s="177" t="s">
        <v>75</v>
      </c>
      <c r="E126" s="178" t="s">
        <v>132</v>
      </c>
      <c r="F126" s="178" t="s">
        <v>133</v>
      </c>
      <c r="G126" s="12"/>
      <c r="H126" s="12"/>
      <c r="I126" s="179"/>
      <c r="J126" s="180">
        <f>BK126</f>
        <v>0</v>
      </c>
      <c r="K126" s="12"/>
      <c r="L126" s="176"/>
      <c r="M126" s="181"/>
      <c r="N126" s="182"/>
      <c r="O126" s="182"/>
      <c r="P126" s="183">
        <f>P127+P142+P169+P176+P181+P213+P219+P221</f>
        <v>0</v>
      </c>
      <c r="Q126" s="182"/>
      <c r="R126" s="183">
        <f>R127+R142+R169+R176+R181+R213+R219+R221</f>
        <v>20.611598420000004</v>
      </c>
      <c r="S126" s="182"/>
      <c r="T126" s="184">
        <f>T127+T142+T169+T176+T181+T213+T219+T221</f>
        <v>0.54610000000000003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77" t="s">
        <v>84</v>
      </c>
      <c r="AT126" s="185" t="s">
        <v>75</v>
      </c>
      <c r="AU126" s="185" t="s">
        <v>76</v>
      </c>
      <c r="AY126" s="177" t="s">
        <v>134</v>
      </c>
      <c r="BK126" s="186">
        <f>BK127+BK142+BK169+BK176+BK181+BK213+BK219+BK221</f>
        <v>0</v>
      </c>
    </row>
    <row r="127" s="12" customFormat="1" ht="22.8" customHeight="1">
      <c r="A127" s="12"/>
      <c r="B127" s="176"/>
      <c r="C127" s="12"/>
      <c r="D127" s="177" t="s">
        <v>75</v>
      </c>
      <c r="E127" s="187" t="s">
        <v>84</v>
      </c>
      <c r="F127" s="187" t="s">
        <v>135</v>
      </c>
      <c r="G127" s="12"/>
      <c r="H127" s="12"/>
      <c r="I127" s="179"/>
      <c r="J127" s="188">
        <f>BK127</f>
        <v>0</v>
      </c>
      <c r="K127" s="12"/>
      <c r="L127" s="176"/>
      <c r="M127" s="181"/>
      <c r="N127" s="182"/>
      <c r="O127" s="182"/>
      <c r="P127" s="183">
        <f>SUM(P128:P141)</f>
        <v>0</v>
      </c>
      <c r="Q127" s="182"/>
      <c r="R127" s="183">
        <f>SUM(R128:R141)</f>
        <v>0.0023700000000000001</v>
      </c>
      <c r="S127" s="182"/>
      <c r="T127" s="184">
        <f>SUM(T128:T141)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77" t="s">
        <v>84</v>
      </c>
      <c r="AT127" s="185" t="s">
        <v>75</v>
      </c>
      <c r="AU127" s="185" t="s">
        <v>84</v>
      </c>
      <c r="AY127" s="177" t="s">
        <v>134</v>
      </c>
      <c r="BK127" s="186">
        <f>SUM(BK128:BK141)</f>
        <v>0</v>
      </c>
    </row>
    <row r="128" s="2" customFormat="1" ht="21.75" customHeight="1">
      <c r="A128" s="38"/>
      <c r="B128" s="189"/>
      <c r="C128" s="190" t="s">
        <v>84</v>
      </c>
      <c r="D128" s="190" t="s">
        <v>136</v>
      </c>
      <c r="E128" s="191" t="s">
        <v>157</v>
      </c>
      <c r="F128" s="192" t="s">
        <v>158</v>
      </c>
      <c r="G128" s="193" t="s">
        <v>148</v>
      </c>
      <c r="H128" s="194">
        <v>79</v>
      </c>
      <c r="I128" s="195"/>
      <c r="J128" s="196">
        <f>ROUND(I128*H128,2)</f>
        <v>0</v>
      </c>
      <c r="K128" s="197"/>
      <c r="L128" s="39"/>
      <c r="M128" s="198" t="s">
        <v>1</v>
      </c>
      <c r="N128" s="199" t="s">
        <v>41</v>
      </c>
      <c r="O128" s="77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2" t="s">
        <v>140</v>
      </c>
      <c r="AT128" s="202" t="s">
        <v>136</v>
      </c>
      <c r="AU128" s="202" t="s">
        <v>86</v>
      </c>
      <c r="AY128" s="19" t="s">
        <v>134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9" t="s">
        <v>84</v>
      </c>
      <c r="BK128" s="203">
        <f>ROUND(I128*H128,2)</f>
        <v>0</v>
      </c>
      <c r="BL128" s="19" t="s">
        <v>140</v>
      </c>
      <c r="BM128" s="202" t="s">
        <v>489</v>
      </c>
    </row>
    <row r="129" s="14" customFormat="1">
      <c r="A129" s="14"/>
      <c r="B129" s="212"/>
      <c r="C129" s="14"/>
      <c r="D129" s="205" t="s">
        <v>153</v>
      </c>
      <c r="E129" s="213" t="s">
        <v>1</v>
      </c>
      <c r="F129" s="214" t="s">
        <v>490</v>
      </c>
      <c r="G129" s="14"/>
      <c r="H129" s="215">
        <v>79</v>
      </c>
      <c r="I129" s="216"/>
      <c r="J129" s="14"/>
      <c r="K129" s="14"/>
      <c r="L129" s="212"/>
      <c r="M129" s="217"/>
      <c r="N129" s="218"/>
      <c r="O129" s="218"/>
      <c r="P129" s="218"/>
      <c r="Q129" s="218"/>
      <c r="R129" s="218"/>
      <c r="S129" s="218"/>
      <c r="T129" s="21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13" t="s">
        <v>153</v>
      </c>
      <c r="AU129" s="213" t="s">
        <v>86</v>
      </c>
      <c r="AV129" s="14" t="s">
        <v>86</v>
      </c>
      <c r="AW129" s="14" t="s">
        <v>32</v>
      </c>
      <c r="AX129" s="14" t="s">
        <v>84</v>
      </c>
      <c r="AY129" s="213" t="s">
        <v>134</v>
      </c>
    </row>
    <row r="130" s="2" customFormat="1" ht="16.5" customHeight="1">
      <c r="A130" s="38"/>
      <c r="B130" s="189"/>
      <c r="C130" s="190" t="s">
        <v>86</v>
      </c>
      <c r="D130" s="190" t="s">
        <v>136</v>
      </c>
      <c r="E130" s="191" t="s">
        <v>178</v>
      </c>
      <c r="F130" s="192" t="s">
        <v>179</v>
      </c>
      <c r="G130" s="193" t="s">
        <v>148</v>
      </c>
      <c r="H130" s="194">
        <v>79</v>
      </c>
      <c r="I130" s="195"/>
      <c r="J130" s="196">
        <f>ROUND(I130*H130,2)</f>
        <v>0</v>
      </c>
      <c r="K130" s="197"/>
      <c r="L130" s="39"/>
      <c r="M130" s="198" t="s">
        <v>1</v>
      </c>
      <c r="N130" s="199" t="s">
        <v>41</v>
      </c>
      <c r="O130" s="77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02" t="s">
        <v>140</v>
      </c>
      <c r="AT130" s="202" t="s">
        <v>136</v>
      </c>
      <c r="AU130" s="202" t="s">
        <v>86</v>
      </c>
      <c r="AY130" s="19" t="s">
        <v>134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9" t="s">
        <v>84</v>
      </c>
      <c r="BK130" s="203">
        <f>ROUND(I130*H130,2)</f>
        <v>0</v>
      </c>
      <c r="BL130" s="19" t="s">
        <v>140</v>
      </c>
      <c r="BM130" s="202" t="s">
        <v>491</v>
      </c>
    </row>
    <row r="131" s="14" customFormat="1">
      <c r="A131" s="14"/>
      <c r="B131" s="212"/>
      <c r="C131" s="14"/>
      <c r="D131" s="205" t="s">
        <v>153</v>
      </c>
      <c r="E131" s="213" t="s">
        <v>1</v>
      </c>
      <c r="F131" s="214" t="s">
        <v>492</v>
      </c>
      <c r="G131" s="14"/>
      <c r="H131" s="215">
        <v>79</v>
      </c>
      <c r="I131" s="216"/>
      <c r="J131" s="14"/>
      <c r="K131" s="14"/>
      <c r="L131" s="212"/>
      <c r="M131" s="217"/>
      <c r="N131" s="218"/>
      <c r="O131" s="218"/>
      <c r="P131" s="218"/>
      <c r="Q131" s="218"/>
      <c r="R131" s="218"/>
      <c r="S131" s="218"/>
      <c r="T131" s="21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13" t="s">
        <v>153</v>
      </c>
      <c r="AU131" s="213" t="s">
        <v>86</v>
      </c>
      <c r="AV131" s="14" t="s">
        <v>86</v>
      </c>
      <c r="AW131" s="14" t="s">
        <v>32</v>
      </c>
      <c r="AX131" s="14" t="s">
        <v>84</v>
      </c>
      <c r="AY131" s="213" t="s">
        <v>134</v>
      </c>
    </row>
    <row r="132" s="2" customFormat="1" ht="16.5" customHeight="1">
      <c r="A132" s="38"/>
      <c r="B132" s="189"/>
      <c r="C132" s="228" t="s">
        <v>145</v>
      </c>
      <c r="D132" s="228" t="s">
        <v>186</v>
      </c>
      <c r="E132" s="229" t="s">
        <v>187</v>
      </c>
      <c r="F132" s="230" t="s">
        <v>188</v>
      </c>
      <c r="G132" s="231" t="s">
        <v>189</v>
      </c>
      <c r="H132" s="232">
        <v>2.3700000000000001</v>
      </c>
      <c r="I132" s="233"/>
      <c r="J132" s="234">
        <f>ROUND(I132*H132,2)</f>
        <v>0</v>
      </c>
      <c r="K132" s="235"/>
      <c r="L132" s="236"/>
      <c r="M132" s="237" t="s">
        <v>1</v>
      </c>
      <c r="N132" s="238" t="s">
        <v>41</v>
      </c>
      <c r="O132" s="77"/>
      <c r="P132" s="200">
        <f>O132*H132</f>
        <v>0</v>
      </c>
      <c r="Q132" s="200">
        <v>0.001</v>
      </c>
      <c r="R132" s="200">
        <f>Q132*H132</f>
        <v>0.0023700000000000001</v>
      </c>
      <c r="S132" s="200">
        <v>0</v>
      </c>
      <c r="T132" s="201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2" t="s">
        <v>168</v>
      </c>
      <c r="AT132" s="202" t="s">
        <v>186</v>
      </c>
      <c r="AU132" s="202" t="s">
        <v>86</v>
      </c>
      <c r="AY132" s="19" t="s">
        <v>134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9" t="s">
        <v>84</v>
      </c>
      <c r="BK132" s="203">
        <f>ROUND(I132*H132,2)</f>
        <v>0</v>
      </c>
      <c r="BL132" s="19" t="s">
        <v>140</v>
      </c>
      <c r="BM132" s="202" t="s">
        <v>493</v>
      </c>
    </row>
    <row r="133" s="14" customFormat="1">
      <c r="A133" s="14"/>
      <c r="B133" s="212"/>
      <c r="C133" s="14"/>
      <c r="D133" s="205" t="s">
        <v>153</v>
      </c>
      <c r="E133" s="213" t="s">
        <v>1</v>
      </c>
      <c r="F133" s="214" t="s">
        <v>494</v>
      </c>
      <c r="G133" s="14"/>
      <c r="H133" s="215">
        <v>2.3700000000000001</v>
      </c>
      <c r="I133" s="216"/>
      <c r="J133" s="14"/>
      <c r="K133" s="14"/>
      <c r="L133" s="212"/>
      <c r="M133" s="217"/>
      <c r="N133" s="218"/>
      <c r="O133" s="218"/>
      <c r="P133" s="218"/>
      <c r="Q133" s="218"/>
      <c r="R133" s="218"/>
      <c r="S133" s="218"/>
      <c r="T133" s="21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13" t="s">
        <v>153</v>
      </c>
      <c r="AU133" s="213" t="s">
        <v>86</v>
      </c>
      <c r="AV133" s="14" t="s">
        <v>86</v>
      </c>
      <c r="AW133" s="14" t="s">
        <v>32</v>
      </c>
      <c r="AX133" s="14" t="s">
        <v>84</v>
      </c>
      <c r="AY133" s="213" t="s">
        <v>134</v>
      </c>
    </row>
    <row r="134" s="2" customFormat="1" ht="21.75" customHeight="1">
      <c r="A134" s="38"/>
      <c r="B134" s="189"/>
      <c r="C134" s="190" t="s">
        <v>140</v>
      </c>
      <c r="D134" s="190" t="s">
        <v>136</v>
      </c>
      <c r="E134" s="191" t="s">
        <v>193</v>
      </c>
      <c r="F134" s="192" t="s">
        <v>194</v>
      </c>
      <c r="G134" s="193" t="s">
        <v>148</v>
      </c>
      <c r="H134" s="194">
        <v>79</v>
      </c>
      <c r="I134" s="195"/>
      <c r="J134" s="196">
        <f>ROUND(I134*H134,2)</f>
        <v>0</v>
      </c>
      <c r="K134" s="197"/>
      <c r="L134" s="39"/>
      <c r="M134" s="198" t="s">
        <v>1</v>
      </c>
      <c r="N134" s="199" t="s">
        <v>41</v>
      </c>
      <c r="O134" s="77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2" t="s">
        <v>140</v>
      </c>
      <c r="AT134" s="202" t="s">
        <v>136</v>
      </c>
      <c r="AU134" s="202" t="s">
        <v>86</v>
      </c>
      <c r="AY134" s="19" t="s">
        <v>134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9" t="s">
        <v>84</v>
      </c>
      <c r="BK134" s="203">
        <f>ROUND(I134*H134,2)</f>
        <v>0</v>
      </c>
      <c r="BL134" s="19" t="s">
        <v>140</v>
      </c>
      <c r="BM134" s="202" t="s">
        <v>495</v>
      </c>
    </row>
    <row r="135" s="14" customFormat="1">
      <c r="A135" s="14"/>
      <c r="B135" s="212"/>
      <c r="C135" s="14"/>
      <c r="D135" s="205" t="s">
        <v>153</v>
      </c>
      <c r="E135" s="213" t="s">
        <v>1</v>
      </c>
      <c r="F135" s="214" t="s">
        <v>496</v>
      </c>
      <c r="G135" s="14"/>
      <c r="H135" s="215">
        <v>79</v>
      </c>
      <c r="I135" s="216"/>
      <c r="J135" s="14"/>
      <c r="K135" s="14"/>
      <c r="L135" s="212"/>
      <c r="M135" s="217"/>
      <c r="N135" s="218"/>
      <c r="O135" s="218"/>
      <c r="P135" s="218"/>
      <c r="Q135" s="218"/>
      <c r="R135" s="218"/>
      <c r="S135" s="218"/>
      <c r="T135" s="21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13" t="s">
        <v>153</v>
      </c>
      <c r="AU135" s="213" t="s">
        <v>86</v>
      </c>
      <c r="AV135" s="14" t="s">
        <v>86</v>
      </c>
      <c r="AW135" s="14" t="s">
        <v>32</v>
      </c>
      <c r="AX135" s="14" t="s">
        <v>84</v>
      </c>
      <c r="AY135" s="213" t="s">
        <v>134</v>
      </c>
    </row>
    <row r="136" s="2" customFormat="1" ht="21.75" customHeight="1">
      <c r="A136" s="38"/>
      <c r="B136" s="189"/>
      <c r="C136" s="190" t="s">
        <v>156</v>
      </c>
      <c r="D136" s="190" t="s">
        <v>136</v>
      </c>
      <c r="E136" s="191" t="s">
        <v>203</v>
      </c>
      <c r="F136" s="192" t="s">
        <v>204</v>
      </c>
      <c r="G136" s="193" t="s">
        <v>148</v>
      </c>
      <c r="H136" s="194">
        <v>79</v>
      </c>
      <c r="I136" s="195"/>
      <c r="J136" s="196">
        <f>ROUND(I136*H136,2)</f>
        <v>0</v>
      </c>
      <c r="K136" s="197"/>
      <c r="L136" s="39"/>
      <c r="M136" s="198" t="s">
        <v>1</v>
      </c>
      <c r="N136" s="199" t="s">
        <v>41</v>
      </c>
      <c r="O136" s="77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02" t="s">
        <v>140</v>
      </c>
      <c r="AT136" s="202" t="s">
        <v>136</v>
      </c>
      <c r="AU136" s="202" t="s">
        <v>86</v>
      </c>
      <c r="AY136" s="19" t="s">
        <v>134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9" t="s">
        <v>84</v>
      </c>
      <c r="BK136" s="203">
        <f>ROUND(I136*H136,2)</f>
        <v>0</v>
      </c>
      <c r="BL136" s="19" t="s">
        <v>140</v>
      </c>
      <c r="BM136" s="202" t="s">
        <v>497</v>
      </c>
    </row>
    <row r="137" s="14" customFormat="1">
      <c r="A137" s="14"/>
      <c r="B137" s="212"/>
      <c r="C137" s="14"/>
      <c r="D137" s="205" t="s">
        <v>153</v>
      </c>
      <c r="E137" s="213" t="s">
        <v>1</v>
      </c>
      <c r="F137" s="214" t="s">
        <v>490</v>
      </c>
      <c r="G137" s="14"/>
      <c r="H137" s="215">
        <v>79</v>
      </c>
      <c r="I137" s="216"/>
      <c r="J137" s="14"/>
      <c r="K137" s="14"/>
      <c r="L137" s="212"/>
      <c r="M137" s="217"/>
      <c r="N137" s="218"/>
      <c r="O137" s="218"/>
      <c r="P137" s="218"/>
      <c r="Q137" s="218"/>
      <c r="R137" s="218"/>
      <c r="S137" s="218"/>
      <c r="T137" s="21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13" t="s">
        <v>153</v>
      </c>
      <c r="AU137" s="213" t="s">
        <v>86</v>
      </c>
      <c r="AV137" s="14" t="s">
        <v>86</v>
      </c>
      <c r="AW137" s="14" t="s">
        <v>32</v>
      </c>
      <c r="AX137" s="14" t="s">
        <v>84</v>
      </c>
      <c r="AY137" s="213" t="s">
        <v>134</v>
      </c>
    </row>
    <row r="138" s="2" customFormat="1" ht="16.5" customHeight="1">
      <c r="A138" s="38"/>
      <c r="B138" s="189"/>
      <c r="C138" s="190" t="s">
        <v>160</v>
      </c>
      <c r="D138" s="190" t="s">
        <v>136</v>
      </c>
      <c r="E138" s="191" t="s">
        <v>206</v>
      </c>
      <c r="F138" s="192" t="s">
        <v>207</v>
      </c>
      <c r="G138" s="193" t="s">
        <v>148</v>
      </c>
      <c r="H138" s="194">
        <v>79</v>
      </c>
      <c r="I138" s="195"/>
      <c r="J138" s="196">
        <f>ROUND(I138*H138,2)</f>
        <v>0</v>
      </c>
      <c r="K138" s="197"/>
      <c r="L138" s="39"/>
      <c r="M138" s="198" t="s">
        <v>1</v>
      </c>
      <c r="N138" s="199" t="s">
        <v>41</v>
      </c>
      <c r="O138" s="77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2" t="s">
        <v>140</v>
      </c>
      <c r="AT138" s="202" t="s">
        <v>136</v>
      </c>
      <c r="AU138" s="202" t="s">
        <v>86</v>
      </c>
      <c r="AY138" s="19" t="s">
        <v>134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9" t="s">
        <v>84</v>
      </c>
      <c r="BK138" s="203">
        <f>ROUND(I138*H138,2)</f>
        <v>0</v>
      </c>
      <c r="BL138" s="19" t="s">
        <v>140</v>
      </c>
      <c r="BM138" s="202" t="s">
        <v>498</v>
      </c>
    </row>
    <row r="139" s="14" customFormat="1">
      <c r="A139" s="14"/>
      <c r="B139" s="212"/>
      <c r="C139" s="14"/>
      <c r="D139" s="205" t="s">
        <v>153</v>
      </c>
      <c r="E139" s="213" t="s">
        <v>1</v>
      </c>
      <c r="F139" s="214" t="s">
        <v>490</v>
      </c>
      <c r="G139" s="14"/>
      <c r="H139" s="215">
        <v>79</v>
      </c>
      <c r="I139" s="216"/>
      <c r="J139" s="14"/>
      <c r="K139" s="14"/>
      <c r="L139" s="212"/>
      <c r="M139" s="217"/>
      <c r="N139" s="218"/>
      <c r="O139" s="218"/>
      <c r="P139" s="218"/>
      <c r="Q139" s="218"/>
      <c r="R139" s="218"/>
      <c r="S139" s="218"/>
      <c r="T139" s="21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13" t="s">
        <v>153</v>
      </c>
      <c r="AU139" s="213" t="s">
        <v>86</v>
      </c>
      <c r="AV139" s="14" t="s">
        <v>86</v>
      </c>
      <c r="AW139" s="14" t="s">
        <v>32</v>
      </c>
      <c r="AX139" s="14" t="s">
        <v>84</v>
      </c>
      <c r="AY139" s="213" t="s">
        <v>134</v>
      </c>
    </row>
    <row r="140" s="2" customFormat="1" ht="16.5" customHeight="1">
      <c r="A140" s="38"/>
      <c r="B140" s="189"/>
      <c r="C140" s="190" t="s">
        <v>164</v>
      </c>
      <c r="D140" s="190" t="s">
        <v>136</v>
      </c>
      <c r="E140" s="191" t="s">
        <v>210</v>
      </c>
      <c r="F140" s="192" t="s">
        <v>211</v>
      </c>
      <c r="G140" s="193" t="s">
        <v>148</v>
      </c>
      <c r="H140" s="194">
        <v>79</v>
      </c>
      <c r="I140" s="195"/>
      <c r="J140" s="196">
        <f>ROUND(I140*H140,2)</f>
        <v>0</v>
      </c>
      <c r="K140" s="197"/>
      <c r="L140" s="39"/>
      <c r="M140" s="198" t="s">
        <v>1</v>
      </c>
      <c r="N140" s="199" t="s">
        <v>41</v>
      </c>
      <c r="O140" s="77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02" t="s">
        <v>140</v>
      </c>
      <c r="AT140" s="202" t="s">
        <v>136</v>
      </c>
      <c r="AU140" s="202" t="s">
        <v>86</v>
      </c>
      <c r="AY140" s="19" t="s">
        <v>134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9" t="s">
        <v>84</v>
      </c>
      <c r="BK140" s="203">
        <f>ROUND(I140*H140,2)</f>
        <v>0</v>
      </c>
      <c r="BL140" s="19" t="s">
        <v>140</v>
      </c>
      <c r="BM140" s="202" t="s">
        <v>499</v>
      </c>
    </row>
    <row r="141" s="14" customFormat="1">
      <c r="A141" s="14"/>
      <c r="B141" s="212"/>
      <c r="C141" s="14"/>
      <c r="D141" s="205" t="s">
        <v>153</v>
      </c>
      <c r="E141" s="213" t="s">
        <v>1</v>
      </c>
      <c r="F141" s="214" t="s">
        <v>490</v>
      </c>
      <c r="G141" s="14"/>
      <c r="H141" s="215">
        <v>79</v>
      </c>
      <c r="I141" s="216"/>
      <c r="J141" s="14"/>
      <c r="K141" s="14"/>
      <c r="L141" s="212"/>
      <c r="M141" s="217"/>
      <c r="N141" s="218"/>
      <c r="O141" s="218"/>
      <c r="P141" s="218"/>
      <c r="Q141" s="218"/>
      <c r="R141" s="218"/>
      <c r="S141" s="218"/>
      <c r="T141" s="21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13" t="s">
        <v>153</v>
      </c>
      <c r="AU141" s="213" t="s">
        <v>86</v>
      </c>
      <c r="AV141" s="14" t="s">
        <v>86</v>
      </c>
      <c r="AW141" s="14" t="s">
        <v>32</v>
      </c>
      <c r="AX141" s="14" t="s">
        <v>84</v>
      </c>
      <c r="AY141" s="213" t="s">
        <v>134</v>
      </c>
    </row>
    <row r="142" s="12" customFormat="1" ht="22.8" customHeight="1">
      <c r="A142" s="12"/>
      <c r="B142" s="176"/>
      <c r="C142" s="12"/>
      <c r="D142" s="177" t="s">
        <v>75</v>
      </c>
      <c r="E142" s="187" t="s">
        <v>86</v>
      </c>
      <c r="F142" s="187" t="s">
        <v>429</v>
      </c>
      <c r="G142" s="12"/>
      <c r="H142" s="12"/>
      <c r="I142" s="179"/>
      <c r="J142" s="188">
        <f>BK142</f>
        <v>0</v>
      </c>
      <c r="K142" s="12"/>
      <c r="L142" s="176"/>
      <c r="M142" s="181"/>
      <c r="N142" s="182"/>
      <c r="O142" s="182"/>
      <c r="P142" s="183">
        <f>SUM(P143:P168)</f>
        <v>0</v>
      </c>
      <c r="Q142" s="182"/>
      <c r="R142" s="183">
        <f>SUM(R143:R168)</f>
        <v>9.4514884200000004</v>
      </c>
      <c r="S142" s="182"/>
      <c r="T142" s="184">
        <f>SUM(T143:T168)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77" t="s">
        <v>84</v>
      </c>
      <c r="AT142" s="185" t="s">
        <v>75</v>
      </c>
      <c r="AU142" s="185" t="s">
        <v>84</v>
      </c>
      <c r="AY142" s="177" t="s">
        <v>134</v>
      </c>
      <c r="BK142" s="186">
        <f>SUM(BK143:BK168)</f>
        <v>0</v>
      </c>
    </row>
    <row r="143" s="2" customFormat="1" ht="21.75" customHeight="1">
      <c r="A143" s="38"/>
      <c r="B143" s="189"/>
      <c r="C143" s="190" t="s">
        <v>168</v>
      </c>
      <c r="D143" s="190" t="s">
        <v>136</v>
      </c>
      <c r="E143" s="191" t="s">
        <v>500</v>
      </c>
      <c r="F143" s="192" t="s">
        <v>501</v>
      </c>
      <c r="G143" s="193" t="s">
        <v>393</v>
      </c>
      <c r="H143" s="194">
        <v>1.903</v>
      </c>
      <c r="I143" s="195"/>
      <c r="J143" s="196">
        <f>ROUND(I143*H143,2)</f>
        <v>0</v>
      </c>
      <c r="K143" s="197"/>
      <c r="L143" s="39"/>
      <c r="M143" s="198" t="s">
        <v>1</v>
      </c>
      <c r="N143" s="199" t="s">
        <v>41</v>
      </c>
      <c r="O143" s="77"/>
      <c r="P143" s="200">
        <f>O143*H143</f>
        <v>0</v>
      </c>
      <c r="Q143" s="200">
        <v>1.98</v>
      </c>
      <c r="R143" s="200">
        <f>Q143*H143</f>
        <v>3.7679399999999998</v>
      </c>
      <c r="S143" s="200">
        <v>0</v>
      </c>
      <c r="T143" s="201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2" t="s">
        <v>140</v>
      </c>
      <c r="AT143" s="202" t="s">
        <v>136</v>
      </c>
      <c r="AU143" s="202" t="s">
        <v>86</v>
      </c>
      <c r="AY143" s="19" t="s">
        <v>134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9" t="s">
        <v>84</v>
      </c>
      <c r="BK143" s="203">
        <f>ROUND(I143*H143,2)</f>
        <v>0</v>
      </c>
      <c r="BL143" s="19" t="s">
        <v>140</v>
      </c>
      <c r="BM143" s="202" t="s">
        <v>502</v>
      </c>
    </row>
    <row r="144" s="13" customFormat="1">
      <c r="A144" s="13"/>
      <c r="B144" s="204"/>
      <c r="C144" s="13"/>
      <c r="D144" s="205" t="s">
        <v>153</v>
      </c>
      <c r="E144" s="206" t="s">
        <v>1</v>
      </c>
      <c r="F144" s="207" t="s">
        <v>503</v>
      </c>
      <c r="G144" s="13"/>
      <c r="H144" s="206" t="s">
        <v>1</v>
      </c>
      <c r="I144" s="208"/>
      <c r="J144" s="13"/>
      <c r="K144" s="13"/>
      <c r="L144" s="204"/>
      <c r="M144" s="209"/>
      <c r="N144" s="210"/>
      <c r="O144" s="210"/>
      <c r="P144" s="210"/>
      <c r="Q144" s="210"/>
      <c r="R144" s="210"/>
      <c r="S144" s="210"/>
      <c r="T144" s="21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06" t="s">
        <v>153</v>
      </c>
      <c r="AU144" s="206" t="s">
        <v>86</v>
      </c>
      <c r="AV144" s="13" t="s">
        <v>84</v>
      </c>
      <c r="AW144" s="13" t="s">
        <v>32</v>
      </c>
      <c r="AX144" s="13" t="s">
        <v>76</v>
      </c>
      <c r="AY144" s="206" t="s">
        <v>134</v>
      </c>
    </row>
    <row r="145" s="14" customFormat="1">
      <c r="A145" s="14"/>
      <c r="B145" s="212"/>
      <c r="C145" s="14"/>
      <c r="D145" s="205" t="s">
        <v>153</v>
      </c>
      <c r="E145" s="213" t="s">
        <v>1</v>
      </c>
      <c r="F145" s="214" t="s">
        <v>504</v>
      </c>
      <c r="G145" s="14"/>
      <c r="H145" s="215">
        <v>1.8</v>
      </c>
      <c r="I145" s="216"/>
      <c r="J145" s="14"/>
      <c r="K145" s="14"/>
      <c r="L145" s="212"/>
      <c r="M145" s="217"/>
      <c r="N145" s="218"/>
      <c r="O145" s="218"/>
      <c r="P145" s="218"/>
      <c r="Q145" s="218"/>
      <c r="R145" s="218"/>
      <c r="S145" s="218"/>
      <c r="T145" s="21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13" t="s">
        <v>153</v>
      </c>
      <c r="AU145" s="213" t="s">
        <v>86</v>
      </c>
      <c r="AV145" s="14" t="s">
        <v>86</v>
      </c>
      <c r="AW145" s="14" t="s">
        <v>32</v>
      </c>
      <c r="AX145" s="14" t="s">
        <v>76</v>
      </c>
      <c r="AY145" s="213" t="s">
        <v>134</v>
      </c>
    </row>
    <row r="146" s="14" customFormat="1">
      <c r="A146" s="14"/>
      <c r="B146" s="212"/>
      <c r="C146" s="14"/>
      <c r="D146" s="205" t="s">
        <v>153</v>
      </c>
      <c r="E146" s="213" t="s">
        <v>1</v>
      </c>
      <c r="F146" s="214" t="s">
        <v>505</v>
      </c>
      <c r="G146" s="14"/>
      <c r="H146" s="215">
        <v>0.10299999999999999</v>
      </c>
      <c r="I146" s="216"/>
      <c r="J146" s="14"/>
      <c r="K146" s="14"/>
      <c r="L146" s="212"/>
      <c r="M146" s="217"/>
      <c r="N146" s="218"/>
      <c r="O146" s="218"/>
      <c r="P146" s="218"/>
      <c r="Q146" s="218"/>
      <c r="R146" s="218"/>
      <c r="S146" s="218"/>
      <c r="T146" s="21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13" t="s">
        <v>153</v>
      </c>
      <c r="AU146" s="213" t="s">
        <v>86</v>
      </c>
      <c r="AV146" s="14" t="s">
        <v>86</v>
      </c>
      <c r="AW146" s="14" t="s">
        <v>32</v>
      </c>
      <c r="AX146" s="14" t="s">
        <v>76</v>
      </c>
      <c r="AY146" s="213" t="s">
        <v>134</v>
      </c>
    </row>
    <row r="147" s="15" customFormat="1">
      <c r="A147" s="15"/>
      <c r="B147" s="220"/>
      <c r="C147" s="15"/>
      <c r="D147" s="205" t="s">
        <v>153</v>
      </c>
      <c r="E147" s="221" t="s">
        <v>1</v>
      </c>
      <c r="F147" s="222" t="s">
        <v>184</v>
      </c>
      <c r="G147" s="15"/>
      <c r="H147" s="223">
        <v>1.903</v>
      </c>
      <c r="I147" s="224"/>
      <c r="J147" s="15"/>
      <c r="K147" s="15"/>
      <c r="L147" s="220"/>
      <c r="M147" s="225"/>
      <c r="N147" s="226"/>
      <c r="O147" s="226"/>
      <c r="P147" s="226"/>
      <c r="Q147" s="226"/>
      <c r="R147" s="226"/>
      <c r="S147" s="226"/>
      <c r="T147" s="227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21" t="s">
        <v>153</v>
      </c>
      <c r="AU147" s="221" t="s">
        <v>86</v>
      </c>
      <c r="AV147" s="15" t="s">
        <v>140</v>
      </c>
      <c r="AW147" s="15" t="s">
        <v>32</v>
      </c>
      <c r="AX147" s="15" t="s">
        <v>84</v>
      </c>
      <c r="AY147" s="221" t="s">
        <v>134</v>
      </c>
    </row>
    <row r="148" s="2" customFormat="1" ht="16.5" customHeight="1">
      <c r="A148" s="38"/>
      <c r="B148" s="189"/>
      <c r="C148" s="190" t="s">
        <v>172</v>
      </c>
      <c r="D148" s="190" t="s">
        <v>136</v>
      </c>
      <c r="E148" s="191" t="s">
        <v>506</v>
      </c>
      <c r="F148" s="192" t="s">
        <v>507</v>
      </c>
      <c r="G148" s="193" t="s">
        <v>393</v>
      </c>
      <c r="H148" s="194">
        <v>2.4950000000000001</v>
      </c>
      <c r="I148" s="195"/>
      <c r="J148" s="196">
        <f>ROUND(I148*H148,2)</f>
        <v>0</v>
      </c>
      <c r="K148" s="197"/>
      <c r="L148" s="39"/>
      <c r="M148" s="198" t="s">
        <v>1</v>
      </c>
      <c r="N148" s="199" t="s">
        <v>41</v>
      </c>
      <c r="O148" s="77"/>
      <c r="P148" s="200">
        <f>O148*H148</f>
        <v>0</v>
      </c>
      <c r="Q148" s="200">
        <v>2.2563399999999998</v>
      </c>
      <c r="R148" s="200">
        <f>Q148*H148</f>
        <v>5.6295682999999999</v>
      </c>
      <c r="S148" s="200">
        <v>0</v>
      </c>
      <c r="T148" s="20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2" t="s">
        <v>140</v>
      </c>
      <c r="AT148" s="202" t="s">
        <v>136</v>
      </c>
      <c r="AU148" s="202" t="s">
        <v>86</v>
      </c>
      <c r="AY148" s="19" t="s">
        <v>134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9" t="s">
        <v>84</v>
      </c>
      <c r="BK148" s="203">
        <f>ROUND(I148*H148,2)</f>
        <v>0</v>
      </c>
      <c r="BL148" s="19" t="s">
        <v>140</v>
      </c>
      <c r="BM148" s="202" t="s">
        <v>508</v>
      </c>
    </row>
    <row r="149" s="13" customFormat="1">
      <c r="A149" s="13"/>
      <c r="B149" s="204"/>
      <c r="C149" s="13"/>
      <c r="D149" s="205" t="s">
        <v>153</v>
      </c>
      <c r="E149" s="206" t="s">
        <v>1</v>
      </c>
      <c r="F149" s="207" t="s">
        <v>509</v>
      </c>
      <c r="G149" s="13"/>
      <c r="H149" s="206" t="s">
        <v>1</v>
      </c>
      <c r="I149" s="208"/>
      <c r="J149" s="13"/>
      <c r="K149" s="13"/>
      <c r="L149" s="204"/>
      <c r="M149" s="209"/>
      <c r="N149" s="210"/>
      <c r="O149" s="210"/>
      <c r="P149" s="210"/>
      <c r="Q149" s="210"/>
      <c r="R149" s="210"/>
      <c r="S149" s="210"/>
      <c r="T149" s="21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06" t="s">
        <v>153</v>
      </c>
      <c r="AU149" s="206" t="s">
        <v>86</v>
      </c>
      <c r="AV149" s="13" t="s">
        <v>84</v>
      </c>
      <c r="AW149" s="13" t="s">
        <v>32</v>
      </c>
      <c r="AX149" s="13" t="s">
        <v>76</v>
      </c>
      <c r="AY149" s="206" t="s">
        <v>134</v>
      </c>
    </row>
    <row r="150" s="13" customFormat="1">
      <c r="A150" s="13"/>
      <c r="B150" s="204"/>
      <c r="C150" s="13"/>
      <c r="D150" s="205" t="s">
        <v>153</v>
      </c>
      <c r="E150" s="206" t="s">
        <v>1</v>
      </c>
      <c r="F150" s="207" t="s">
        <v>510</v>
      </c>
      <c r="G150" s="13"/>
      <c r="H150" s="206" t="s">
        <v>1</v>
      </c>
      <c r="I150" s="208"/>
      <c r="J150" s="13"/>
      <c r="K150" s="13"/>
      <c r="L150" s="204"/>
      <c r="M150" s="209"/>
      <c r="N150" s="210"/>
      <c r="O150" s="210"/>
      <c r="P150" s="210"/>
      <c r="Q150" s="210"/>
      <c r="R150" s="210"/>
      <c r="S150" s="210"/>
      <c r="T150" s="21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06" t="s">
        <v>153</v>
      </c>
      <c r="AU150" s="206" t="s">
        <v>86</v>
      </c>
      <c r="AV150" s="13" t="s">
        <v>84</v>
      </c>
      <c r="AW150" s="13" t="s">
        <v>32</v>
      </c>
      <c r="AX150" s="13" t="s">
        <v>76</v>
      </c>
      <c r="AY150" s="206" t="s">
        <v>134</v>
      </c>
    </row>
    <row r="151" s="14" customFormat="1">
      <c r="A151" s="14"/>
      <c r="B151" s="212"/>
      <c r="C151" s="14"/>
      <c r="D151" s="205" t="s">
        <v>153</v>
      </c>
      <c r="E151" s="213" t="s">
        <v>1</v>
      </c>
      <c r="F151" s="214" t="s">
        <v>511</v>
      </c>
      <c r="G151" s="14"/>
      <c r="H151" s="215">
        <v>2.4169999999999998</v>
      </c>
      <c r="I151" s="216"/>
      <c r="J151" s="14"/>
      <c r="K151" s="14"/>
      <c r="L151" s="212"/>
      <c r="M151" s="217"/>
      <c r="N151" s="218"/>
      <c r="O151" s="218"/>
      <c r="P151" s="218"/>
      <c r="Q151" s="218"/>
      <c r="R151" s="218"/>
      <c r="S151" s="218"/>
      <c r="T151" s="21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13" t="s">
        <v>153</v>
      </c>
      <c r="AU151" s="213" t="s">
        <v>86</v>
      </c>
      <c r="AV151" s="14" t="s">
        <v>86</v>
      </c>
      <c r="AW151" s="14" t="s">
        <v>32</v>
      </c>
      <c r="AX151" s="14" t="s">
        <v>76</v>
      </c>
      <c r="AY151" s="213" t="s">
        <v>134</v>
      </c>
    </row>
    <row r="152" s="13" customFormat="1">
      <c r="A152" s="13"/>
      <c r="B152" s="204"/>
      <c r="C152" s="13"/>
      <c r="D152" s="205" t="s">
        <v>153</v>
      </c>
      <c r="E152" s="206" t="s">
        <v>1</v>
      </c>
      <c r="F152" s="207" t="s">
        <v>512</v>
      </c>
      <c r="G152" s="13"/>
      <c r="H152" s="206" t="s">
        <v>1</v>
      </c>
      <c r="I152" s="208"/>
      <c r="J152" s="13"/>
      <c r="K152" s="13"/>
      <c r="L152" s="204"/>
      <c r="M152" s="209"/>
      <c r="N152" s="210"/>
      <c r="O152" s="210"/>
      <c r="P152" s="210"/>
      <c r="Q152" s="210"/>
      <c r="R152" s="210"/>
      <c r="S152" s="210"/>
      <c r="T152" s="21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06" t="s">
        <v>153</v>
      </c>
      <c r="AU152" s="206" t="s">
        <v>86</v>
      </c>
      <c r="AV152" s="13" t="s">
        <v>84</v>
      </c>
      <c r="AW152" s="13" t="s">
        <v>32</v>
      </c>
      <c r="AX152" s="13" t="s">
        <v>76</v>
      </c>
      <c r="AY152" s="206" t="s">
        <v>134</v>
      </c>
    </row>
    <row r="153" s="14" customFormat="1">
      <c r="A153" s="14"/>
      <c r="B153" s="212"/>
      <c r="C153" s="14"/>
      <c r="D153" s="205" t="s">
        <v>153</v>
      </c>
      <c r="E153" s="213" t="s">
        <v>1</v>
      </c>
      <c r="F153" s="214" t="s">
        <v>513</v>
      </c>
      <c r="G153" s="14"/>
      <c r="H153" s="215">
        <v>0.078</v>
      </c>
      <c r="I153" s="216"/>
      <c r="J153" s="14"/>
      <c r="K153" s="14"/>
      <c r="L153" s="212"/>
      <c r="M153" s="217"/>
      <c r="N153" s="218"/>
      <c r="O153" s="218"/>
      <c r="P153" s="218"/>
      <c r="Q153" s="218"/>
      <c r="R153" s="218"/>
      <c r="S153" s="218"/>
      <c r="T153" s="21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13" t="s">
        <v>153</v>
      </c>
      <c r="AU153" s="213" t="s">
        <v>86</v>
      </c>
      <c r="AV153" s="14" t="s">
        <v>86</v>
      </c>
      <c r="AW153" s="14" t="s">
        <v>32</v>
      </c>
      <c r="AX153" s="14" t="s">
        <v>76</v>
      </c>
      <c r="AY153" s="213" t="s">
        <v>134</v>
      </c>
    </row>
    <row r="154" s="15" customFormat="1">
      <c r="A154" s="15"/>
      <c r="B154" s="220"/>
      <c r="C154" s="15"/>
      <c r="D154" s="205" t="s">
        <v>153</v>
      </c>
      <c r="E154" s="221" t="s">
        <v>1</v>
      </c>
      <c r="F154" s="222" t="s">
        <v>184</v>
      </c>
      <c r="G154" s="15"/>
      <c r="H154" s="223">
        <v>2.4950000000000001</v>
      </c>
      <c r="I154" s="224"/>
      <c r="J154" s="15"/>
      <c r="K154" s="15"/>
      <c r="L154" s="220"/>
      <c r="M154" s="225"/>
      <c r="N154" s="226"/>
      <c r="O154" s="226"/>
      <c r="P154" s="226"/>
      <c r="Q154" s="226"/>
      <c r="R154" s="226"/>
      <c r="S154" s="226"/>
      <c r="T154" s="227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21" t="s">
        <v>153</v>
      </c>
      <c r="AU154" s="221" t="s">
        <v>86</v>
      </c>
      <c r="AV154" s="15" t="s">
        <v>140</v>
      </c>
      <c r="AW154" s="15" t="s">
        <v>32</v>
      </c>
      <c r="AX154" s="15" t="s">
        <v>84</v>
      </c>
      <c r="AY154" s="221" t="s">
        <v>134</v>
      </c>
    </row>
    <row r="155" s="2" customFormat="1" ht="16.5" customHeight="1">
      <c r="A155" s="38"/>
      <c r="B155" s="189"/>
      <c r="C155" s="190" t="s">
        <v>177</v>
      </c>
      <c r="D155" s="190" t="s">
        <v>136</v>
      </c>
      <c r="E155" s="191" t="s">
        <v>514</v>
      </c>
      <c r="F155" s="192" t="s">
        <v>515</v>
      </c>
      <c r="G155" s="193" t="s">
        <v>148</v>
      </c>
      <c r="H155" s="194">
        <v>13.367000000000001</v>
      </c>
      <c r="I155" s="195"/>
      <c r="J155" s="196">
        <f>ROUND(I155*H155,2)</f>
        <v>0</v>
      </c>
      <c r="K155" s="197"/>
      <c r="L155" s="39"/>
      <c r="M155" s="198" t="s">
        <v>1</v>
      </c>
      <c r="N155" s="199" t="s">
        <v>41</v>
      </c>
      <c r="O155" s="77"/>
      <c r="P155" s="200">
        <f>O155*H155</f>
        <v>0</v>
      </c>
      <c r="Q155" s="200">
        <v>0.0026900000000000001</v>
      </c>
      <c r="R155" s="200">
        <f>Q155*H155</f>
        <v>0.035957230000000007</v>
      </c>
      <c r="S155" s="200">
        <v>0</v>
      </c>
      <c r="T155" s="201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2" t="s">
        <v>140</v>
      </c>
      <c r="AT155" s="202" t="s">
        <v>136</v>
      </c>
      <c r="AU155" s="202" t="s">
        <v>86</v>
      </c>
      <c r="AY155" s="19" t="s">
        <v>134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9" t="s">
        <v>84</v>
      </c>
      <c r="BK155" s="203">
        <f>ROUND(I155*H155,2)</f>
        <v>0</v>
      </c>
      <c r="BL155" s="19" t="s">
        <v>140</v>
      </c>
      <c r="BM155" s="202" t="s">
        <v>516</v>
      </c>
    </row>
    <row r="156" s="14" customFormat="1">
      <c r="A156" s="14"/>
      <c r="B156" s="212"/>
      <c r="C156" s="14"/>
      <c r="D156" s="205" t="s">
        <v>153</v>
      </c>
      <c r="E156" s="213" t="s">
        <v>1</v>
      </c>
      <c r="F156" s="214" t="s">
        <v>517</v>
      </c>
      <c r="G156" s="14"/>
      <c r="H156" s="215">
        <v>9.75</v>
      </c>
      <c r="I156" s="216"/>
      <c r="J156" s="14"/>
      <c r="K156" s="14"/>
      <c r="L156" s="212"/>
      <c r="M156" s="217"/>
      <c r="N156" s="218"/>
      <c r="O156" s="218"/>
      <c r="P156" s="218"/>
      <c r="Q156" s="218"/>
      <c r="R156" s="218"/>
      <c r="S156" s="218"/>
      <c r="T156" s="21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13" t="s">
        <v>153</v>
      </c>
      <c r="AU156" s="213" t="s">
        <v>86</v>
      </c>
      <c r="AV156" s="14" t="s">
        <v>86</v>
      </c>
      <c r="AW156" s="14" t="s">
        <v>32</v>
      </c>
      <c r="AX156" s="14" t="s">
        <v>76</v>
      </c>
      <c r="AY156" s="213" t="s">
        <v>134</v>
      </c>
    </row>
    <row r="157" s="14" customFormat="1">
      <c r="A157" s="14"/>
      <c r="B157" s="212"/>
      <c r="C157" s="14"/>
      <c r="D157" s="205" t="s">
        <v>153</v>
      </c>
      <c r="E157" s="213" t="s">
        <v>1</v>
      </c>
      <c r="F157" s="214" t="s">
        <v>518</v>
      </c>
      <c r="G157" s="14"/>
      <c r="H157" s="215">
        <v>2.9399999999999999</v>
      </c>
      <c r="I157" s="216"/>
      <c r="J157" s="14"/>
      <c r="K157" s="14"/>
      <c r="L157" s="212"/>
      <c r="M157" s="217"/>
      <c r="N157" s="218"/>
      <c r="O157" s="218"/>
      <c r="P157" s="218"/>
      <c r="Q157" s="218"/>
      <c r="R157" s="218"/>
      <c r="S157" s="218"/>
      <c r="T157" s="21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13" t="s">
        <v>153</v>
      </c>
      <c r="AU157" s="213" t="s">
        <v>86</v>
      </c>
      <c r="AV157" s="14" t="s">
        <v>86</v>
      </c>
      <c r="AW157" s="14" t="s">
        <v>32</v>
      </c>
      <c r="AX157" s="14" t="s">
        <v>76</v>
      </c>
      <c r="AY157" s="213" t="s">
        <v>134</v>
      </c>
    </row>
    <row r="158" s="14" customFormat="1">
      <c r="A158" s="14"/>
      <c r="B158" s="212"/>
      <c r="C158" s="14"/>
      <c r="D158" s="205" t="s">
        <v>153</v>
      </c>
      <c r="E158" s="213" t="s">
        <v>1</v>
      </c>
      <c r="F158" s="214" t="s">
        <v>519</v>
      </c>
      <c r="G158" s="14"/>
      <c r="H158" s="215">
        <v>0.67700000000000005</v>
      </c>
      <c r="I158" s="216"/>
      <c r="J158" s="14"/>
      <c r="K158" s="14"/>
      <c r="L158" s="212"/>
      <c r="M158" s="217"/>
      <c r="N158" s="218"/>
      <c r="O158" s="218"/>
      <c r="P158" s="218"/>
      <c r="Q158" s="218"/>
      <c r="R158" s="218"/>
      <c r="S158" s="218"/>
      <c r="T158" s="21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13" t="s">
        <v>153</v>
      </c>
      <c r="AU158" s="213" t="s">
        <v>86</v>
      </c>
      <c r="AV158" s="14" t="s">
        <v>86</v>
      </c>
      <c r="AW158" s="14" t="s">
        <v>32</v>
      </c>
      <c r="AX158" s="14" t="s">
        <v>76</v>
      </c>
      <c r="AY158" s="213" t="s">
        <v>134</v>
      </c>
    </row>
    <row r="159" s="15" customFormat="1">
      <c r="A159" s="15"/>
      <c r="B159" s="220"/>
      <c r="C159" s="15"/>
      <c r="D159" s="205" t="s">
        <v>153</v>
      </c>
      <c r="E159" s="221" t="s">
        <v>1</v>
      </c>
      <c r="F159" s="222" t="s">
        <v>184</v>
      </c>
      <c r="G159" s="15"/>
      <c r="H159" s="223">
        <v>13.367000000000001</v>
      </c>
      <c r="I159" s="224"/>
      <c r="J159" s="15"/>
      <c r="K159" s="15"/>
      <c r="L159" s="220"/>
      <c r="M159" s="225"/>
      <c r="N159" s="226"/>
      <c r="O159" s="226"/>
      <c r="P159" s="226"/>
      <c r="Q159" s="226"/>
      <c r="R159" s="226"/>
      <c r="S159" s="226"/>
      <c r="T159" s="22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21" t="s">
        <v>153</v>
      </c>
      <c r="AU159" s="221" t="s">
        <v>86</v>
      </c>
      <c r="AV159" s="15" t="s">
        <v>140</v>
      </c>
      <c r="AW159" s="15" t="s">
        <v>32</v>
      </c>
      <c r="AX159" s="15" t="s">
        <v>84</v>
      </c>
      <c r="AY159" s="221" t="s">
        <v>134</v>
      </c>
    </row>
    <row r="160" s="2" customFormat="1" ht="16.5" customHeight="1">
      <c r="A160" s="38"/>
      <c r="B160" s="189"/>
      <c r="C160" s="190" t="s">
        <v>185</v>
      </c>
      <c r="D160" s="190" t="s">
        <v>136</v>
      </c>
      <c r="E160" s="191" t="s">
        <v>520</v>
      </c>
      <c r="F160" s="192" t="s">
        <v>521</v>
      </c>
      <c r="G160" s="193" t="s">
        <v>148</v>
      </c>
      <c r="H160" s="194">
        <v>13.367000000000001</v>
      </c>
      <c r="I160" s="195"/>
      <c r="J160" s="196">
        <f>ROUND(I160*H160,2)</f>
        <v>0</v>
      </c>
      <c r="K160" s="197"/>
      <c r="L160" s="39"/>
      <c r="M160" s="198" t="s">
        <v>1</v>
      </c>
      <c r="N160" s="199" t="s">
        <v>41</v>
      </c>
      <c r="O160" s="77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2" t="s">
        <v>140</v>
      </c>
      <c r="AT160" s="202" t="s">
        <v>136</v>
      </c>
      <c r="AU160" s="202" t="s">
        <v>86</v>
      </c>
      <c r="AY160" s="19" t="s">
        <v>134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9" t="s">
        <v>84</v>
      </c>
      <c r="BK160" s="203">
        <f>ROUND(I160*H160,2)</f>
        <v>0</v>
      </c>
      <c r="BL160" s="19" t="s">
        <v>140</v>
      </c>
      <c r="BM160" s="202" t="s">
        <v>522</v>
      </c>
    </row>
    <row r="161" s="2" customFormat="1" ht="16.5" customHeight="1">
      <c r="A161" s="38"/>
      <c r="B161" s="189"/>
      <c r="C161" s="190" t="s">
        <v>192</v>
      </c>
      <c r="D161" s="190" t="s">
        <v>136</v>
      </c>
      <c r="E161" s="191" t="s">
        <v>523</v>
      </c>
      <c r="F161" s="192" t="s">
        <v>524</v>
      </c>
      <c r="G161" s="193" t="s">
        <v>270</v>
      </c>
      <c r="H161" s="194">
        <v>0.017000000000000001</v>
      </c>
      <c r="I161" s="195"/>
      <c r="J161" s="196">
        <f>ROUND(I161*H161,2)</f>
        <v>0</v>
      </c>
      <c r="K161" s="197"/>
      <c r="L161" s="39"/>
      <c r="M161" s="198" t="s">
        <v>1</v>
      </c>
      <c r="N161" s="199" t="s">
        <v>41</v>
      </c>
      <c r="O161" s="77"/>
      <c r="P161" s="200">
        <f>O161*H161</f>
        <v>0</v>
      </c>
      <c r="Q161" s="200">
        <v>1.0601700000000001</v>
      </c>
      <c r="R161" s="200">
        <f>Q161*H161</f>
        <v>0.018022890000000003</v>
      </c>
      <c r="S161" s="200">
        <v>0</v>
      </c>
      <c r="T161" s="201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2" t="s">
        <v>140</v>
      </c>
      <c r="AT161" s="202" t="s">
        <v>136</v>
      </c>
      <c r="AU161" s="202" t="s">
        <v>86</v>
      </c>
      <c r="AY161" s="19" t="s">
        <v>134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9" t="s">
        <v>84</v>
      </c>
      <c r="BK161" s="203">
        <f>ROUND(I161*H161,2)</f>
        <v>0</v>
      </c>
      <c r="BL161" s="19" t="s">
        <v>140</v>
      </c>
      <c r="BM161" s="202" t="s">
        <v>525</v>
      </c>
    </row>
    <row r="162" s="13" customFormat="1">
      <c r="A162" s="13"/>
      <c r="B162" s="204"/>
      <c r="C162" s="13"/>
      <c r="D162" s="205" t="s">
        <v>153</v>
      </c>
      <c r="E162" s="206" t="s">
        <v>1</v>
      </c>
      <c r="F162" s="207" t="s">
        <v>526</v>
      </c>
      <c r="G162" s="13"/>
      <c r="H162" s="206" t="s">
        <v>1</v>
      </c>
      <c r="I162" s="208"/>
      <c r="J162" s="13"/>
      <c r="K162" s="13"/>
      <c r="L162" s="204"/>
      <c r="M162" s="209"/>
      <c r="N162" s="210"/>
      <c r="O162" s="210"/>
      <c r="P162" s="210"/>
      <c r="Q162" s="210"/>
      <c r="R162" s="210"/>
      <c r="S162" s="210"/>
      <c r="T162" s="21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06" t="s">
        <v>153</v>
      </c>
      <c r="AU162" s="206" t="s">
        <v>86</v>
      </c>
      <c r="AV162" s="13" t="s">
        <v>84</v>
      </c>
      <c r="AW162" s="13" t="s">
        <v>32</v>
      </c>
      <c r="AX162" s="13" t="s">
        <v>76</v>
      </c>
      <c r="AY162" s="206" t="s">
        <v>134</v>
      </c>
    </row>
    <row r="163" s="14" customFormat="1">
      <c r="A163" s="14"/>
      <c r="B163" s="212"/>
      <c r="C163" s="14"/>
      <c r="D163" s="205" t="s">
        <v>153</v>
      </c>
      <c r="E163" s="213" t="s">
        <v>1</v>
      </c>
      <c r="F163" s="214" t="s">
        <v>527</v>
      </c>
      <c r="G163" s="14"/>
      <c r="H163" s="215">
        <v>63</v>
      </c>
      <c r="I163" s="216"/>
      <c r="J163" s="14"/>
      <c r="K163" s="14"/>
      <c r="L163" s="212"/>
      <c r="M163" s="217"/>
      <c r="N163" s="218"/>
      <c r="O163" s="218"/>
      <c r="P163" s="218"/>
      <c r="Q163" s="218"/>
      <c r="R163" s="218"/>
      <c r="S163" s="218"/>
      <c r="T163" s="21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13" t="s">
        <v>153</v>
      </c>
      <c r="AU163" s="213" t="s">
        <v>86</v>
      </c>
      <c r="AV163" s="14" t="s">
        <v>86</v>
      </c>
      <c r="AW163" s="14" t="s">
        <v>32</v>
      </c>
      <c r="AX163" s="14" t="s">
        <v>76</v>
      </c>
      <c r="AY163" s="213" t="s">
        <v>134</v>
      </c>
    </row>
    <row r="164" s="14" customFormat="1">
      <c r="A164" s="14"/>
      <c r="B164" s="212"/>
      <c r="C164" s="14"/>
      <c r="D164" s="205" t="s">
        <v>153</v>
      </c>
      <c r="E164" s="213" t="s">
        <v>1</v>
      </c>
      <c r="F164" s="214" t="s">
        <v>528</v>
      </c>
      <c r="G164" s="14"/>
      <c r="H164" s="215">
        <v>-63</v>
      </c>
      <c r="I164" s="216"/>
      <c r="J164" s="14"/>
      <c r="K164" s="14"/>
      <c r="L164" s="212"/>
      <c r="M164" s="217"/>
      <c r="N164" s="218"/>
      <c r="O164" s="218"/>
      <c r="P164" s="218"/>
      <c r="Q164" s="218"/>
      <c r="R164" s="218"/>
      <c r="S164" s="218"/>
      <c r="T164" s="21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13" t="s">
        <v>153</v>
      </c>
      <c r="AU164" s="213" t="s">
        <v>86</v>
      </c>
      <c r="AV164" s="14" t="s">
        <v>86</v>
      </c>
      <c r="AW164" s="14" t="s">
        <v>32</v>
      </c>
      <c r="AX164" s="14" t="s">
        <v>76</v>
      </c>
      <c r="AY164" s="213" t="s">
        <v>134</v>
      </c>
    </row>
    <row r="165" s="16" customFormat="1">
      <c r="A165" s="16"/>
      <c r="B165" s="247"/>
      <c r="C165" s="16"/>
      <c r="D165" s="205" t="s">
        <v>153</v>
      </c>
      <c r="E165" s="248" t="s">
        <v>1</v>
      </c>
      <c r="F165" s="249" t="s">
        <v>529</v>
      </c>
      <c r="G165" s="16"/>
      <c r="H165" s="250">
        <v>0</v>
      </c>
      <c r="I165" s="251"/>
      <c r="J165" s="16"/>
      <c r="K165" s="16"/>
      <c r="L165" s="247"/>
      <c r="M165" s="252"/>
      <c r="N165" s="253"/>
      <c r="O165" s="253"/>
      <c r="P165" s="253"/>
      <c r="Q165" s="253"/>
      <c r="R165" s="253"/>
      <c r="S165" s="253"/>
      <c r="T165" s="254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48" t="s">
        <v>153</v>
      </c>
      <c r="AU165" s="248" t="s">
        <v>86</v>
      </c>
      <c r="AV165" s="16" t="s">
        <v>145</v>
      </c>
      <c r="AW165" s="16" t="s">
        <v>32</v>
      </c>
      <c r="AX165" s="16" t="s">
        <v>76</v>
      </c>
      <c r="AY165" s="248" t="s">
        <v>134</v>
      </c>
    </row>
    <row r="166" s="13" customFormat="1">
      <c r="A166" s="13"/>
      <c r="B166" s="204"/>
      <c r="C166" s="13"/>
      <c r="D166" s="205" t="s">
        <v>153</v>
      </c>
      <c r="E166" s="206" t="s">
        <v>1</v>
      </c>
      <c r="F166" s="207" t="s">
        <v>530</v>
      </c>
      <c r="G166" s="13"/>
      <c r="H166" s="206" t="s">
        <v>1</v>
      </c>
      <c r="I166" s="208"/>
      <c r="J166" s="13"/>
      <c r="K166" s="13"/>
      <c r="L166" s="204"/>
      <c r="M166" s="209"/>
      <c r="N166" s="210"/>
      <c r="O166" s="210"/>
      <c r="P166" s="210"/>
      <c r="Q166" s="210"/>
      <c r="R166" s="210"/>
      <c r="S166" s="210"/>
      <c r="T166" s="21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06" t="s">
        <v>153</v>
      </c>
      <c r="AU166" s="206" t="s">
        <v>86</v>
      </c>
      <c r="AV166" s="13" t="s">
        <v>84</v>
      </c>
      <c r="AW166" s="13" t="s">
        <v>32</v>
      </c>
      <c r="AX166" s="13" t="s">
        <v>76</v>
      </c>
      <c r="AY166" s="206" t="s">
        <v>134</v>
      </c>
    </row>
    <row r="167" s="14" customFormat="1">
      <c r="A167" s="14"/>
      <c r="B167" s="212"/>
      <c r="C167" s="14"/>
      <c r="D167" s="205" t="s">
        <v>153</v>
      </c>
      <c r="E167" s="213" t="s">
        <v>1</v>
      </c>
      <c r="F167" s="214" t="s">
        <v>531</v>
      </c>
      <c r="G167" s="14"/>
      <c r="H167" s="215">
        <v>0.017000000000000001</v>
      </c>
      <c r="I167" s="216"/>
      <c r="J167" s="14"/>
      <c r="K167" s="14"/>
      <c r="L167" s="212"/>
      <c r="M167" s="217"/>
      <c r="N167" s="218"/>
      <c r="O167" s="218"/>
      <c r="P167" s="218"/>
      <c r="Q167" s="218"/>
      <c r="R167" s="218"/>
      <c r="S167" s="218"/>
      <c r="T167" s="21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13" t="s">
        <v>153</v>
      </c>
      <c r="AU167" s="213" t="s">
        <v>86</v>
      </c>
      <c r="AV167" s="14" t="s">
        <v>86</v>
      </c>
      <c r="AW167" s="14" t="s">
        <v>32</v>
      </c>
      <c r="AX167" s="14" t="s">
        <v>76</v>
      </c>
      <c r="AY167" s="213" t="s">
        <v>134</v>
      </c>
    </row>
    <row r="168" s="15" customFormat="1">
      <c r="A168" s="15"/>
      <c r="B168" s="220"/>
      <c r="C168" s="15"/>
      <c r="D168" s="205" t="s">
        <v>153</v>
      </c>
      <c r="E168" s="221" t="s">
        <v>1</v>
      </c>
      <c r="F168" s="222" t="s">
        <v>184</v>
      </c>
      <c r="G168" s="15"/>
      <c r="H168" s="223">
        <v>0.017000000000000001</v>
      </c>
      <c r="I168" s="224"/>
      <c r="J168" s="15"/>
      <c r="K168" s="15"/>
      <c r="L168" s="220"/>
      <c r="M168" s="225"/>
      <c r="N168" s="226"/>
      <c r="O168" s="226"/>
      <c r="P168" s="226"/>
      <c r="Q168" s="226"/>
      <c r="R168" s="226"/>
      <c r="S168" s="226"/>
      <c r="T168" s="22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21" t="s">
        <v>153</v>
      </c>
      <c r="AU168" s="221" t="s">
        <v>86</v>
      </c>
      <c r="AV168" s="15" t="s">
        <v>140</v>
      </c>
      <c r="AW168" s="15" t="s">
        <v>32</v>
      </c>
      <c r="AX168" s="15" t="s">
        <v>84</v>
      </c>
      <c r="AY168" s="221" t="s">
        <v>134</v>
      </c>
    </row>
    <row r="169" s="12" customFormat="1" ht="22.8" customHeight="1">
      <c r="A169" s="12"/>
      <c r="B169" s="176"/>
      <c r="C169" s="12"/>
      <c r="D169" s="177" t="s">
        <v>75</v>
      </c>
      <c r="E169" s="187" t="s">
        <v>156</v>
      </c>
      <c r="F169" s="187" t="s">
        <v>213</v>
      </c>
      <c r="G169" s="12"/>
      <c r="H169" s="12"/>
      <c r="I169" s="179"/>
      <c r="J169" s="188">
        <f>BK169</f>
        <v>0</v>
      </c>
      <c r="K169" s="12"/>
      <c r="L169" s="176"/>
      <c r="M169" s="181"/>
      <c r="N169" s="182"/>
      <c r="O169" s="182"/>
      <c r="P169" s="183">
        <f>SUM(P170:P175)</f>
        <v>0</v>
      </c>
      <c r="Q169" s="182"/>
      <c r="R169" s="183">
        <f>SUM(R170:R175)</f>
        <v>11.157300000000001</v>
      </c>
      <c r="S169" s="182"/>
      <c r="T169" s="184">
        <f>SUM(T170:T175)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77" t="s">
        <v>84</v>
      </c>
      <c r="AT169" s="185" t="s">
        <v>75</v>
      </c>
      <c r="AU169" s="185" t="s">
        <v>84</v>
      </c>
      <c r="AY169" s="177" t="s">
        <v>134</v>
      </c>
      <c r="BK169" s="186">
        <f>SUM(BK170:BK175)</f>
        <v>0</v>
      </c>
    </row>
    <row r="170" s="2" customFormat="1" ht="16.5" customHeight="1">
      <c r="A170" s="38"/>
      <c r="B170" s="189"/>
      <c r="C170" s="190" t="s">
        <v>197</v>
      </c>
      <c r="D170" s="190" t="s">
        <v>136</v>
      </c>
      <c r="E170" s="191" t="s">
        <v>532</v>
      </c>
      <c r="F170" s="192" t="s">
        <v>533</v>
      </c>
      <c r="G170" s="193" t="s">
        <v>148</v>
      </c>
      <c r="H170" s="194">
        <v>32.340000000000003</v>
      </c>
      <c r="I170" s="195"/>
      <c r="J170" s="196">
        <f>ROUND(I170*H170,2)</f>
        <v>0</v>
      </c>
      <c r="K170" s="197"/>
      <c r="L170" s="39"/>
      <c r="M170" s="198" t="s">
        <v>1</v>
      </c>
      <c r="N170" s="199" t="s">
        <v>41</v>
      </c>
      <c r="O170" s="77"/>
      <c r="P170" s="200">
        <f>O170*H170</f>
        <v>0</v>
      </c>
      <c r="Q170" s="200">
        <v>0.34499999999999997</v>
      </c>
      <c r="R170" s="200">
        <f>Q170*H170</f>
        <v>11.157300000000001</v>
      </c>
      <c r="S170" s="200">
        <v>0</v>
      </c>
      <c r="T170" s="201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02" t="s">
        <v>140</v>
      </c>
      <c r="AT170" s="202" t="s">
        <v>136</v>
      </c>
      <c r="AU170" s="202" t="s">
        <v>86</v>
      </c>
      <c r="AY170" s="19" t="s">
        <v>134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9" t="s">
        <v>84</v>
      </c>
      <c r="BK170" s="203">
        <f>ROUND(I170*H170,2)</f>
        <v>0</v>
      </c>
      <c r="BL170" s="19" t="s">
        <v>140</v>
      </c>
      <c r="BM170" s="202" t="s">
        <v>534</v>
      </c>
    </row>
    <row r="171" s="13" customFormat="1">
      <c r="A171" s="13"/>
      <c r="B171" s="204"/>
      <c r="C171" s="13"/>
      <c r="D171" s="205" t="s">
        <v>153</v>
      </c>
      <c r="E171" s="206" t="s">
        <v>1</v>
      </c>
      <c r="F171" s="207" t="s">
        <v>535</v>
      </c>
      <c r="G171" s="13"/>
      <c r="H171" s="206" t="s">
        <v>1</v>
      </c>
      <c r="I171" s="208"/>
      <c r="J171" s="13"/>
      <c r="K171" s="13"/>
      <c r="L171" s="204"/>
      <c r="M171" s="209"/>
      <c r="N171" s="210"/>
      <c r="O171" s="210"/>
      <c r="P171" s="210"/>
      <c r="Q171" s="210"/>
      <c r="R171" s="210"/>
      <c r="S171" s="210"/>
      <c r="T171" s="21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06" t="s">
        <v>153</v>
      </c>
      <c r="AU171" s="206" t="s">
        <v>86</v>
      </c>
      <c r="AV171" s="13" t="s">
        <v>84</v>
      </c>
      <c r="AW171" s="13" t="s">
        <v>32</v>
      </c>
      <c r="AX171" s="13" t="s">
        <v>76</v>
      </c>
      <c r="AY171" s="206" t="s">
        <v>134</v>
      </c>
    </row>
    <row r="172" s="14" customFormat="1">
      <c r="A172" s="14"/>
      <c r="B172" s="212"/>
      <c r="C172" s="14"/>
      <c r="D172" s="205" t="s">
        <v>153</v>
      </c>
      <c r="E172" s="213" t="s">
        <v>1</v>
      </c>
      <c r="F172" s="214" t="s">
        <v>536</v>
      </c>
      <c r="G172" s="14"/>
      <c r="H172" s="215">
        <v>32.340000000000003</v>
      </c>
      <c r="I172" s="216"/>
      <c r="J172" s="14"/>
      <c r="K172" s="14"/>
      <c r="L172" s="212"/>
      <c r="M172" s="217"/>
      <c r="N172" s="218"/>
      <c r="O172" s="218"/>
      <c r="P172" s="218"/>
      <c r="Q172" s="218"/>
      <c r="R172" s="218"/>
      <c r="S172" s="218"/>
      <c r="T172" s="21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13" t="s">
        <v>153</v>
      </c>
      <c r="AU172" s="213" t="s">
        <v>86</v>
      </c>
      <c r="AV172" s="14" t="s">
        <v>86</v>
      </c>
      <c r="AW172" s="14" t="s">
        <v>32</v>
      </c>
      <c r="AX172" s="14" t="s">
        <v>76</v>
      </c>
      <c r="AY172" s="213" t="s">
        <v>134</v>
      </c>
    </row>
    <row r="173" s="15" customFormat="1">
      <c r="A173" s="15"/>
      <c r="B173" s="220"/>
      <c r="C173" s="15"/>
      <c r="D173" s="205" t="s">
        <v>153</v>
      </c>
      <c r="E173" s="221" t="s">
        <v>1</v>
      </c>
      <c r="F173" s="222" t="s">
        <v>184</v>
      </c>
      <c r="G173" s="15"/>
      <c r="H173" s="223">
        <v>32.340000000000003</v>
      </c>
      <c r="I173" s="224"/>
      <c r="J173" s="15"/>
      <c r="K173" s="15"/>
      <c r="L173" s="220"/>
      <c r="M173" s="225"/>
      <c r="N173" s="226"/>
      <c r="O173" s="226"/>
      <c r="P173" s="226"/>
      <c r="Q173" s="226"/>
      <c r="R173" s="226"/>
      <c r="S173" s="226"/>
      <c r="T173" s="227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21" t="s">
        <v>153</v>
      </c>
      <c r="AU173" s="221" t="s">
        <v>86</v>
      </c>
      <c r="AV173" s="15" t="s">
        <v>140</v>
      </c>
      <c r="AW173" s="15" t="s">
        <v>32</v>
      </c>
      <c r="AX173" s="15" t="s">
        <v>84</v>
      </c>
      <c r="AY173" s="221" t="s">
        <v>134</v>
      </c>
    </row>
    <row r="174" s="2" customFormat="1" ht="33" customHeight="1">
      <c r="A174" s="38"/>
      <c r="B174" s="189"/>
      <c r="C174" s="190" t="s">
        <v>202</v>
      </c>
      <c r="D174" s="190" t="s">
        <v>136</v>
      </c>
      <c r="E174" s="191" t="s">
        <v>237</v>
      </c>
      <c r="F174" s="192" t="s">
        <v>537</v>
      </c>
      <c r="G174" s="193" t="s">
        <v>148</v>
      </c>
      <c r="H174" s="194">
        <v>31.75</v>
      </c>
      <c r="I174" s="195"/>
      <c r="J174" s="196">
        <f>ROUND(I174*H174,2)</f>
        <v>0</v>
      </c>
      <c r="K174" s="197"/>
      <c r="L174" s="39"/>
      <c r="M174" s="198" t="s">
        <v>1</v>
      </c>
      <c r="N174" s="199" t="s">
        <v>41</v>
      </c>
      <c r="O174" s="77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02" t="s">
        <v>140</v>
      </c>
      <c r="AT174" s="202" t="s">
        <v>136</v>
      </c>
      <c r="AU174" s="202" t="s">
        <v>86</v>
      </c>
      <c r="AY174" s="19" t="s">
        <v>134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9" t="s">
        <v>84</v>
      </c>
      <c r="BK174" s="203">
        <f>ROUND(I174*H174,2)</f>
        <v>0</v>
      </c>
      <c r="BL174" s="19" t="s">
        <v>140</v>
      </c>
      <c r="BM174" s="202" t="s">
        <v>538</v>
      </c>
    </row>
    <row r="175" s="14" customFormat="1">
      <c r="A175" s="14"/>
      <c r="B175" s="212"/>
      <c r="C175" s="14"/>
      <c r="D175" s="205" t="s">
        <v>153</v>
      </c>
      <c r="E175" s="213" t="s">
        <v>1</v>
      </c>
      <c r="F175" s="214" t="s">
        <v>539</v>
      </c>
      <c r="G175" s="14"/>
      <c r="H175" s="215">
        <v>31.75</v>
      </c>
      <c r="I175" s="216"/>
      <c r="J175" s="14"/>
      <c r="K175" s="14"/>
      <c r="L175" s="212"/>
      <c r="M175" s="217"/>
      <c r="N175" s="218"/>
      <c r="O175" s="218"/>
      <c r="P175" s="218"/>
      <c r="Q175" s="218"/>
      <c r="R175" s="218"/>
      <c r="S175" s="218"/>
      <c r="T175" s="21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13" t="s">
        <v>153</v>
      </c>
      <c r="AU175" s="213" t="s">
        <v>86</v>
      </c>
      <c r="AV175" s="14" t="s">
        <v>86</v>
      </c>
      <c r="AW175" s="14" t="s">
        <v>32</v>
      </c>
      <c r="AX175" s="14" t="s">
        <v>84</v>
      </c>
      <c r="AY175" s="213" t="s">
        <v>134</v>
      </c>
    </row>
    <row r="176" s="12" customFormat="1" ht="22.8" customHeight="1">
      <c r="A176" s="12"/>
      <c r="B176" s="176"/>
      <c r="C176" s="12"/>
      <c r="D176" s="177" t="s">
        <v>75</v>
      </c>
      <c r="E176" s="187" t="s">
        <v>160</v>
      </c>
      <c r="F176" s="187" t="s">
        <v>540</v>
      </c>
      <c r="G176" s="12"/>
      <c r="H176" s="12"/>
      <c r="I176" s="179"/>
      <c r="J176" s="188">
        <f>BK176</f>
        <v>0</v>
      </c>
      <c r="K176" s="12"/>
      <c r="L176" s="176"/>
      <c r="M176" s="181"/>
      <c r="N176" s="182"/>
      <c r="O176" s="182"/>
      <c r="P176" s="183">
        <f>SUM(P177:P180)</f>
        <v>0</v>
      </c>
      <c r="Q176" s="182"/>
      <c r="R176" s="183">
        <f>SUM(R177:R180)</f>
        <v>0</v>
      </c>
      <c r="S176" s="182"/>
      <c r="T176" s="184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77" t="s">
        <v>84</v>
      </c>
      <c r="AT176" s="185" t="s">
        <v>75</v>
      </c>
      <c r="AU176" s="185" t="s">
        <v>84</v>
      </c>
      <c r="AY176" s="177" t="s">
        <v>134</v>
      </c>
      <c r="BK176" s="186">
        <f>SUM(BK177:BK180)</f>
        <v>0</v>
      </c>
    </row>
    <row r="177" s="2" customFormat="1" ht="16.5" customHeight="1">
      <c r="A177" s="38"/>
      <c r="B177" s="189"/>
      <c r="C177" s="190" t="s">
        <v>8</v>
      </c>
      <c r="D177" s="190" t="s">
        <v>136</v>
      </c>
      <c r="E177" s="191" t="s">
        <v>541</v>
      </c>
      <c r="F177" s="192" t="s">
        <v>542</v>
      </c>
      <c r="G177" s="193" t="s">
        <v>393</v>
      </c>
      <c r="H177" s="194">
        <v>8.4000000000000004</v>
      </c>
      <c r="I177" s="195"/>
      <c r="J177" s="196">
        <f>ROUND(I177*H177,2)</f>
        <v>0</v>
      </c>
      <c r="K177" s="197"/>
      <c r="L177" s="39"/>
      <c r="M177" s="198" t="s">
        <v>1</v>
      </c>
      <c r="N177" s="199" t="s">
        <v>41</v>
      </c>
      <c r="O177" s="77"/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02" t="s">
        <v>140</v>
      </c>
      <c r="AT177" s="202" t="s">
        <v>136</v>
      </c>
      <c r="AU177" s="202" t="s">
        <v>86</v>
      </c>
      <c r="AY177" s="19" t="s">
        <v>134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9" t="s">
        <v>84</v>
      </c>
      <c r="BK177" s="203">
        <f>ROUND(I177*H177,2)</f>
        <v>0</v>
      </c>
      <c r="BL177" s="19" t="s">
        <v>140</v>
      </c>
      <c r="BM177" s="202" t="s">
        <v>543</v>
      </c>
    </row>
    <row r="178" s="13" customFormat="1">
      <c r="A178" s="13"/>
      <c r="B178" s="204"/>
      <c r="C178" s="13"/>
      <c r="D178" s="205" t="s">
        <v>153</v>
      </c>
      <c r="E178" s="206" t="s">
        <v>1</v>
      </c>
      <c r="F178" s="207" t="s">
        <v>544</v>
      </c>
      <c r="G178" s="13"/>
      <c r="H178" s="206" t="s">
        <v>1</v>
      </c>
      <c r="I178" s="208"/>
      <c r="J178" s="13"/>
      <c r="K178" s="13"/>
      <c r="L178" s="204"/>
      <c r="M178" s="209"/>
      <c r="N178" s="210"/>
      <c r="O178" s="210"/>
      <c r="P178" s="210"/>
      <c r="Q178" s="210"/>
      <c r="R178" s="210"/>
      <c r="S178" s="210"/>
      <c r="T178" s="21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06" t="s">
        <v>153</v>
      </c>
      <c r="AU178" s="206" t="s">
        <v>86</v>
      </c>
      <c r="AV178" s="13" t="s">
        <v>84</v>
      </c>
      <c r="AW178" s="13" t="s">
        <v>32</v>
      </c>
      <c r="AX178" s="13" t="s">
        <v>76</v>
      </c>
      <c r="AY178" s="206" t="s">
        <v>134</v>
      </c>
    </row>
    <row r="179" s="14" customFormat="1">
      <c r="A179" s="14"/>
      <c r="B179" s="212"/>
      <c r="C179" s="14"/>
      <c r="D179" s="205" t="s">
        <v>153</v>
      </c>
      <c r="E179" s="213" t="s">
        <v>1</v>
      </c>
      <c r="F179" s="214" t="s">
        <v>545</v>
      </c>
      <c r="G179" s="14"/>
      <c r="H179" s="215">
        <v>8.4000000000000004</v>
      </c>
      <c r="I179" s="216"/>
      <c r="J179" s="14"/>
      <c r="K179" s="14"/>
      <c r="L179" s="212"/>
      <c r="M179" s="217"/>
      <c r="N179" s="218"/>
      <c r="O179" s="218"/>
      <c r="P179" s="218"/>
      <c r="Q179" s="218"/>
      <c r="R179" s="218"/>
      <c r="S179" s="218"/>
      <c r="T179" s="21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13" t="s">
        <v>153</v>
      </c>
      <c r="AU179" s="213" t="s">
        <v>86</v>
      </c>
      <c r="AV179" s="14" t="s">
        <v>86</v>
      </c>
      <c r="AW179" s="14" t="s">
        <v>32</v>
      </c>
      <c r="AX179" s="14" t="s">
        <v>76</v>
      </c>
      <c r="AY179" s="213" t="s">
        <v>134</v>
      </c>
    </row>
    <row r="180" s="15" customFormat="1">
      <c r="A180" s="15"/>
      <c r="B180" s="220"/>
      <c r="C180" s="15"/>
      <c r="D180" s="205" t="s">
        <v>153</v>
      </c>
      <c r="E180" s="221" t="s">
        <v>1</v>
      </c>
      <c r="F180" s="222" t="s">
        <v>184</v>
      </c>
      <c r="G180" s="15"/>
      <c r="H180" s="223">
        <v>8.4000000000000004</v>
      </c>
      <c r="I180" s="224"/>
      <c r="J180" s="15"/>
      <c r="K180" s="15"/>
      <c r="L180" s="220"/>
      <c r="M180" s="225"/>
      <c r="N180" s="226"/>
      <c r="O180" s="226"/>
      <c r="P180" s="226"/>
      <c r="Q180" s="226"/>
      <c r="R180" s="226"/>
      <c r="S180" s="226"/>
      <c r="T180" s="227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21" t="s">
        <v>153</v>
      </c>
      <c r="AU180" s="221" t="s">
        <v>86</v>
      </c>
      <c r="AV180" s="15" t="s">
        <v>140</v>
      </c>
      <c r="AW180" s="15" t="s">
        <v>32</v>
      </c>
      <c r="AX180" s="15" t="s">
        <v>84</v>
      </c>
      <c r="AY180" s="221" t="s">
        <v>134</v>
      </c>
    </row>
    <row r="181" s="12" customFormat="1" ht="22.8" customHeight="1">
      <c r="A181" s="12"/>
      <c r="B181" s="176"/>
      <c r="C181" s="12"/>
      <c r="D181" s="177" t="s">
        <v>75</v>
      </c>
      <c r="E181" s="187" t="s">
        <v>172</v>
      </c>
      <c r="F181" s="187" t="s">
        <v>256</v>
      </c>
      <c r="G181" s="12"/>
      <c r="H181" s="12"/>
      <c r="I181" s="179"/>
      <c r="J181" s="188">
        <f>BK181</f>
        <v>0</v>
      </c>
      <c r="K181" s="12"/>
      <c r="L181" s="176"/>
      <c r="M181" s="181"/>
      <c r="N181" s="182"/>
      <c r="O181" s="182"/>
      <c r="P181" s="183">
        <f>SUM(P182:P212)</f>
        <v>0</v>
      </c>
      <c r="Q181" s="182"/>
      <c r="R181" s="183">
        <f>SUM(R182:R212)</f>
        <v>0.00044000000000000002</v>
      </c>
      <c r="S181" s="182"/>
      <c r="T181" s="184">
        <f>SUM(T182:T212)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77" t="s">
        <v>84</v>
      </c>
      <c r="AT181" s="185" t="s">
        <v>75</v>
      </c>
      <c r="AU181" s="185" t="s">
        <v>84</v>
      </c>
      <c r="AY181" s="177" t="s">
        <v>134</v>
      </c>
      <c r="BK181" s="186">
        <f>SUM(BK182:BK212)</f>
        <v>0</v>
      </c>
    </row>
    <row r="182" s="2" customFormat="1" ht="16.5" customHeight="1">
      <c r="A182" s="38"/>
      <c r="B182" s="189"/>
      <c r="C182" s="190" t="s">
        <v>209</v>
      </c>
      <c r="D182" s="190" t="s">
        <v>136</v>
      </c>
      <c r="E182" s="191" t="s">
        <v>258</v>
      </c>
      <c r="F182" s="192" t="s">
        <v>259</v>
      </c>
      <c r="G182" s="193" t="s">
        <v>148</v>
      </c>
      <c r="H182" s="194">
        <v>31.75</v>
      </c>
      <c r="I182" s="195"/>
      <c r="J182" s="196">
        <f>ROUND(I182*H182,2)</f>
        <v>0</v>
      </c>
      <c r="K182" s="197"/>
      <c r="L182" s="39"/>
      <c r="M182" s="198" t="s">
        <v>1</v>
      </c>
      <c r="N182" s="199" t="s">
        <v>41</v>
      </c>
      <c r="O182" s="77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02" t="s">
        <v>140</v>
      </c>
      <c r="AT182" s="202" t="s">
        <v>136</v>
      </c>
      <c r="AU182" s="202" t="s">
        <v>86</v>
      </c>
      <c r="AY182" s="19" t="s">
        <v>134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9" t="s">
        <v>84</v>
      </c>
      <c r="BK182" s="203">
        <f>ROUND(I182*H182,2)</f>
        <v>0</v>
      </c>
      <c r="BL182" s="19" t="s">
        <v>140</v>
      </c>
      <c r="BM182" s="202" t="s">
        <v>546</v>
      </c>
    </row>
    <row r="183" s="13" customFormat="1">
      <c r="A183" s="13"/>
      <c r="B183" s="204"/>
      <c r="C183" s="13"/>
      <c r="D183" s="205" t="s">
        <v>153</v>
      </c>
      <c r="E183" s="206" t="s">
        <v>1</v>
      </c>
      <c r="F183" s="207" t="s">
        <v>547</v>
      </c>
      <c r="G183" s="13"/>
      <c r="H183" s="206" t="s">
        <v>1</v>
      </c>
      <c r="I183" s="208"/>
      <c r="J183" s="13"/>
      <c r="K183" s="13"/>
      <c r="L183" s="204"/>
      <c r="M183" s="209"/>
      <c r="N183" s="210"/>
      <c r="O183" s="210"/>
      <c r="P183" s="210"/>
      <c r="Q183" s="210"/>
      <c r="R183" s="210"/>
      <c r="S183" s="210"/>
      <c r="T183" s="21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06" t="s">
        <v>153</v>
      </c>
      <c r="AU183" s="206" t="s">
        <v>86</v>
      </c>
      <c r="AV183" s="13" t="s">
        <v>84</v>
      </c>
      <c r="AW183" s="13" t="s">
        <v>32</v>
      </c>
      <c r="AX183" s="13" t="s">
        <v>76</v>
      </c>
      <c r="AY183" s="206" t="s">
        <v>134</v>
      </c>
    </row>
    <row r="184" s="14" customFormat="1">
      <c r="A184" s="14"/>
      <c r="B184" s="212"/>
      <c r="C184" s="14"/>
      <c r="D184" s="205" t="s">
        <v>153</v>
      </c>
      <c r="E184" s="213" t="s">
        <v>1</v>
      </c>
      <c r="F184" s="214" t="s">
        <v>548</v>
      </c>
      <c r="G184" s="14"/>
      <c r="H184" s="215">
        <v>31.75</v>
      </c>
      <c r="I184" s="216"/>
      <c r="J184" s="14"/>
      <c r="K184" s="14"/>
      <c r="L184" s="212"/>
      <c r="M184" s="217"/>
      <c r="N184" s="218"/>
      <c r="O184" s="218"/>
      <c r="P184" s="218"/>
      <c r="Q184" s="218"/>
      <c r="R184" s="218"/>
      <c r="S184" s="218"/>
      <c r="T184" s="21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13" t="s">
        <v>153</v>
      </c>
      <c r="AU184" s="213" t="s">
        <v>86</v>
      </c>
      <c r="AV184" s="14" t="s">
        <v>86</v>
      </c>
      <c r="AW184" s="14" t="s">
        <v>32</v>
      </c>
      <c r="AX184" s="14" t="s">
        <v>84</v>
      </c>
      <c r="AY184" s="213" t="s">
        <v>134</v>
      </c>
    </row>
    <row r="185" s="2" customFormat="1" ht="21.75" customHeight="1">
      <c r="A185" s="38"/>
      <c r="B185" s="189"/>
      <c r="C185" s="190" t="s">
        <v>214</v>
      </c>
      <c r="D185" s="190" t="s">
        <v>136</v>
      </c>
      <c r="E185" s="191" t="s">
        <v>549</v>
      </c>
      <c r="F185" s="192" t="s">
        <v>550</v>
      </c>
      <c r="G185" s="193" t="s">
        <v>234</v>
      </c>
      <c r="H185" s="194">
        <v>18</v>
      </c>
      <c r="I185" s="195"/>
      <c r="J185" s="196">
        <f>ROUND(I185*H185,2)</f>
        <v>0</v>
      </c>
      <c r="K185" s="197"/>
      <c r="L185" s="39"/>
      <c r="M185" s="198" t="s">
        <v>1</v>
      </c>
      <c r="N185" s="199" t="s">
        <v>41</v>
      </c>
      <c r="O185" s="77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02" t="s">
        <v>140</v>
      </c>
      <c r="AT185" s="202" t="s">
        <v>136</v>
      </c>
      <c r="AU185" s="202" t="s">
        <v>86</v>
      </c>
      <c r="AY185" s="19" t="s">
        <v>134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9" t="s">
        <v>84</v>
      </c>
      <c r="BK185" s="203">
        <f>ROUND(I185*H185,2)</f>
        <v>0</v>
      </c>
      <c r="BL185" s="19" t="s">
        <v>140</v>
      </c>
      <c r="BM185" s="202" t="s">
        <v>551</v>
      </c>
    </row>
    <row r="186" s="13" customFormat="1">
      <c r="A186" s="13"/>
      <c r="B186" s="204"/>
      <c r="C186" s="13"/>
      <c r="D186" s="205" t="s">
        <v>153</v>
      </c>
      <c r="E186" s="206" t="s">
        <v>1</v>
      </c>
      <c r="F186" s="207" t="s">
        <v>552</v>
      </c>
      <c r="G186" s="13"/>
      <c r="H186" s="206" t="s">
        <v>1</v>
      </c>
      <c r="I186" s="208"/>
      <c r="J186" s="13"/>
      <c r="K186" s="13"/>
      <c r="L186" s="204"/>
      <c r="M186" s="209"/>
      <c r="N186" s="210"/>
      <c r="O186" s="210"/>
      <c r="P186" s="210"/>
      <c r="Q186" s="210"/>
      <c r="R186" s="210"/>
      <c r="S186" s="210"/>
      <c r="T186" s="21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06" t="s">
        <v>153</v>
      </c>
      <c r="AU186" s="206" t="s">
        <v>86</v>
      </c>
      <c r="AV186" s="13" t="s">
        <v>84</v>
      </c>
      <c r="AW186" s="13" t="s">
        <v>32</v>
      </c>
      <c r="AX186" s="13" t="s">
        <v>76</v>
      </c>
      <c r="AY186" s="206" t="s">
        <v>134</v>
      </c>
    </row>
    <row r="187" s="14" customFormat="1">
      <c r="A187" s="14"/>
      <c r="B187" s="212"/>
      <c r="C187" s="14"/>
      <c r="D187" s="205" t="s">
        <v>153</v>
      </c>
      <c r="E187" s="213" t="s">
        <v>1</v>
      </c>
      <c r="F187" s="214" t="s">
        <v>553</v>
      </c>
      <c r="G187" s="14"/>
      <c r="H187" s="215">
        <v>18</v>
      </c>
      <c r="I187" s="216"/>
      <c r="J187" s="14"/>
      <c r="K187" s="14"/>
      <c r="L187" s="212"/>
      <c r="M187" s="217"/>
      <c r="N187" s="218"/>
      <c r="O187" s="218"/>
      <c r="P187" s="218"/>
      <c r="Q187" s="218"/>
      <c r="R187" s="218"/>
      <c r="S187" s="218"/>
      <c r="T187" s="21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13" t="s">
        <v>153</v>
      </c>
      <c r="AU187" s="213" t="s">
        <v>86</v>
      </c>
      <c r="AV187" s="14" t="s">
        <v>86</v>
      </c>
      <c r="AW187" s="14" t="s">
        <v>32</v>
      </c>
      <c r="AX187" s="14" t="s">
        <v>84</v>
      </c>
      <c r="AY187" s="213" t="s">
        <v>134</v>
      </c>
    </row>
    <row r="188" s="2" customFormat="1" ht="21.75" customHeight="1">
      <c r="A188" s="38"/>
      <c r="B188" s="189"/>
      <c r="C188" s="228" t="s">
        <v>219</v>
      </c>
      <c r="D188" s="228" t="s">
        <v>186</v>
      </c>
      <c r="E188" s="229" t="s">
        <v>554</v>
      </c>
      <c r="F188" s="230" t="s">
        <v>555</v>
      </c>
      <c r="G188" s="231" t="s">
        <v>139</v>
      </c>
      <c r="H188" s="232">
        <v>18.18</v>
      </c>
      <c r="I188" s="233"/>
      <c r="J188" s="234">
        <f>ROUND(I188*H188,2)</f>
        <v>0</v>
      </c>
      <c r="K188" s="235"/>
      <c r="L188" s="236"/>
      <c r="M188" s="237" t="s">
        <v>1</v>
      </c>
      <c r="N188" s="238" t="s">
        <v>41</v>
      </c>
      <c r="O188" s="77"/>
      <c r="P188" s="200">
        <f>O188*H188</f>
        <v>0</v>
      </c>
      <c r="Q188" s="200">
        <v>0</v>
      </c>
      <c r="R188" s="200">
        <f>Q188*H188</f>
        <v>0</v>
      </c>
      <c r="S188" s="200">
        <v>0</v>
      </c>
      <c r="T188" s="201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2" t="s">
        <v>168</v>
      </c>
      <c r="AT188" s="202" t="s">
        <v>186</v>
      </c>
      <c r="AU188" s="202" t="s">
        <v>86</v>
      </c>
      <c r="AY188" s="19" t="s">
        <v>134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9" t="s">
        <v>84</v>
      </c>
      <c r="BK188" s="203">
        <f>ROUND(I188*H188,2)</f>
        <v>0</v>
      </c>
      <c r="BL188" s="19" t="s">
        <v>140</v>
      </c>
      <c r="BM188" s="202" t="s">
        <v>556</v>
      </c>
    </row>
    <row r="189" s="14" customFormat="1">
      <c r="A189" s="14"/>
      <c r="B189" s="212"/>
      <c r="C189" s="14"/>
      <c r="D189" s="205" t="s">
        <v>153</v>
      </c>
      <c r="E189" s="213" t="s">
        <v>1</v>
      </c>
      <c r="F189" s="214" t="s">
        <v>557</v>
      </c>
      <c r="G189" s="14"/>
      <c r="H189" s="215">
        <v>18.18</v>
      </c>
      <c r="I189" s="216"/>
      <c r="J189" s="14"/>
      <c r="K189" s="14"/>
      <c r="L189" s="212"/>
      <c r="M189" s="217"/>
      <c r="N189" s="218"/>
      <c r="O189" s="218"/>
      <c r="P189" s="218"/>
      <c r="Q189" s="218"/>
      <c r="R189" s="218"/>
      <c r="S189" s="218"/>
      <c r="T189" s="21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13" t="s">
        <v>153</v>
      </c>
      <c r="AU189" s="213" t="s">
        <v>86</v>
      </c>
      <c r="AV189" s="14" t="s">
        <v>86</v>
      </c>
      <c r="AW189" s="14" t="s">
        <v>32</v>
      </c>
      <c r="AX189" s="14" t="s">
        <v>76</v>
      </c>
      <c r="AY189" s="213" t="s">
        <v>134</v>
      </c>
    </row>
    <row r="190" s="15" customFormat="1">
      <c r="A190" s="15"/>
      <c r="B190" s="220"/>
      <c r="C190" s="15"/>
      <c r="D190" s="205" t="s">
        <v>153</v>
      </c>
      <c r="E190" s="221" t="s">
        <v>1</v>
      </c>
      <c r="F190" s="222" t="s">
        <v>184</v>
      </c>
      <c r="G190" s="15"/>
      <c r="H190" s="223">
        <v>18.18</v>
      </c>
      <c r="I190" s="224"/>
      <c r="J190" s="15"/>
      <c r="K190" s="15"/>
      <c r="L190" s="220"/>
      <c r="M190" s="225"/>
      <c r="N190" s="226"/>
      <c r="O190" s="226"/>
      <c r="P190" s="226"/>
      <c r="Q190" s="226"/>
      <c r="R190" s="226"/>
      <c r="S190" s="226"/>
      <c r="T190" s="22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21" t="s">
        <v>153</v>
      </c>
      <c r="AU190" s="221" t="s">
        <v>86</v>
      </c>
      <c r="AV190" s="15" t="s">
        <v>140</v>
      </c>
      <c r="AW190" s="15" t="s">
        <v>32</v>
      </c>
      <c r="AX190" s="15" t="s">
        <v>84</v>
      </c>
      <c r="AY190" s="221" t="s">
        <v>134</v>
      </c>
    </row>
    <row r="191" s="2" customFormat="1" ht="21.75" customHeight="1">
      <c r="A191" s="38"/>
      <c r="B191" s="189"/>
      <c r="C191" s="228" t="s">
        <v>224</v>
      </c>
      <c r="D191" s="228" t="s">
        <v>186</v>
      </c>
      <c r="E191" s="229" t="s">
        <v>558</v>
      </c>
      <c r="F191" s="230" t="s">
        <v>559</v>
      </c>
      <c r="G191" s="231" t="s">
        <v>139</v>
      </c>
      <c r="H191" s="232">
        <v>1.01</v>
      </c>
      <c r="I191" s="233"/>
      <c r="J191" s="234">
        <f>ROUND(I191*H191,2)</f>
        <v>0</v>
      </c>
      <c r="K191" s="235"/>
      <c r="L191" s="236"/>
      <c r="M191" s="237" t="s">
        <v>1</v>
      </c>
      <c r="N191" s="238" t="s">
        <v>41</v>
      </c>
      <c r="O191" s="77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02" t="s">
        <v>168</v>
      </c>
      <c r="AT191" s="202" t="s">
        <v>186</v>
      </c>
      <c r="AU191" s="202" t="s">
        <v>86</v>
      </c>
      <c r="AY191" s="19" t="s">
        <v>134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9" t="s">
        <v>84</v>
      </c>
      <c r="BK191" s="203">
        <f>ROUND(I191*H191,2)</f>
        <v>0</v>
      </c>
      <c r="BL191" s="19" t="s">
        <v>140</v>
      </c>
      <c r="BM191" s="202" t="s">
        <v>560</v>
      </c>
    </row>
    <row r="192" s="14" customFormat="1">
      <c r="A192" s="14"/>
      <c r="B192" s="212"/>
      <c r="C192" s="14"/>
      <c r="D192" s="205" t="s">
        <v>153</v>
      </c>
      <c r="E192" s="213" t="s">
        <v>1</v>
      </c>
      <c r="F192" s="214" t="s">
        <v>561</v>
      </c>
      <c r="G192" s="14"/>
      <c r="H192" s="215">
        <v>1.01</v>
      </c>
      <c r="I192" s="216"/>
      <c r="J192" s="14"/>
      <c r="K192" s="14"/>
      <c r="L192" s="212"/>
      <c r="M192" s="217"/>
      <c r="N192" s="218"/>
      <c r="O192" s="218"/>
      <c r="P192" s="218"/>
      <c r="Q192" s="218"/>
      <c r="R192" s="218"/>
      <c r="S192" s="218"/>
      <c r="T192" s="21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13" t="s">
        <v>153</v>
      </c>
      <c r="AU192" s="213" t="s">
        <v>86</v>
      </c>
      <c r="AV192" s="14" t="s">
        <v>86</v>
      </c>
      <c r="AW192" s="14" t="s">
        <v>32</v>
      </c>
      <c r="AX192" s="14" t="s">
        <v>76</v>
      </c>
      <c r="AY192" s="213" t="s">
        <v>134</v>
      </c>
    </row>
    <row r="193" s="15" customFormat="1">
      <c r="A193" s="15"/>
      <c r="B193" s="220"/>
      <c r="C193" s="15"/>
      <c r="D193" s="205" t="s">
        <v>153</v>
      </c>
      <c r="E193" s="221" t="s">
        <v>1</v>
      </c>
      <c r="F193" s="222" t="s">
        <v>184</v>
      </c>
      <c r="G193" s="15"/>
      <c r="H193" s="223">
        <v>1.01</v>
      </c>
      <c r="I193" s="224"/>
      <c r="J193" s="15"/>
      <c r="K193" s="15"/>
      <c r="L193" s="220"/>
      <c r="M193" s="225"/>
      <c r="N193" s="226"/>
      <c r="O193" s="226"/>
      <c r="P193" s="226"/>
      <c r="Q193" s="226"/>
      <c r="R193" s="226"/>
      <c r="S193" s="226"/>
      <c r="T193" s="227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21" t="s">
        <v>153</v>
      </c>
      <c r="AU193" s="221" t="s">
        <v>86</v>
      </c>
      <c r="AV193" s="15" t="s">
        <v>140</v>
      </c>
      <c r="AW193" s="15" t="s">
        <v>32</v>
      </c>
      <c r="AX193" s="15" t="s">
        <v>84</v>
      </c>
      <c r="AY193" s="221" t="s">
        <v>134</v>
      </c>
    </row>
    <row r="194" s="2" customFormat="1" ht="21.75" customHeight="1">
      <c r="A194" s="38"/>
      <c r="B194" s="189"/>
      <c r="C194" s="228" t="s">
        <v>228</v>
      </c>
      <c r="D194" s="228" t="s">
        <v>186</v>
      </c>
      <c r="E194" s="229" t="s">
        <v>562</v>
      </c>
      <c r="F194" s="230" t="s">
        <v>563</v>
      </c>
      <c r="G194" s="231" t="s">
        <v>139</v>
      </c>
      <c r="H194" s="232">
        <v>8.0800000000000001</v>
      </c>
      <c r="I194" s="233"/>
      <c r="J194" s="234">
        <f>ROUND(I194*H194,2)</f>
        <v>0</v>
      </c>
      <c r="K194" s="235"/>
      <c r="L194" s="236"/>
      <c r="M194" s="237" t="s">
        <v>1</v>
      </c>
      <c r="N194" s="238" t="s">
        <v>41</v>
      </c>
      <c r="O194" s="77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02" t="s">
        <v>168</v>
      </c>
      <c r="AT194" s="202" t="s">
        <v>186</v>
      </c>
      <c r="AU194" s="202" t="s">
        <v>86</v>
      </c>
      <c r="AY194" s="19" t="s">
        <v>134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9" t="s">
        <v>84</v>
      </c>
      <c r="BK194" s="203">
        <f>ROUND(I194*H194,2)</f>
        <v>0</v>
      </c>
      <c r="BL194" s="19" t="s">
        <v>140</v>
      </c>
      <c r="BM194" s="202" t="s">
        <v>564</v>
      </c>
    </row>
    <row r="195" s="14" customFormat="1">
      <c r="A195" s="14"/>
      <c r="B195" s="212"/>
      <c r="C195" s="14"/>
      <c r="D195" s="205" t="s">
        <v>153</v>
      </c>
      <c r="E195" s="213" t="s">
        <v>1</v>
      </c>
      <c r="F195" s="214" t="s">
        <v>565</v>
      </c>
      <c r="G195" s="14"/>
      <c r="H195" s="215">
        <v>8.0800000000000001</v>
      </c>
      <c r="I195" s="216"/>
      <c r="J195" s="14"/>
      <c r="K195" s="14"/>
      <c r="L195" s="212"/>
      <c r="M195" s="217"/>
      <c r="N195" s="218"/>
      <c r="O195" s="218"/>
      <c r="P195" s="218"/>
      <c r="Q195" s="218"/>
      <c r="R195" s="218"/>
      <c r="S195" s="218"/>
      <c r="T195" s="21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13" t="s">
        <v>153</v>
      </c>
      <c r="AU195" s="213" t="s">
        <v>86</v>
      </c>
      <c r="AV195" s="14" t="s">
        <v>86</v>
      </c>
      <c r="AW195" s="14" t="s">
        <v>32</v>
      </c>
      <c r="AX195" s="14" t="s">
        <v>76</v>
      </c>
      <c r="AY195" s="213" t="s">
        <v>134</v>
      </c>
    </row>
    <row r="196" s="15" customFormat="1">
      <c r="A196" s="15"/>
      <c r="B196" s="220"/>
      <c r="C196" s="15"/>
      <c r="D196" s="205" t="s">
        <v>153</v>
      </c>
      <c r="E196" s="221" t="s">
        <v>1</v>
      </c>
      <c r="F196" s="222" t="s">
        <v>184</v>
      </c>
      <c r="G196" s="15"/>
      <c r="H196" s="223">
        <v>8.0800000000000001</v>
      </c>
      <c r="I196" s="224"/>
      <c r="J196" s="15"/>
      <c r="K196" s="15"/>
      <c r="L196" s="220"/>
      <c r="M196" s="225"/>
      <c r="N196" s="226"/>
      <c r="O196" s="226"/>
      <c r="P196" s="226"/>
      <c r="Q196" s="226"/>
      <c r="R196" s="226"/>
      <c r="S196" s="226"/>
      <c r="T196" s="227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21" t="s">
        <v>153</v>
      </c>
      <c r="AU196" s="221" t="s">
        <v>86</v>
      </c>
      <c r="AV196" s="15" t="s">
        <v>140</v>
      </c>
      <c r="AW196" s="15" t="s">
        <v>32</v>
      </c>
      <c r="AX196" s="15" t="s">
        <v>84</v>
      </c>
      <c r="AY196" s="221" t="s">
        <v>134</v>
      </c>
    </row>
    <row r="197" s="2" customFormat="1" ht="33" customHeight="1">
      <c r="A197" s="38"/>
      <c r="B197" s="189"/>
      <c r="C197" s="228" t="s">
        <v>7</v>
      </c>
      <c r="D197" s="228" t="s">
        <v>186</v>
      </c>
      <c r="E197" s="229" t="s">
        <v>566</v>
      </c>
      <c r="F197" s="230" t="s">
        <v>567</v>
      </c>
      <c r="G197" s="231" t="s">
        <v>139</v>
      </c>
      <c r="H197" s="232">
        <v>18.18</v>
      </c>
      <c r="I197" s="233"/>
      <c r="J197" s="234">
        <f>ROUND(I197*H197,2)</f>
        <v>0</v>
      </c>
      <c r="K197" s="235"/>
      <c r="L197" s="236"/>
      <c r="M197" s="237" t="s">
        <v>1</v>
      </c>
      <c r="N197" s="238" t="s">
        <v>41</v>
      </c>
      <c r="O197" s="77"/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02" t="s">
        <v>168</v>
      </c>
      <c r="AT197" s="202" t="s">
        <v>186</v>
      </c>
      <c r="AU197" s="202" t="s">
        <v>86</v>
      </c>
      <c r="AY197" s="19" t="s">
        <v>134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9" t="s">
        <v>84</v>
      </c>
      <c r="BK197" s="203">
        <f>ROUND(I197*H197,2)</f>
        <v>0</v>
      </c>
      <c r="BL197" s="19" t="s">
        <v>140</v>
      </c>
      <c r="BM197" s="202" t="s">
        <v>568</v>
      </c>
    </row>
    <row r="198" s="14" customFormat="1">
      <c r="A198" s="14"/>
      <c r="B198" s="212"/>
      <c r="C198" s="14"/>
      <c r="D198" s="205" t="s">
        <v>153</v>
      </c>
      <c r="E198" s="213" t="s">
        <v>1</v>
      </c>
      <c r="F198" s="214" t="s">
        <v>569</v>
      </c>
      <c r="G198" s="14"/>
      <c r="H198" s="215">
        <v>18.18</v>
      </c>
      <c r="I198" s="216"/>
      <c r="J198" s="14"/>
      <c r="K198" s="14"/>
      <c r="L198" s="212"/>
      <c r="M198" s="217"/>
      <c r="N198" s="218"/>
      <c r="O198" s="218"/>
      <c r="P198" s="218"/>
      <c r="Q198" s="218"/>
      <c r="R198" s="218"/>
      <c r="S198" s="218"/>
      <c r="T198" s="21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13" t="s">
        <v>153</v>
      </c>
      <c r="AU198" s="213" t="s">
        <v>86</v>
      </c>
      <c r="AV198" s="14" t="s">
        <v>86</v>
      </c>
      <c r="AW198" s="14" t="s">
        <v>32</v>
      </c>
      <c r="AX198" s="14" t="s">
        <v>76</v>
      </c>
      <c r="AY198" s="213" t="s">
        <v>134</v>
      </c>
    </row>
    <row r="199" s="15" customFormat="1">
      <c r="A199" s="15"/>
      <c r="B199" s="220"/>
      <c r="C199" s="15"/>
      <c r="D199" s="205" t="s">
        <v>153</v>
      </c>
      <c r="E199" s="221" t="s">
        <v>1</v>
      </c>
      <c r="F199" s="222" t="s">
        <v>184</v>
      </c>
      <c r="G199" s="15"/>
      <c r="H199" s="223">
        <v>18.18</v>
      </c>
      <c r="I199" s="224"/>
      <c r="J199" s="15"/>
      <c r="K199" s="15"/>
      <c r="L199" s="220"/>
      <c r="M199" s="225"/>
      <c r="N199" s="226"/>
      <c r="O199" s="226"/>
      <c r="P199" s="226"/>
      <c r="Q199" s="226"/>
      <c r="R199" s="226"/>
      <c r="S199" s="226"/>
      <c r="T199" s="227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21" t="s">
        <v>153</v>
      </c>
      <c r="AU199" s="221" t="s">
        <v>86</v>
      </c>
      <c r="AV199" s="15" t="s">
        <v>140</v>
      </c>
      <c r="AW199" s="15" t="s">
        <v>32</v>
      </c>
      <c r="AX199" s="15" t="s">
        <v>84</v>
      </c>
      <c r="AY199" s="221" t="s">
        <v>134</v>
      </c>
    </row>
    <row r="200" s="2" customFormat="1" ht="33" customHeight="1">
      <c r="A200" s="38"/>
      <c r="B200" s="189"/>
      <c r="C200" s="228" t="s">
        <v>236</v>
      </c>
      <c r="D200" s="228" t="s">
        <v>186</v>
      </c>
      <c r="E200" s="229" t="s">
        <v>570</v>
      </c>
      <c r="F200" s="230" t="s">
        <v>571</v>
      </c>
      <c r="G200" s="231" t="s">
        <v>139</v>
      </c>
      <c r="H200" s="232">
        <v>4.04</v>
      </c>
      <c r="I200" s="233"/>
      <c r="J200" s="234">
        <f>ROUND(I200*H200,2)</f>
        <v>0</v>
      </c>
      <c r="K200" s="235"/>
      <c r="L200" s="236"/>
      <c r="M200" s="237" t="s">
        <v>1</v>
      </c>
      <c r="N200" s="238" t="s">
        <v>41</v>
      </c>
      <c r="O200" s="77"/>
      <c r="P200" s="200">
        <f>O200*H200</f>
        <v>0</v>
      </c>
      <c r="Q200" s="200">
        <v>0</v>
      </c>
      <c r="R200" s="200">
        <f>Q200*H200</f>
        <v>0</v>
      </c>
      <c r="S200" s="200">
        <v>0</v>
      </c>
      <c r="T200" s="201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02" t="s">
        <v>168</v>
      </c>
      <c r="AT200" s="202" t="s">
        <v>186</v>
      </c>
      <c r="AU200" s="202" t="s">
        <v>86</v>
      </c>
      <c r="AY200" s="19" t="s">
        <v>134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9" t="s">
        <v>84</v>
      </c>
      <c r="BK200" s="203">
        <f>ROUND(I200*H200,2)</f>
        <v>0</v>
      </c>
      <c r="BL200" s="19" t="s">
        <v>140</v>
      </c>
      <c r="BM200" s="202" t="s">
        <v>572</v>
      </c>
    </row>
    <row r="201" s="14" customFormat="1">
      <c r="A201" s="14"/>
      <c r="B201" s="212"/>
      <c r="C201" s="14"/>
      <c r="D201" s="205" t="s">
        <v>153</v>
      </c>
      <c r="E201" s="213" t="s">
        <v>1</v>
      </c>
      <c r="F201" s="214" t="s">
        <v>573</v>
      </c>
      <c r="G201" s="14"/>
      <c r="H201" s="215">
        <v>4.04</v>
      </c>
      <c r="I201" s="216"/>
      <c r="J201" s="14"/>
      <c r="K201" s="14"/>
      <c r="L201" s="212"/>
      <c r="M201" s="217"/>
      <c r="N201" s="218"/>
      <c r="O201" s="218"/>
      <c r="P201" s="218"/>
      <c r="Q201" s="218"/>
      <c r="R201" s="218"/>
      <c r="S201" s="218"/>
      <c r="T201" s="21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13" t="s">
        <v>153</v>
      </c>
      <c r="AU201" s="213" t="s">
        <v>86</v>
      </c>
      <c r="AV201" s="14" t="s">
        <v>86</v>
      </c>
      <c r="AW201" s="14" t="s">
        <v>32</v>
      </c>
      <c r="AX201" s="14" t="s">
        <v>76</v>
      </c>
      <c r="AY201" s="213" t="s">
        <v>134</v>
      </c>
    </row>
    <row r="202" s="15" customFormat="1">
      <c r="A202" s="15"/>
      <c r="B202" s="220"/>
      <c r="C202" s="15"/>
      <c r="D202" s="205" t="s">
        <v>153</v>
      </c>
      <c r="E202" s="221" t="s">
        <v>1</v>
      </c>
      <c r="F202" s="222" t="s">
        <v>184</v>
      </c>
      <c r="G202" s="15"/>
      <c r="H202" s="223">
        <v>4.04</v>
      </c>
      <c r="I202" s="224"/>
      <c r="J202" s="15"/>
      <c r="K202" s="15"/>
      <c r="L202" s="220"/>
      <c r="M202" s="225"/>
      <c r="N202" s="226"/>
      <c r="O202" s="226"/>
      <c r="P202" s="226"/>
      <c r="Q202" s="226"/>
      <c r="R202" s="226"/>
      <c r="S202" s="226"/>
      <c r="T202" s="227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21" t="s">
        <v>153</v>
      </c>
      <c r="AU202" s="221" t="s">
        <v>86</v>
      </c>
      <c r="AV202" s="15" t="s">
        <v>140</v>
      </c>
      <c r="AW202" s="15" t="s">
        <v>32</v>
      </c>
      <c r="AX202" s="15" t="s">
        <v>84</v>
      </c>
      <c r="AY202" s="221" t="s">
        <v>134</v>
      </c>
    </row>
    <row r="203" s="2" customFormat="1" ht="16.5" customHeight="1">
      <c r="A203" s="38"/>
      <c r="B203" s="189"/>
      <c r="C203" s="190" t="s">
        <v>246</v>
      </c>
      <c r="D203" s="190" t="s">
        <v>136</v>
      </c>
      <c r="E203" s="191" t="s">
        <v>574</v>
      </c>
      <c r="F203" s="192" t="s">
        <v>575</v>
      </c>
      <c r="G203" s="193" t="s">
        <v>139</v>
      </c>
      <c r="H203" s="194">
        <v>1</v>
      </c>
      <c r="I203" s="195"/>
      <c r="J203" s="196">
        <f>ROUND(I203*H203,2)</f>
        <v>0</v>
      </c>
      <c r="K203" s="197"/>
      <c r="L203" s="39"/>
      <c r="M203" s="198" t="s">
        <v>1</v>
      </c>
      <c r="N203" s="199" t="s">
        <v>41</v>
      </c>
      <c r="O203" s="77"/>
      <c r="P203" s="200">
        <f>O203*H203</f>
        <v>0</v>
      </c>
      <c r="Q203" s="200">
        <v>0.00044000000000000002</v>
      </c>
      <c r="R203" s="200">
        <f>Q203*H203</f>
        <v>0.00044000000000000002</v>
      </c>
      <c r="S203" s="200">
        <v>0</v>
      </c>
      <c r="T203" s="201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02" t="s">
        <v>140</v>
      </c>
      <c r="AT203" s="202" t="s">
        <v>136</v>
      </c>
      <c r="AU203" s="202" t="s">
        <v>86</v>
      </c>
      <c r="AY203" s="19" t="s">
        <v>134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9" t="s">
        <v>84</v>
      </c>
      <c r="BK203" s="203">
        <f>ROUND(I203*H203,2)</f>
        <v>0</v>
      </c>
      <c r="BL203" s="19" t="s">
        <v>140</v>
      </c>
      <c r="BM203" s="202" t="s">
        <v>576</v>
      </c>
    </row>
    <row r="204" s="14" customFormat="1">
      <c r="A204" s="14"/>
      <c r="B204" s="212"/>
      <c r="C204" s="14"/>
      <c r="D204" s="205" t="s">
        <v>153</v>
      </c>
      <c r="E204" s="213" t="s">
        <v>1</v>
      </c>
      <c r="F204" s="214" t="s">
        <v>577</v>
      </c>
      <c r="G204" s="14"/>
      <c r="H204" s="215">
        <v>1</v>
      </c>
      <c r="I204" s="216"/>
      <c r="J204" s="14"/>
      <c r="K204" s="14"/>
      <c r="L204" s="212"/>
      <c r="M204" s="217"/>
      <c r="N204" s="218"/>
      <c r="O204" s="218"/>
      <c r="P204" s="218"/>
      <c r="Q204" s="218"/>
      <c r="R204" s="218"/>
      <c r="S204" s="218"/>
      <c r="T204" s="21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13" t="s">
        <v>153</v>
      </c>
      <c r="AU204" s="213" t="s">
        <v>86</v>
      </c>
      <c r="AV204" s="14" t="s">
        <v>86</v>
      </c>
      <c r="AW204" s="14" t="s">
        <v>32</v>
      </c>
      <c r="AX204" s="14" t="s">
        <v>84</v>
      </c>
      <c r="AY204" s="213" t="s">
        <v>134</v>
      </c>
    </row>
    <row r="205" s="2" customFormat="1" ht="21.75" customHeight="1">
      <c r="A205" s="38"/>
      <c r="B205" s="189"/>
      <c r="C205" s="228" t="s">
        <v>250</v>
      </c>
      <c r="D205" s="228" t="s">
        <v>186</v>
      </c>
      <c r="E205" s="229" t="s">
        <v>578</v>
      </c>
      <c r="F205" s="230" t="s">
        <v>579</v>
      </c>
      <c r="G205" s="231" t="s">
        <v>139</v>
      </c>
      <c r="H205" s="232">
        <v>1</v>
      </c>
      <c r="I205" s="233"/>
      <c r="J205" s="234">
        <f>ROUND(I205*H205,2)</f>
        <v>0</v>
      </c>
      <c r="K205" s="235"/>
      <c r="L205" s="236"/>
      <c r="M205" s="237" t="s">
        <v>1</v>
      </c>
      <c r="N205" s="238" t="s">
        <v>41</v>
      </c>
      <c r="O205" s="77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02" t="s">
        <v>168</v>
      </c>
      <c r="AT205" s="202" t="s">
        <v>186</v>
      </c>
      <c r="AU205" s="202" t="s">
        <v>86</v>
      </c>
      <c r="AY205" s="19" t="s">
        <v>134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9" t="s">
        <v>84</v>
      </c>
      <c r="BK205" s="203">
        <f>ROUND(I205*H205,2)</f>
        <v>0</v>
      </c>
      <c r="BL205" s="19" t="s">
        <v>140</v>
      </c>
      <c r="BM205" s="202" t="s">
        <v>580</v>
      </c>
    </row>
    <row r="206" s="14" customFormat="1">
      <c r="A206" s="14"/>
      <c r="B206" s="212"/>
      <c r="C206" s="14"/>
      <c r="D206" s="205" t="s">
        <v>153</v>
      </c>
      <c r="E206" s="213" t="s">
        <v>1</v>
      </c>
      <c r="F206" s="214" t="s">
        <v>581</v>
      </c>
      <c r="G206" s="14"/>
      <c r="H206" s="215">
        <v>1</v>
      </c>
      <c r="I206" s="216"/>
      <c r="J206" s="14"/>
      <c r="K206" s="14"/>
      <c r="L206" s="212"/>
      <c r="M206" s="217"/>
      <c r="N206" s="218"/>
      <c r="O206" s="218"/>
      <c r="P206" s="218"/>
      <c r="Q206" s="218"/>
      <c r="R206" s="218"/>
      <c r="S206" s="218"/>
      <c r="T206" s="21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13" t="s">
        <v>153</v>
      </c>
      <c r="AU206" s="213" t="s">
        <v>86</v>
      </c>
      <c r="AV206" s="14" t="s">
        <v>86</v>
      </c>
      <c r="AW206" s="14" t="s">
        <v>32</v>
      </c>
      <c r="AX206" s="14" t="s">
        <v>84</v>
      </c>
      <c r="AY206" s="213" t="s">
        <v>134</v>
      </c>
    </row>
    <row r="207" s="2" customFormat="1" ht="16.5" customHeight="1">
      <c r="A207" s="38"/>
      <c r="B207" s="189"/>
      <c r="C207" s="228" t="s">
        <v>257</v>
      </c>
      <c r="D207" s="228" t="s">
        <v>186</v>
      </c>
      <c r="E207" s="229" t="s">
        <v>582</v>
      </c>
      <c r="F207" s="230" t="s">
        <v>583</v>
      </c>
      <c r="G207" s="231" t="s">
        <v>139</v>
      </c>
      <c r="H207" s="232">
        <v>1</v>
      </c>
      <c r="I207" s="233"/>
      <c r="J207" s="234">
        <f>ROUND(I207*H207,2)</f>
        <v>0</v>
      </c>
      <c r="K207" s="235"/>
      <c r="L207" s="236"/>
      <c r="M207" s="237" t="s">
        <v>1</v>
      </c>
      <c r="N207" s="238" t="s">
        <v>41</v>
      </c>
      <c r="O207" s="77"/>
      <c r="P207" s="200">
        <f>O207*H207</f>
        <v>0</v>
      </c>
      <c r="Q207" s="200">
        <v>0</v>
      </c>
      <c r="R207" s="200">
        <f>Q207*H207</f>
        <v>0</v>
      </c>
      <c r="S207" s="200">
        <v>0</v>
      </c>
      <c r="T207" s="201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02" t="s">
        <v>168</v>
      </c>
      <c r="AT207" s="202" t="s">
        <v>186</v>
      </c>
      <c r="AU207" s="202" t="s">
        <v>86</v>
      </c>
      <c r="AY207" s="19" t="s">
        <v>134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9" t="s">
        <v>84</v>
      </c>
      <c r="BK207" s="203">
        <f>ROUND(I207*H207,2)</f>
        <v>0</v>
      </c>
      <c r="BL207" s="19" t="s">
        <v>140</v>
      </c>
      <c r="BM207" s="202" t="s">
        <v>584</v>
      </c>
    </row>
    <row r="208" s="2" customFormat="1" ht="21.75" customHeight="1">
      <c r="A208" s="38"/>
      <c r="B208" s="189"/>
      <c r="C208" s="228" t="s">
        <v>261</v>
      </c>
      <c r="D208" s="228" t="s">
        <v>186</v>
      </c>
      <c r="E208" s="229" t="s">
        <v>585</v>
      </c>
      <c r="F208" s="230" t="s">
        <v>586</v>
      </c>
      <c r="G208" s="231" t="s">
        <v>139</v>
      </c>
      <c r="H208" s="232">
        <v>1</v>
      </c>
      <c r="I208" s="233"/>
      <c r="J208" s="234">
        <f>ROUND(I208*H208,2)</f>
        <v>0</v>
      </c>
      <c r="K208" s="235"/>
      <c r="L208" s="236"/>
      <c r="M208" s="237" t="s">
        <v>1</v>
      </c>
      <c r="N208" s="238" t="s">
        <v>41</v>
      </c>
      <c r="O208" s="77"/>
      <c r="P208" s="200">
        <f>O208*H208</f>
        <v>0</v>
      </c>
      <c r="Q208" s="200">
        <v>0</v>
      </c>
      <c r="R208" s="200">
        <f>Q208*H208</f>
        <v>0</v>
      </c>
      <c r="S208" s="200">
        <v>0</v>
      </c>
      <c r="T208" s="201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02" t="s">
        <v>168</v>
      </c>
      <c r="AT208" s="202" t="s">
        <v>186</v>
      </c>
      <c r="AU208" s="202" t="s">
        <v>86</v>
      </c>
      <c r="AY208" s="19" t="s">
        <v>134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9" t="s">
        <v>84</v>
      </c>
      <c r="BK208" s="203">
        <f>ROUND(I208*H208,2)</f>
        <v>0</v>
      </c>
      <c r="BL208" s="19" t="s">
        <v>140</v>
      </c>
      <c r="BM208" s="202" t="s">
        <v>587</v>
      </c>
    </row>
    <row r="209" s="2" customFormat="1" ht="16.5" customHeight="1">
      <c r="A209" s="38"/>
      <c r="B209" s="189"/>
      <c r="C209" s="228" t="s">
        <v>267</v>
      </c>
      <c r="D209" s="228" t="s">
        <v>186</v>
      </c>
      <c r="E209" s="229" t="s">
        <v>588</v>
      </c>
      <c r="F209" s="230" t="s">
        <v>589</v>
      </c>
      <c r="G209" s="231" t="s">
        <v>139</v>
      </c>
      <c r="H209" s="232">
        <v>1</v>
      </c>
      <c r="I209" s="233"/>
      <c r="J209" s="234">
        <f>ROUND(I209*H209,2)</f>
        <v>0</v>
      </c>
      <c r="K209" s="235"/>
      <c r="L209" s="236"/>
      <c r="M209" s="237" t="s">
        <v>1</v>
      </c>
      <c r="N209" s="238" t="s">
        <v>41</v>
      </c>
      <c r="O209" s="77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02" t="s">
        <v>168</v>
      </c>
      <c r="AT209" s="202" t="s">
        <v>186</v>
      </c>
      <c r="AU209" s="202" t="s">
        <v>86</v>
      </c>
      <c r="AY209" s="19" t="s">
        <v>134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9" t="s">
        <v>84</v>
      </c>
      <c r="BK209" s="203">
        <f>ROUND(I209*H209,2)</f>
        <v>0</v>
      </c>
      <c r="BL209" s="19" t="s">
        <v>140</v>
      </c>
      <c r="BM209" s="202" t="s">
        <v>590</v>
      </c>
    </row>
    <row r="210" s="2" customFormat="1" ht="16.5" customHeight="1">
      <c r="A210" s="38"/>
      <c r="B210" s="189"/>
      <c r="C210" s="228" t="s">
        <v>272</v>
      </c>
      <c r="D210" s="228" t="s">
        <v>186</v>
      </c>
      <c r="E210" s="229" t="s">
        <v>591</v>
      </c>
      <c r="F210" s="230" t="s">
        <v>592</v>
      </c>
      <c r="G210" s="231" t="s">
        <v>139</v>
      </c>
      <c r="H210" s="232">
        <v>1</v>
      </c>
      <c r="I210" s="233"/>
      <c r="J210" s="234">
        <f>ROUND(I210*H210,2)</f>
        <v>0</v>
      </c>
      <c r="K210" s="235"/>
      <c r="L210" s="236"/>
      <c r="M210" s="237" t="s">
        <v>1</v>
      </c>
      <c r="N210" s="238" t="s">
        <v>41</v>
      </c>
      <c r="O210" s="77"/>
      <c r="P210" s="200">
        <f>O210*H210</f>
        <v>0</v>
      </c>
      <c r="Q210" s="200">
        <v>0</v>
      </c>
      <c r="R210" s="200">
        <f>Q210*H210</f>
        <v>0</v>
      </c>
      <c r="S210" s="200">
        <v>0</v>
      </c>
      <c r="T210" s="201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02" t="s">
        <v>168</v>
      </c>
      <c r="AT210" s="202" t="s">
        <v>186</v>
      </c>
      <c r="AU210" s="202" t="s">
        <v>86</v>
      </c>
      <c r="AY210" s="19" t="s">
        <v>134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19" t="s">
        <v>84</v>
      </c>
      <c r="BK210" s="203">
        <f>ROUND(I210*H210,2)</f>
        <v>0</v>
      </c>
      <c r="BL210" s="19" t="s">
        <v>140</v>
      </c>
      <c r="BM210" s="202" t="s">
        <v>593</v>
      </c>
    </row>
    <row r="211" s="2" customFormat="1" ht="33" customHeight="1">
      <c r="A211" s="38"/>
      <c r="B211" s="189"/>
      <c r="C211" s="190" t="s">
        <v>277</v>
      </c>
      <c r="D211" s="190" t="s">
        <v>136</v>
      </c>
      <c r="E211" s="191" t="s">
        <v>594</v>
      </c>
      <c r="F211" s="192" t="s">
        <v>595</v>
      </c>
      <c r="G211" s="193" t="s">
        <v>139</v>
      </c>
      <c r="H211" s="194">
        <v>1</v>
      </c>
      <c r="I211" s="195"/>
      <c r="J211" s="196">
        <f>ROUND(I211*H211,2)</f>
        <v>0</v>
      </c>
      <c r="K211" s="197"/>
      <c r="L211" s="39"/>
      <c r="M211" s="198" t="s">
        <v>1</v>
      </c>
      <c r="N211" s="199" t="s">
        <v>41</v>
      </c>
      <c r="O211" s="77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02" t="s">
        <v>140</v>
      </c>
      <c r="AT211" s="202" t="s">
        <v>136</v>
      </c>
      <c r="AU211" s="202" t="s">
        <v>86</v>
      </c>
      <c r="AY211" s="19" t="s">
        <v>134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9" t="s">
        <v>84</v>
      </c>
      <c r="BK211" s="203">
        <f>ROUND(I211*H211,2)</f>
        <v>0</v>
      </c>
      <c r="BL211" s="19" t="s">
        <v>140</v>
      </c>
      <c r="BM211" s="202" t="s">
        <v>596</v>
      </c>
    </row>
    <row r="212" s="2" customFormat="1" ht="16.5" customHeight="1">
      <c r="A212" s="38"/>
      <c r="B212" s="189"/>
      <c r="C212" s="190" t="s">
        <v>281</v>
      </c>
      <c r="D212" s="190" t="s">
        <v>136</v>
      </c>
      <c r="E212" s="191" t="s">
        <v>597</v>
      </c>
      <c r="F212" s="192" t="s">
        <v>598</v>
      </c>
      <c r="G212" s="193" t="s">
        <v>599</v>
      </c>
      <c r="H212" s="194">
        <v>1</v>
      </c>
      <c r="I212" s="195"/>
      <c r="J212" s="196">
        <f>ROUND(I212*H212,2)</f>
        <v>0</v>
      </c>
      <c r="K212" s="197"/>
      <c r="L212" s="39"/>
      <c r="M212" s="198" t="s">
        <v>1</v>
      </c>
      <c r="N212" s="199" t="s">
        <v>41</v>
      </c>
      <c r="O212" s="77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02" t="s">
        <v>140</v>
      </c>
      <c r="AT212" s="202" t="s">
        <v>136</v>
      </c>
      <c r="AU212" s="202" t="s">
        <v>86</v>
      </c>
      <c r="AY212" s="19" t="s">
        <v>134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9" t="s">
        <v>84</v>
      </c>
      <c r="BK212" s="203">
        <f>ROUND(I212*H212,2)</f>
        <v>0</v>
      </c>
      <c r="BL212" s="19" t="s">
        <v>140</v>
      </c>
      <c r="BM212" s="202" t="s">
        <v>600</v>
      </c>
    </row>
    <row r="213" s="12" customFormat="1" ht="22.8" customHeight="1">
      <c r="A213" s="12"/>
      <c r="B213" s="176"/>
      <c r="C213" s="12"/>
      <c r="D213" s="177" t="s">
        <v>75</v>
      </c>
      <c r="E213" s="187" t="s">
        <v>265</v>
      </c>
      <c r="F213" s="187" t="s">
        <v>266</v>
      </c>
      <c r="G213" s="12"/>
      <c r="H213" s="12"/>
      <c r="I213" s="179"/>
      <c r="J213" s="188">
        <f>BK213</f>
        <v>0</v>
      </c>
      <c r="K213" s="12"/>
      <c r="L213" s="176"/>
      <c r="M213" s="181"/>
      <c r="N213" s="182"/>
      <c r="O213" s="182"/>
      <c r="P213" s="183">
        <f>SUM(P214:P218)</f>
        <v>0</v>
      </c>
      <c r="Q213" s="182"/>
      <c r="R213" s="183">
        <f>SUM(R214:R218)</f>
        <v>0</v>
      </c>
      <c r="S213" s="182"/>
      <c r="T213" s="184">
        <f>SUM(T214:T218)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77" t="s">
        <v>84</v>
      </c>
      <c r="AT213" s="185" t="s">
        <v>75</v>
      </c>
      <c r="AU213" s="185" t="s">
        <v>84</v>
      </c>
      <c r="AY213" s="177" t="s">
        <v>134</v>
      </c>
      <c r="BK213" s="186">
        <f>SUM(BK214:BK218)</f>
        <v>0</v>
      </c>
    </row>
    <row r="214" s="2" customFormat="1" ht="33" customHeight="1">
      <c r="A214" s="38"/>
      <c r="B214" s="189"/>
      <c r="C214" s="190" t="s">
        <v>286</v>
      </c>
      <c r="D214" s="190" t="s">
        <v>136</v>
      </c>
      <c r="E214" s="191" t="s">
        <v>268</v>
      </c>
      <c r="F214" s="192" t="s">
        <v>269</v>
      </c>
      <c r="G214" s="193" t="s">
        <v>270</v>
      </c>
      <c r="H214" s="194">
        <v>0.54600000000000004</v>
      </c>
      <c r="I214" s="195"/>
      <c r="J214" s="196">
        <f>ROUND(I214*H214,2)</f>
        <v>0</v>
      </c>
      <c r="K214" s="197"/>
      <c r="L214" s="39"/>
      <c r="M214" s="198" t="s">
        <v>1</v>
      </c>
      <c r="N214" s="199" t="s">
        <v>41</v>
      </c>
      <c r="O214" s="77"/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02" t="s">
        <v>140</v>
      </c>
      <c r="AT214" s="202" t="s">
        <v>136</v>
      </c>
      <c r="AU214" s="202" t="s">
        <v>86</v>
      </c>
      <c r="AY214" s="19" t="s">
        <v>134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9" t="s">
        <v>84</v>
      </c>
      <c r="BK214" s="203">
        <f>ROUND(I214*H214,2)</f>
        <v>0</v>
      </c>
      <c r="BL214" s="19" t="s">
        <v>140</v>
      </c>
      <c r="BM214" s="202" t="s">
        <v>601</v>
      </c>
    </row>
    <row r="215" s="2" customFormat="1" ht="16.5" customHeight="1">
      <c r="A215" s="38"/>
      <c r="B215" s="189"/>
      <c r="C215" s="190" t="s">
        <v>291</v>
      </c>
      <c r="D215" s="190" t="s">
        <v>136</v>
      </c>
      <c r="E215" s="191" t="s">
        <v>278</v>
      </c>
      <c r="F215" s="192" t="s">
        <v>279</v>
      </c>
      <c r="G215" s="193" t="s">
        <v>270</v>
      </c>
      <c r="H215" s="194">
        <v>0.54600000000000004</v>
      </c>
      <c r="I215" s="195"/>
      <c r="J215" s="196">
        <f>ROUND(I215*H215,2)</f>
        <v>0</v>
      </c>
      <c r="K215" s="197"/>
      <c r="L215" s="39"/>
      <c r="M215" s="198" t="s">
        <v>1</v>
      </c>
      <c r="N215" s="199" t="s">
        <v>41</v>
      </c>
      <c r="O215" s="77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02" t="s">
        <v>140</v>
      </c>
      <c r="AT215" s="202" t="s">
        <v>136</v>
      </c>
      <c r="AU215" s="202" t="s">
        <v>86</v>
      </c>
      <c r="AY215" s="19" t="s">
        <v>134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9" t="s">
        <v>84</v>
      </c>
      <c r="BK215" s="203">
        <f>ROUND(I215*H215,2)</f>
        <v>0</v>
      </c>
      <c r="BL215" s="19" t="s">
        <v>140</v>
      </c>
      <c r="BM215" s="202" t="s">
        <v>602</v>
      </c>
    </row>
    <row r="216" s="2" customFormat="1" ht="21.75" customHeight="1">
      <c r="A216" s="38"/>
      <c r="B216" s="189"/>
      <c r="C216" s="190" t="s">
        <v>295</v>
      </c>
      <c r="D216" s="190" t="s">
        <v>136</v>
      </c>
      <c r="E216" s="191" t="s">
        <v>282</v>
      </c>
      <c r="F216" s="192" t="s">
        <v>283</v>
      </c>
      <c r="G216" s="193" t="s">
        <v>270</v>
      </c>
      <c r="H216" s="194">
        <v>4.9139999999999997</v>
      </c>
      <c r="I216" s="195"/>
      <c r="J216" s="196">
        <f>ROUND(I216*H216,2)</f>
        <v>0</v>
      </c>
      <c r="K216" s="197"/>
      <c r="L216" s="39"/>
      <c r="M216" s="198" t="s">
        <v>1</v>
      </c>
      <c r="N216" s="199" t="s">
        <v>41</v>
      </c>
      <c r="O216" s="77"/>
      <c r="P216" s="200">
        <f>O216*H216</f>
        <v>0</v>
      </c>
      <c r="Q216" s="200">
        <v>0</v>
      </c>
      <c r="R216" s="200">
        <f>Q216*H216</f>
        <v>0</v>
      </c>
      <c r="S216" s="200">
        <v>0</v>
      </c>
      <c r="T216" s="201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02" t="s">
        <v>140</v>
      </c>
      <c r="AT216" s="202" t="s">
        <v>136</v>
      </c>
      <c r="AU216" s="202" t="s">
        <v>86</v>
      </c>
      <c r="AY216" s="19" t="s">
        <v>134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9" t="s">
        <v>84</v>
      </c>
      <c r="BK216" s="203">
        <f>ROUND(I216*H216,2)</f>
        <v>0</v>
      </c>
      <c r="BL216" s="19" t="s">
        <v>140</v>
      </c>
      <c r="BM216" s="202" t="s">
        <v>603</v>
      </c>
    </row>
    <row r="217" s="14" customFormat="1">
      <c r="A217" s="14"/>
      <c r="B217" s="212"/>
      <c r="C217" s="14"/>
      <c r="D217" s="205" t="s">
        <v>153</v>
      </c>
      <c r="E217" s="213" t="s">
        <v>1</v>
      </c>
      <c r="F217" s="214" t="s">
        <v>604</v>
      </c>
      <c r="G217" s="14"/>
      <c r="H217" s="215">
        <v>4.9139999999999997</v>
      </c>
      <c r="I217" s="216"/>
      <c r="J217" s="14"/>
      <c r="K217" s="14"/>
      <c r="L217" s="212"/>
      <c r="M217" s="217"/>
      <c r="N217" s="218"/>
      <c r="O217" s="218"/>
      <c r="P217" s="218"/>
      <c r="Q217" s="218"/>
      <c r="R217" s="218"/>
      <c r="S217" s="218"/>
      <c r="T217" s="21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13" t="s">
        <v>153</v>
      </c>
      <c r="AU217" s="213" t="s">
        <v>86</v>
      </c>
      <c r="AV217" s="14" t="s">
        <v>86</v>
      </c>
      <c r="AW217" s="14" t="s">
        <v>32</v>
      </c>
      <c r="AX217" s="14" t="s">
        <v>84</v>
      </c>
      <c r="AY217" s="213" t="s">
        <v>134</v>
      </c>
    </row>
    <row r="218" s="2" customFormat="1" ht="21.75" customHeight="1">
      <c r="A218" s="38"/>
      <c r="B218" s="189"/>
      <c r="C218" s="190" t="s">
        <v>299</v>
      </c>
      <c r="D218" s="190" t="s">
        <v>136</v>
      </c>
      <c r="E218" s="191" t="s">
        <v>296</v>
      </c>
      <c r="F218" s="192" t="s">
        <v>297</v>
      </c>
      <c r="G218" s="193" t="s">
        <v>270</v>
      </c>
      <c r="H218" s="194">
        <v>0.54600000000000004</v>
      </c>
      <c r="I218" s="195"/>
      <c r="J218" s="196">
        <f>ROUND(I218*H218,2)</f>
        <v>0</v>
      </c>
      <c r="K218" s="197"/>
      <c r="L218" s="39"/>
      <c r="M218" s="198" t="s">
        <v>1</v>
      </c>
      <c r="N218" s="199" t="s">
        <v>41</v>
      </c>
      <c r="O218" s="77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02" t="s">
        <v>140</v>
      </c>
      <c r="AT218" s="202" t="s">
        <v>136</v>
      </c>
      <c r="AU218" s="202" t="s">
        <v>86</v>
      </c>
      <c r="AY218" s="19" t="s">
        <v>134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9" t="s">
        <v>84</v>
      </c>
      <c r="BK218" s="203">
        <f>ROUND(I218*H218,2)</f>
        <v>0</v>
      </c>
      <c r="BL218" s="19" t="s">
        <v>140</v>
      </c>
      <c r="BM218" s="202" t="s">
        <v>605</v>
      </c>
    </row>
    <row r="219" s="12" customFormat="1" ht="22.8" customHeight="1">
      <c r="A219" s="12"/>
      <c r="B219" s="176"/>
      <c r="C219" s="12"/>
      <c r="D219" s="177" t="s">
        <v>75</v>
      </c>
      <c r="E219" s="187" t="s">
        <v>303</v>
      </c>
      <c r="F219" s="187" t="s">
        <v>304</v>
      </c>
      <c r="G219" s="12"/>
      <c r="H219" s="12"/>
      <c r="I219" s="179"/>
      <c r="J219" s="188">
        <f>BK219</f>
        <v>0</v>
      </c>
      <c r="K219" s="12"/>
      <c r="L219" s="176"/>
      <c r="M219" s="181"/>
      <c r="N219" s="182"/>
      <c r="O219" s="182"/>
      <c r="P219" s="183">
        <f>P220</f>
        <v>0</v>
      </c>
      <c r="Q219" s="182"/>
      <c r="R219" s="183">
        <f>R220</f>
        <v>0</v>
      </c>
      <c r="S219" s="182"/>
      <c r="T219" s="184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177" t="s">
        <v>84</v>
      </c>
      <c r="AT219" s="185" t="s">
        <v>75</v>
      </c>
      <c r="AU219" s="185" t="s">
        <v>84</v>
      </c>
      <c r="AY219" s="177" t="s">
        <v>134</v>
      </c>
      <c r="BK219" s="186">
        <f>BK220</f>
        <v>0</v>
      </c>
    </row>
    <row r="220" s="2" customFormat="1" ht="16.5" customHeight="1">
      <c r="A220" s="38"/>
      <c r="B220" s="189"/>
      <c r="C220" s="190" t="s">
        <v>305</v>
      </c>
      <c r="D220" s="190" t="s">
        <v>136</v>
      </c>
      <c r="E220" s="191" t="s">
        <v>306</v>
      </c>
      <c r="F220" s="192" t="s">
        <v>307</v>
      </c>
      <c r="G220" s="193" t="s">
        <v>270</v>
      </c>
      <c r="H220" s="194">
        <v>20.611999999999998</v>
      </c>
      <c r="I220" s="195"/>
      <c r="J220" s="196">
        <f>ROUND(I220*H220,2)</f>
        <v>0</v>
      </c>
      <c r="K220" s="197"/>
      <c r="L220" s="39"/>
      <c r="M220" s="198" t="s">
        <v>1</v>
      </c>
      <c r="N220" s="199" t="s">
        <v>41</v>
      </c>
      <c r="O220" s="77"/>
      <c r="P220" s="200">
        <f>O220*H220</f>
        <v>0</v>
      </c>
      <c r="Q220" s="200">
        <v>0</v>
      </c>
      <c r="R220" s="200">
        <f>Q220*H220</f>
        <v>0</v>
      </c>
      <c r="S220" s="200">
        <v>0</v>
      </c>
      <c r="T220" s="201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02" t="s">
        <v>140</v>
      </c>
      <c r="AT220" s="202" t="s">
        <v>136</v>
      </c>
      <c r="AU220" s="202" t="s">
        <v>86</v>
      </c>
      <c r="AY220" s="19" t="s">
        <v>134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9" t="s">
        <v>84</v>
      </c>
      <c r="BK220" s="203">
        <f>ROUND(I220*H220,2)</f>
        <v>0</v>
      </c>
      <c r="BL220" s="19" t="s">
        <v>140</v>
      </c>
      <c r="BM220" s="202" t="s">
        <v>606</v>
      </c>
    </row>
    <row r="221" s="12" customFormat="1" ht="22.8" customHeight="1">
      <c r="A221" s="12"/>
      <c r="B221" s="176"/>
      <c r="C221" s="12"/>
      <c r="D221" s="177" t="s">
        <v>75</v>
      </c>
      <c r="E221" s="187" t="s">
        <v>309</v>
      </c>
      <c r="F221" s="187" t="s">
        <v>310</v>
      </c>
      <c r="G221" s="12"/>
      <c r="H221" s="12"/>
      <c r="I221" s="179"/>
      <c r="J221" s="188">
        <f>BK221</f>
        <v>0</v>
      </c>
      <c r="K221" s="12"/>
      <c r="L221" s="176"/>
      <c r="M221" s="181"/>
      <c r="N221" s="182"/>
      <c r="O221" s="182"/>
      <c r="P221" s="183">
        <f>SUM(P222:P224)</f>
        <v>0</v>
      </c>
      <c r="Q221" s="182"/>
      <c r="R221" s="183">
        <f>SUM(R222:R224)</f>
        <v>0</v>
      </c>
      <c r="S221" s="182"/>
      <c r="T221" s="184">
        <f>SUM(T222:T224)</f>
        <v>0.54610000000000003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177" t="s">
        <v>86</v>
      </c>
      <c r="AT221" s="185" t="s">
        <v>75</v>
      </c>
      <c r="AU221" s="185" t="s">
        <v>84</v>
      </c>
      <c r="AY221" s="177" t="s">
        <v>134</v>
      </c>
      <c r="BK221" s="186">
        <f>SUM(BK222:BK224)</f>
        <v>0</v>
      </c>
    </row>
    <row r="222" s="2" customFormat="1" ht="16.5" customHeight="1">
      <c r="A222" s="38"/>
      <c r="B222" s="189"/>
      <c r="C222" s="190" t="s">
        <v>311</v>
      </c>
      <c r="D222" s="190" t="s">
        <v>136</v>
      </c>
      <c r="E222" s="191" t="s">
        <v>312</v>
      </c>
      <c r="F222" s="192" t="s">
        <v>313</v>
      </c>
      <c r="G222" s="193" t="s">
        <v>148</v>
      </c>
      <c r="H222" s="194">
        <v>31.75</v>
      </c>
      <c r="I222" s="195"/>
      <c r="J222" s="196">
        <f>ROUND(I222*H222,2)</f>
        <v>0</v>
      </c>
      <c r="K222" s="197"/>
      <c r="L222" s="39"/>
      <c r="M222" s="198" t="s">
        <v>1</v>
      </c>
      <c r="N222" s="199" t="s">
        <v>41</v>
      </c>
      <c r="O222" s="77"/>
      <c r="P222" s="200">
        <f>O222*H222</f>
        <v>0</v>
      </c>
      <c r="Q222" s="200">
        <v>0</v>
      </c>
      <c r="R222" s="200">
        <f>Q222*H222</f>
        <v>0</v>
      </c>
      <c r="S222" s="200">
        <v>0.0172</v>
      </c>
      <c r="T222" s="201">
        <f>S222*H222</f>
        <v>0.54610000000000003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02" t="s">
        <v>209</v>
      </c>
      <c r="AT222" s="202" t="s">
        <v>136</v>
      </c>
      <c r="AU222" s="202" t="s">
        <v>86</v>
      </c>
      <c r="AY222" s="19" t="s">
        <v>134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9" t="s">
        <v>84</v>
      </c>
      <c r="BK222" s="203">
        <f>ROUND(I222*H222,2)</f>
        <v>0</v>
      </c>
      <c r="BL222" s="19" t="s">
        <v>209</v>
      </c>
      <c r="BM222" s="202" t="s">
        <v>607</v>
      </c>
    </row>
    <row r="223" s="13" customFormat="1">
      <c r="A223" s="13"/>
      <c r="B223" s="204"/>
      <c r="C223" s="13"/>
      <c r="D223" s="205" t="s">
        <v>153</v>
      </c>
      <c r="E223" s="206" t="s">
        <v>1</v>
      </c>
      <c r="F223" s="207" t="s">
        <v>552</v>
      </c>
      <c r="G223" s="13"/>
      <c r="H223" s="206" t="s">
        <v>1</v>
      </c>
      <c r="I223" s="208"/>
      <c r="J223" s="13"/>
      <c r="K223" s="13"/>
      <c r="L223" s="204"/>
      <c r="M223" s="209"/>
      <c r="N223" s="210"/>
      <c r="O223" s="210"/>
      <c r="P223" s="210"/>
      <c r="Q223" s="210"/>
      <c r="R223" s="210"/>
      <c r="S223" s="210"/>
      <c r="T223" s="21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06" t="s">
        <v>153</v>
      </c>
      <c r="AU223" s="206" t="s">
        <v>86</v>
      </c>
      <c r="AV223" s="13" t="s">
        <v>84</v>
      </c>
      <c r="AW223" s="13" t="s">
        <v>32</v>
      </c>
      <c r="AX223" s="13" t="s">
        <v>76</v>
      </c>
      <c r="AY223" s="206" t="s">
        <v>134</v>
      </c>
    </row>
    <row r="224" s="14" customFormat="1">
      <c r="A224" s="14"/>
      <c r="B224" s="212"/>
      <c r="C224" s="14"/>
      <c r="D224" s="205" t="s">
        <v>153</v>
      </c>
      <c r="E224" s="213" t="s">
        <v>1</v>
      </c>
      <c r="F224" s="214" t="s">
        <v>539</v>
      </c>
      <c r="G224" s="14"/>
      <c r="H224" s="215">
        <v>31.75</v>
      </c>
      <c r="I224" s="216"/>
      <c r="J224" s="14"/>
      <c r="K224" s="14"/>
      <c r="L224" s="212"/>
      <c r="M224" s="244"/>
      <c r="N224" s="245"/>
      <c r="O224" s="245"/>
      <c r="P224" s="245"/>
      <c r="Q224" s="245"/>
      <c r="R224" s="245"/>
      <c r="S224" s="245"/>
      <c r="T224" s="24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13" t="s">
        <v>153</v>
      </c>
      <c r="AU224" s="213" t="s">
        <v>86</v>
      </c>
      <c r="AV224" s="14" t="s">
        <v>86</v>
      </c>
      <c r="AW224" s="14" t="s">
        <v>32</v>
      </c>
      <c r="AX224" s="14" t="s">
        <v>84</v>
      </c>
      <c r="AY224" s="213" t="s">
        <v>134</v>
      </c>
    </row>
    <row r="225" s="2" customFormat="1" ht="6.96" customHeight="1">
      <c r="A225" s="38"/>
      <c r="B225" s="60"/>
      <c r="C225" s="61"/>
      <c r="D225" s="61"/>
      <c r="E225" s="61"/>
      <c r="F225" s="61"/>
      <c r="G225" s="61"/>
      <c r="H225" s="61"/>
      <c r="I225" s="148"/>
      <c r="J225" s="61"/>
      <c r="K225" s="61"/>
      <c r="L225" s="39"/>
      <c r="M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</row>
  </sheetData>
  <autoFilter ref="C124:K224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20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0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98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121"/>
      <c r="J3" s="21"/>
      <c r="K3" s="21"/>
      <c r="L3" s="22"/>
      <c r="AT3" s="19" t="s">
        <v>86</v>
      </c>
    </row>
    <row r="4" s="1" customFormat="1" ht="24.96" customHeight="1">
      <c r="B4" s="22"/>
      <c r="D4" s="23" t="s">
        <v>99</v>
      </c>
      <c r="I4" s="120"/>
      <c r="L4" s="22"/>
      <c r="M4" s="122" t="s">
        <v>10</v>
      </c>
      <c r="AT4" s="19" t="s">
        <v>3</v>
      </c>
    </row>
    <row r="5" s="1" customFormat="1" ht="6.96" customHeight="1">
      <c r="B5" s="22"/>
      <c r="I5" s="120"/>
      <c r="L5" s="22"/>
    </row>
    <row r="6" s="1" customFormat="1" ht="12" customHeight="1">
      <c r="B6" s="22"/>
      <c r="D6" s="32" t="s">
        <v>16</v>
      </c>
      <c r="I6" s="120"/>
      <c r="L6" s="22"/>
    </row>
    <row r="7" s="1" customFormat="1" ht="16.5" customHeight="1">
      <c r="B7" s="22"/>
      <c r="E7" s="123" t="str">
        <f>'Rekapitulace stavby'!K6</f>
        <v>Oprava školního hřiště ZŠ a MŠ Kukleny</v>
      </c>
      <c r="F7" s="32"/>
      <c r="G7" s="32"/>
      <c r="H7" s="32"/>
      <c r="I7" s="120"/>
      <c r="L7" s="22"/>
    </row>
    <row r="8" s="2" customFormat="1" ht="12" customHeight="1">
      <c r="A8" s="38"/>
      <c r="B8" s="39"/>
      <c r="C8" s="38"/>
      <c r="D8" s="32" t="s">
        <v>100</v>
      </c>
      <c r="E8" s="38"/>
      <c r="F8" s="38"/>
      <c r="G8" s="38"/>
      <c r="H8" s="38"/>
      <c r="I8" s="124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39"/>
      <c r="C9" s="38"/>
      <c r="D9" s="38"/>
      <c r="E9" s="67" t="s">
        <v>608</v>
      </c>
      <c r="F9" s="38"/>
      <c r="G9" s="38"/>
      <c r="H9" s="38"/>
      <c r="I9" s="124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124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125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125" t="s">
        <v>22</v>
      </c>
      <c r="J12" s="69" t="str">
        <f>'Rekapitulace stavby'!AN8</f>
        <v>31. 12. 2022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124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125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125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124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125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125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124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125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125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124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125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125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124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124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26"/>
      <c r="B27" s="127"/>
      <c r="C27" s="126"/>
      <c r="D27" s="126"/>
      <c r="E27" s="36" t="s">
        <v>1</v>
      </c>
      <c r="F27" s="36"/>
      <c r="G27" s="36"/>
      <c r="H27" s="36"/>
      <c r="I27" s="128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124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90"/>
      <c r="E29" s="90"/>
      <c r="F29" s="90"/>
      <c r="G29" s="90"/>
      <c r="H29" s="90"/>
      <c r="I29" s="13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31" t="s">
        <v>36</v>
      </c>
      <c r="E30" s="38"/>
      <c r="F30" s="38"/>
      <c r="G30" s="38"/>
      <c r="H30" s="38"/>
      <c r="I30" s="124"/>
      <c r="J30" s="96">
        <f>ROUND(J122, 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0"/>
      <c r="E31" s="90"/>
      <c r="F31" s="90"/>
      <c r="G31" s="90"/>
      <c r="H31" s="90"/>
      <c r="I31" s="13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132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33" t="s">
        <v>40</v>
      </c>
      <c r="E33" s="32" t="s">
        <v>41</v>
      </c>
      <c r="F33" s="134">
        <f>ROUND((SUM(BE122:BE176)),  2)</f>
        <v>0</v>
      </c>
      <c r="G33" s="38"/>
      <c r="H33" s="38"/>
      <c r="I33" s="135">
        <v>0.20999999999999999</v>
      </c>
      <c r="J33" s="134">
        <f>ROUND(((SUM(BE122:BE176))*I33),  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2" t="s">
        <v>42</v>
      </c>
      <c r="F34" s="134">
        <f>ROUND((SUM(BF122:BF176)),  2)</f>
        <v>0</v>
      </c>
      <c r="G34" s="38"/>
      <c r="H34" s="38"/>
      <c r="I34" s="135">
        <v>0.14999999999999999</v>
      </c>
      <c r="J34" s="134">
        <f>ROUND(((SUM(BF122:BF176))*I34),  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43</v>
      </c>
      <c r="F35" s="134">
        <f>ROUND((SUM(BG122:BG176)),  2)</f>
        <v>0</v>
      </c>
      <c r="G35" s="38"/>
      <c r="H35" s="38"/>
      <c r="I35" s="135">
        <v>0.20999999999999999</v>
      </c>
      <c r="J35" s="134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44</v>
      </c>
      <c r="F36" s="134">
        <f>ROUND((SUM(BH122:BH176)),  2)</f>
        <v>0</v>
      </c>
      <c r="G36" s="38"/>
      <c r="H36" s="38"/>
      <c r="I36" s="135">
        <v>0.14999999999999999</v>
      </c>
      <c r="J36" s="134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45</v>
      </c>
      <c r="F37" s="134">
        <f>ROUND((SUM(BI122:BI176)),  2)</f>
        <v>0</v>
      </c>
      <c r="G37" s="38"/>
      <c r="H37" s="38"/>
      <c r="I37" s="135">
        <v>0</v>
      </c>
      <c r="J37" s="134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124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36"/>
      <c r="D39" s="137" t="s">
        <v>46</v>
      </c>
      <c r="E39" s="81"/>
      <c r="F39" s="81"/>
      <c r="G39" s="138" t="s">
        <v>47</v>
      </c>
      <c r="H39" s="139" t="s">
        <v>48</v>
      </c>
      <c r="I39" s="140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124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2"/>
      <c r="I41" s="120"/>
      <c r="L41" s="22"/>
    </row>
    <row r="42" s="1" customFormat="1" ht="14.4" customHeight="1">
      <c r="B42" s="22"/>
      <c r="I42" s="120"/>
      <c r="L42" s="22"/>
    </row>
    <row r="43" s="1" customFormat="1" ht="14.4" customHeight="1">
      <c r="B43" s="22"/>
      <c r="I43" s="120"/>
      <c r="L43" s="22"/>
    </row>
    <row r="44" s="1" customFormat="1" ht="14.4" customHeight="1">
      <c r="B44" s="22"/>
      <c r="I44" s="120"/>
      <c r="L44" s="22"/>
    </row>
    <row r="45" s="1" customFormat="1" ht="14.4" customHeight="1">
      <c r="B45" s="22"/>
      <c r="I45" s="120"/>
      <c r="L45" s="22"/>
    </row>
    <row r="46" s="1" customFormat="1" ht="14.4" customHeight="1">
      <c r="B46" s="22"/>
      <c r="I46" s="120"/>
      <c r="L46" s="22"/>
    </row>
    <row r="47" s="1" customFormat="1" ht="14.4" customHeight="1">
      <c r="B47" s="22"/>
      <c r="I47" s="120"/>
      <c r="L47" s="22"/>
    </row>
    <row r="48" s="1" customFormat="1" ht="14.4" customHeight="1">
      <c r="B48" s="22"/>
      <c r="I48" s="120"/>
      <c r="L48" s="22"/>
    </row>
    <row r="49" s="1" customFormat="1" ht="14.4" customHeight="1">
      <c r="B49" s="22"/>
      <c r="I49" s="120"/>
      <c r="L49" s="22"/>
    </row>
    <row r="50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143"/>
      <c r="J50" s="57"/>
      <c r="K50" s="57"/>
      <c r="L50" s="55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58" t="s">
        <v>51</v>
      </c>
      <c r="E61" s="41"/>
      <c r="F61" s="144" t="s">
        <v>52</v>
      </c>
      <c r="G61" s="58" t="s">
        <v>51</v>
      </c>
      <c r="H61" s="41"/>
      <c r="I61" s="145"/>
      <c r="J61" s="146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147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58" t="s">
        <v>51</v>
      </c>
      <c r="E76" s="41"/>
      <c r="F76" s="144" t="s">
        <v>52</v>
      </c>
      <c r="G76" s="58" t="s">
        <v>51</v>
      </c>
      <c r="H76" s="41"/>
      <c r="I76" s="145"/>
      <c r="J76" s="146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48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2"/>
      <c r="C81" s="63"/>
      <c r="D81" s="63"/>
      <c r="E81" s="63"/>
      <c r="F81" s="63"/>
      <c r="G81" s="63"/>
      <c r="H81" s="63"/>
      <c r="I81" s="149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102</v>
      </c>
      <c r="D82" s="38"/>
      <c r="E82" s="38"/>
      <c r="F82" s="38"/>
      <c r="G82" s="38"/>
      <c r="H82" s="38"/>
      <c r="I82" s="124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124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24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23" t="str">
        <f>E7</f>
        <v>Oprava školního hřiště ZŠ a MŠ Kukleny</v>
      </c>
      <c r="F85" s="32"/>
      <c r="G85" s="32"/>
      <c r="H85" s="32"/>
      <c r="I85" s="124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100</v>
      </c>
      <c r="D86" s="38"/>
      <c r="E86" s="38"/>
      <c r="F86" s="38"/>
      <c r="G86" s="38"/>
      <c r="H86" s="38"/>
      <c r="I86" s="124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38"/>
      <c r="D87" s="38"/>
      <c r="E87" s="67" t="str">
        <f>E9</f>
        <v>05 - SO 05 Sektor pro vrh koulí</v>
      </c>
      <c r="F87" s="38"/>
      <c r="G87" s="38"/>
      <c r="H87" s="38"/>
      <c r="I87" s="124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124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38"/>
      <c r="E89" s="38"/>
      <c r="F89" s="27" t="str">
        <f>F12</f>
        <v>Kukleny Hradec Králové</v>
      </c>
      <c r="G89" s="38"/>
      <c r="H89" s="38"/>
      <c r="I89" s="125" t="s">
        <v>22</v>
      </c>
      <c r="J89" s="69" t="str">
        <f>IF(J12="","",J12)</f>
        <v>31. 12. 2022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124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38"/>
      <c r="E91" s="38"/>
      <c r="F91" s="27" t="str">
        <f>E15</f>
        <v>Technické služby Hradec Králové</v>
      </c>
      <c r="G91" s="38"/>
      <c r="H91" s="38"/>
      <c r="I91" s="125" t="s">
        <v>30</v>
      </c>
      <c r="J91" s="36" t="str">
        <f>E21</f>
        <v>PITTER DESIGN, s.r.o.Pardubice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125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38"/>
      <c r="D93" s="38"/>
      <c r="E93" s="38"/>
      <c r="F93" s="38"/>
      <c r="G93" s="38"/>
      <c r="H93" s="38"/>
      <c r="I93" s="124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50" t="s">
        <v>103</v>
      </c>
      <c r="D94" s="136"/>
      <c r="E94" s="136"/>
      <c r="F94" s="136"/>
      <c r="G94" s="136"/>
      <c r="H94" s="136"/>
      <c r="I94" s="151"/>
      <c r="J94" s="152" t="s">
        <v>104</v>
      </c>
      <c r="K94" s="136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124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53" t="s">
        <v>105</v>
      </c>
      <c r="D96" s="38"/>
      <c r="E96" s="38"/>
      <c r="F96" s="38"/>
      <c r="G96" s="38"/>
      <c r="H96" s="38"/>
      <c r="I96" s="124"/>
      <c r="J96" s="96">
        <f>J122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106</v>
      </c>
    </row>
    <row r="97" s="9" customFormat="1" ht="24.96" customHeight="1">
      <c r="A97" s="9"/>
      <c r="B97" s="154"/>
      <c r="C97" s="9"/>
      <c r="D97" s="155" t="s">
        <v>107</v>
      </c>
      <c r="E97" s="156"/>
      <c r="F97" s="156"/>
      <c r="G97" s="156"/>
      <c r="H97" s="156"/>
      <c r="I97" s="157"/>
      <c r="J97" s="158">
        <f>J123</f>
        <v>0</v>
      </c>
      <c r="K97" s="9"/>
      <c r="L97" s="15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9"/>
      <c r="C98" s="10"/>
      <c r="D98" s="160" t="s">
        <v>108</v>
      </c>
      <c r="E98" s="161"/>
      <c r="F98" s="161"/>
      <c r="G98" s="161"/>
      <c r="H98" s="161"/>
      <c r="I98" s="162"/>
      <c r="J98" s="163">
        <f>J124</f>
        <v>0</v>
      </c>
      <c r="K98" s="10"/>
      <c r="L98" s="15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9"/>
      <c r="C99" s="10"/>
      <c r="D99" s="160" t="s">
        <v>384</v>
      </c>
      <c r="E99" s="161"/>
      <c r="F99" s="161"/>
      <c r="G99" s="161"/>
      <c r="H99" s="161"/>
      <c r="I99" s="162"/>
      <c r="J99" s="163">
        <f>J150</f>
        <v>0</v>
      </c>
      <c r="K99" s="10"/>
      <c r="L99" s="15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9"/>
      <c r="C100" s="10"/>
      <c r="D100" s="160" t="s">
        <v>488</v>
      </c>
      <c r="E100" s="161"/>
      <c r="F100" s="161"/>
      <c r="G100" s="161"/>
      <c r="H100" s="161"/>
      <c r="I100" s="162"/>
      <c r="J100" s="163">
        <f>J169</f>
        <v>0</v>
      </c>
      <c r="K100" s="10"/>
      <c r="L100" s="15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9"/>
      <c r="C101" s="10"/>
      <c r="D101" s="160" t="s">
        <v>110</v>
      </c>
      <c r="E101" s="161"/>
      <c r="F101" s="161"/>
      <c r="G101" s="161"/>
      <c r="H101" s="161"/>
      <c r="I101" s="162"/>
      <c r="J101" s="163">
        <f>J172</f>
        <v>0</v>
      </c>
      <c r="K101" s="10"/>
      <c r="L101" s="15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9"/>
      <c r="C102" s="10"/>
      <c r="D102" s="160" t="s">
        <v>112</v>
      </c>
      <c r="E102" s="161"/>
      <c r="F102" s="161"/>
      <c r="G102" s="161"/>
      <c r="H102" s="161"/>
      <c r="I102" s="162"/>
      <c r="J102" s="163">
        <f>J175</f>
        <v>0</v>
      </c>
      <c r="K102" s="10"/>
      <c r="L102" s="15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38"/>
      <c r="D103" s="38"/>
      <c r="E103" s="38"/>
      <c r="F103" s="38"/>
      <c r="G103" s="38"/>
      <c r="H103" s="38"/>
      <c r="I103" s="124"/>
      <c r="J103" s="38"/>
      <c r="K103" s="38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0"/>
      <c r="C104" s="61"/>
      <c r="D104" s="61"/>
      <c r="E104" s="61"/>
      <c r="F104" s="61"/>
      <c r="G104" s="61"/>
      <c r="H104" s="61"/>
      <c r="I104" s="148"/>
      <c r="J104" s="61"/>
      <c r="K104" s="61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2"/>
      <c r="C108" s="63"/>
      <c r="D108" s="63"/>
      <c r="E108" s="63"/>
      <c r="F108" s="63"/>
      <c r="G108" s="63"/>
      <c r="H108" s="63"/>
      <c r="I108" s="149"/>
      <c r="J108" s="63"/>
      <c r="K108" s="63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119</v>
      </c>
      <c r="D109" s="38"/>
      <c r="E109" s="38"/>
      <c r="F109" s="38"/>
      <c r="G109" s="38"/>
      <c r="H109" s="38"/>
      <c r="I109" s="124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38"/>
      <c r="D110" s="38"/>
      <c r="E110" s="38"/>
      <c r="F110" s="38"/>
      <c r="G110" s="38"/>
      <c r="H110" s="38"/>
      <c r="I110" s="124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16</v>
      </c>
      <c r="D111" s="38"/>
      <c r="E111" s="38"/>
      <c r="F111" s="38"/>
      <c r="G111" s="38"/>
      <c r="H111" s="38"/>
      <c r="I111" s="124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38"/>
      <c r="D112" s="38"/>
      <c r="E112" s="123" t="str">
        <f>E7</f>
        <v>Oprava školního hřiště ZŠ a MŠ Kukleny</v>
      </c>
      <c r="F112" s="32"/>
      <c r="G112" s="32"/>
      <c r="H112" s="32"/>
      <c r="I112" s="124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100</v>
      </c>
      <c r="D113" s="38"/>
      <c r="E113" s="38"/>
      <c r="F113" s="38"/>
      <c r="G113" s="38"/>
      <c r="H113" s="38"/>
      <c r="I113" s="124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38"/>
      <c r="D114" s="38"/>
      <c r="E114" s="67" t="str">
        <f>E9</f>
        <v>05 - SO 05 Sektor pro vrh koulí</v>
      </c>
      <c r="F114" s="38"/>
      <c r="G114" s="38"/>
      <c r="H114" s="38"/>
      <c r="I114" s="124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38"/>
      <c r="D115" s="38"/>
      <c r="E115" s="38"/>
      <c r="F115" s="38"/>
      <c r="G115" s="38"/>
      <c r="H115" s="38"/>
      <c r="I115" s="124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20</v>
      </c>
      <c r="D116" s="38"/>
      <c r="E116" s="38"/>
      <c r="F116" s="27" t="str">
        <f>F12</f>
        <v>Kukleny Hradec Králové</v>
      </c>
      <c r="G116" s="38"/>
      <c r="H116" s="38"/>
      <c r="I116" s="125" t="s">
        <v>22</v>
      </c>
      <c r="J116" s="69" t="str">
        <f>IF(J12="","",J12)</f>
        <v>31. 12. 2022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38"/>
      <c r="D117" s="38"/>
      <c r="E117" s="38"/>
      <c r="F117" s="38"/>
      <c r="G117" s="38"/>
      <c r="H117" s="38"/>
      <c r="I117" s="124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25.65" customHeight="1">
      <c r="A118" s="38"/>
      <c r="B118" s="39"/>
      <c r="C118" s="32" t="s">
        <v>24</v>
      </c>
      <c r="D118" s="38"/>
      <c r="E118" s="38"/>
      <c r="F118" s="27" t="str">
        <f>E15</f>
        <v>Technické služby Hradec Králové</v>
      </c>
      <c r="G118" s="38"/>
      <c r="H118" s="38"/>
      <c r="I118" s="125" t="s">
        <v>30</v>
      </c>
      <c r="J118" s="36" t="str">
        <f>E21</f>
        <v>PITTER DESIGN, s.r.o.Pardubice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28</v>
      </c>
      <c r="D119" s="38"/>
      <c r="E119" s="38"/>
      <c r="F119" s="27" t="str">
        <f>IF(E18="","",E18)</f>
        <v>Vyplň údaj</v>
      </c>
      <c r="G119" s="38"/>
      <c r="H119" s="38"/>
      <c r="I119" s="125" t="s">
        <v>33</v>
      </c>
      <c r="J119" s="36" t="str">
        <f>E24</f>
        <v xml:space="preserve"> 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38"/>
      <c r="D120" s="38"/>
      <c r="E120" s="38"/>
      <c r="F120" s="38"/>
      <c r="G120" s="38"/>
      <c r="H120" s="38"/>
      <c r="I120" s="124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164"/>
      <c r="B121" s="165"/>
      <c r="C121" s="166" t="s">
        <v>120</v>
      </c>
      <c r="D121" s="167" t="s">
        <v>61</v>
      </c>
      <c r="E121" s="167" t="s">
        <v>57</v>
      </c>
      <c r="F121" s="167" t="s">
        <v>58</v>
      </c>
      <c r="G121" s="167" t="s">
        <v>121</v>
      </c>
      <c r="H121" s="167" t="s">
        <v>122</v>
      </c>
      <c r="I121" s="168" t="s">
        <v>123</v>
      </c>
      <c r="J121" s="169" t="s">
        <v>104</v>
      </c>
      <c r="K121" s="170" t="s">
        <v>124</v>
      </c>
      <c r="L121" s="171"/>
      <c r="M121" s="86" t="s">
        <v>1</v>
      </c>
      <c r="N121" s="87" t="s">
        <v>40</v>
      </c>
      <c r="O121" s="87" t="s">
        <v>125</v>
      </c>
      <c r="P121" s="87" t="s">
        <v>126</v>
      </c>
      <c r="Q121" s="87" t="s">
        <v>127</v>
      </c>
      <c r="R121" s="87" t="s">
        <v>128</v>
      </c>
      <c r="S121" s="87" t="s">
        <v>129</v>
      </c>
      <c r="T121" s="88" t="s">
        <v>130</v>
      </c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</row>
    <row r="122" s="2" customFormat="1" ht="22.8" customHeight="1">
      <c r="A122" s="38"/>
      <c r="B122" s="39"/>
      <c r="C122" s="93" t="s">
        <v>131</v>
      </c>
      <c r="D122" s="38"/>
      <c r="E122" s="38"/>
      <c r="F122" s="38"/>
      <c r="G122" s="38"/>
      <c r="H122" s="38"/>
      <c r="I122" s="124"/>
      <c r="J122" s="172">
        <f>BK122</f>
        <v>0</v>
      </c>
      <c r="K122" s="38"/>
      <c r="L122" s="39"/>
      <c r="M122" s="89"/>
      <c r="N122" s="73"/>
      <c r="O122" s="90"/>
      <c r="P122" s="173">
        <f>P123</f>
        <v>0</v>
      </c>
      <c r="Q122" s="90"/>
      <c r="R122" s="173">
        <f>R123</f>
        <v>3.17438887</v>
      </c>
      <c r="S122" s="90"/>
      <c r="T122" s="174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9" t="s">
        <v>75</v>
      </c>
      <c r="AU122" s="19" t="s">
        <v>106</v>
      </c>
      <c r="BK122" s="175">
        <f>BK123</f>
        <v>0</v>
      </c>
    </row>
    <row r="123" s="12" customFormat="1" ht="25.92" customHeight="1">
      <c r="A123" s="12"/>
      <c r="B123" s="176"/>
      <c r="C123" s="12"/>
      <c r="D123" s="177" t="s">
        <v>75</v>
      </c>
      <c r="E123" s="178" t="s">
        <v>132</v>
      </c>
      <c r="F123" s="178" t="s">
        <v>133</v>
      </c>
      <c r="G123" s="12"/>
      <c r="H123" s="12"/>
      <c r="I123" s="179"/>
      <c r="J123" s="180">
        <f>BK123</f>
        <v>0</v>
      </c>
      <c r="K123" s="12"/>
      <c r="L123" s="176"/>
      <c r="M123" s="181"/>
      <c r="N123" s="182"/>
      <c r="O123" s="182"/>
      <c r="P123" s="183">
        <f>P124+P150+P169+P172+P175</f>
        <v>0</v>
      </c>
      <c r="Q123" s="182"/>
      <c r="R123" s="183">
        <f>R124+R150+R169+R172+R175</f>
        <v>3.17438887</v>
      </c>
      <c r="S123" s="182"/>
      <c r="T123" s="184">
        <f>T124+T150+T169+T172+T175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77" t="s">
        <v>84</v>
      </c>
      <c r="AT123" s="185" t="s">
        <v>75</v>
      </c>
      <c r="AU123" s="185" t="s">
        <v>76</v>
      </c>
      <c r="AY123" s="177" t="s">
        <v>134</v>
      </c>
      <c r="BK123" s="186">
        <f>BK124+BK150+BK169+BK172+BK175</f>
        <v>0</v>
      </c>
    </row>
    <row r="124" s="12" customFormat="1" ht="22.8" customHeight="1">
      <c r="A124" s="12"/>
      <c r="B124" s="176"/>
      <c r="C124" s="12"/>
      <c r="D124" s="177" t="s">
        <v>75</v>
      </c>
      <c r="E124" s="187" t="s">
        <v>84</v>
      </c>
      <c r="F124" s="187" t="s">
        <v>135</v>
      </c>
      <c r="G124" s="12"/>
      <c r="H124" s="12"/>
      <c r="I124" s="179"/>
      <c r="J124" s="188">
        <f>BK124</f>
        <v>0</v>
      </c>
      <c r="K124" s="12"/>
      <c r="L124" s="176"/>
      <c r="M124" s="181"/>
      <c r="N124" s="182"/>
      <c r="O124" s="182"/>
      <c r="P124" s="183">
        <f>SUM(P125:P149)</f>
        <v>0</v>
      </c>
      <c r="Q124" s="182"/>
      <c r="R124" s="183">
        <f>SUM(R125:R149)</f>
        <v>0.001554</v>
      </c>
      <c r="S124" s="182"/>
      <c r="T124" s="184">
        <f>SUM(T125:T149)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77" t="s">
        <v>84</v>
      </c>
      <c r="AT124" s="185" t="s">
        <v>75</v>
      </c>
      <c r="AU124" s="185" t="s">
        <v>84</v>
      </c>
      <c r="AY124" s="177" t="s">
        <v>134</v>
      </c>
      <c r="BK124" s="186">
        <f>SUM(BK125:BK149)</f>
        <v>0</v>
      </c>
    </row>
    <row r="125" s="2" customFormat="1" ht="21.75" customHeight="1">
      <c r="A125" s="38"/>
      <c r="B125" s="189"/>
      <c r="C125" s="190" t="s">
        <v>84</v>
      </c>
      <c r="D125" s="190" t="s">
        <v>136</v>
      </c>
      <c r="E125" s="191" t="s">
        <v>157</v>
      </c>
      <c r="F125" s="192" t="s">
        <v>158</v>
      </c>
      <c r="G125" s="193" t="s">
        <v>148</v>
      </c>
      <c r="H125" s="194">
        <v>51.816000000000002</v>
      </c>
      <c r="I125" s="195"/>
      <c r="J125" s="196">
        <f>ROUND(I125*H125,2)</f>
        <v>0</v>
      </c>
      <c r="K125" s="197"/>
      <c r="L125" s="39"/>
      <c r="M125" s="198" t="s">
        <v>1</v>
      </c>
      <c r="N125" s="199" t="s">
        <v>41</v>
      </c>
      <c r="O125" s="77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2" t="s">
        <v>140</v>
      </c>
      <c r="AT125" s="202" t="s">
        <v>136</v>
      </c>
      <c r="AU125" s="202" t="s">
        <v>86</v>
      </c>
      <c r="AY125" s="19" t="s">
        <v>134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9" t="s">
        <v>84</v>
      </c>
      <c r="BK125" s="203">
        <f>ROUND(I125*H125,2)</f>
        <v>0</v>
      </c>
      <c r="BL125" s="19" t="s">
        <v>140</v>
      </c>
      <c r="BM125" s="202" t="s">
        <v>609</v>
      </c>
    </row>
    <row r="126" s="2" customFormat="1" ht="16.5" customHeight="1">
      <c r="A126" s="38"/>
      <c r="B126" s="189"/>
      <c r="C126" s="190" t="s">
        <v>86</v>
      </c>
      <c r="D126" s="190" t="s">
        <v>136</v>
      </c>
      <c r="E126" s="191" t="s">
        <v>178</v>
      </c>
      <c r="F126" s="192" t="s">
        <v>179</v>
      </c>
      <c r="G126" s="193" t="s">
        <v>148</v>
      </c>
      <c r="H126" s="194">
        <v>51.816000000000002</v>
      </c>
      <c r="I126" s="195"/>
      <c r="J126" s="196">
        <f>ROUND(I126*H126,2)</f>
        <v>0</v>
      </c>
      <c r="K126" s="197"/>
      <c r="L126" s="39"/>
      <c r="M126" s="198" t="s">
        <v>1</v>
      </c>
      <c r="N126" s="199" t="s">
        <v>41</v>
      </c>
      <c r="O126" s="77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2" t="s">
        <v>140</v>
      </c>
      <c r="AT126" s="202" t="s">
        <v>136</v>
      </c>
      <c r="AU126" s="202" t="s">
        <v>86</v>
      </c>
      <c r="AY126" s="19" t="s">
        <v>134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9" t="s">
        <v>84</v>
      </c>
      <c r="BK126" s="203">
        <f>ROUND(I126*H126,2)</f>
        <v>0</v>
      </c>
      <c r="BL126" s="19" t="s">
        <v>140</v>
      </c>
      <c r="BM126" s="202" t="s">
        <v>610</v>
      </c>
    </row>
    <row r="127" s="14" customFormat="1">
      <c r="A127" s="14"/>
      <c r="B127" s="212"/>
      <c r="C127" s="14"/>
      <c r="D127" s="205" t="s">
        <v>153</v>
      </c>
      <c r="E127" s="213" t="s">
        <v>1</v>
      </c>
      <c r="F127" s="214" t="s">
        <v>611</v>
      </c>
      <c r="G127" s="14"/>
      <c r="H127" s="215">
        <v>38</v>
      </c>
      <c r="I127" s="216"/>
      <c r="J127" s="14"/>
      <c r="K127" s="14"/>
      <c r="L127" s="212"/>
      <c r="M127" s="217"/>
      <c r="N127" s="218"/>
      <c r="O127" s="218"/>
      <c r="P127" s="218"/>
      <c r="Q127" s="218"/>
      <c r="R127" s="218"/>
      <c r="S127" s="218"/>
      <c r="T127" s="21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13" t="s">
        <v>153</v>
      </c>
      <c r="AU127" s="213" t="s">
        <v>86</v>
      </c>
      <c r="AV127" s="14" t="s">
        <v>86</v>
      </c>
      <c r="AW127" s="14" t="s">
        <v>32</v>
      </c>
      <c r="AX127" s="14" t="s">
        <v>76</v>
      </c>
      <c r="AY127" s="213" t="s">
        <v>134</v>
      </c>
    </row>
    <row r="128" s="14" customFormat="1">
      <c r="A128" s="14"/>
      <c r="B128" s="212"/>
      <c r="C128" s="14"/>
      <c r="D128" s="205" t="s">
        <v>153</v>
      </c>
      <c r="E128" s="213" t="s">
        <v>1</v>
      </c>
      <c r="F128" s="214" t="s">
        <v>612</v>
      </c>
      <c r="G128" s="14"/>
      <c r="H128" s="215">
        <v>13.816000000000001</v>
      </c>
      <c r="I128" s="216"/>
      <c r="J128" s="14"/>
      <c r="K128" s="14"/>
      <c r="L128" s="212"/>
      <c r="M128" s="217"/>
      <c r="N128" s="218"/>
      <c r="O128" s="218"/>
      <c r="P128" s="218"/>
      <c r="Q128" s="218"/>
      <c r="R128" s="218"/>
      <c r="S128" s="218"/>
      <c r="T128" s="21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13" t="s">
        <v>153</v>
      </c>
      <c r="AU128" s="213" t="s">
        <v>86</v>
      </c>
      <c r="AV128" s="14" t="s">
        <v>86</v>
      </c>
      <c r="AW128" s="14" t="s">
        <v>32</v>
      </c>
      <c r="AX128" s="14" t="s">
        <v>76</v>
      </c>
      <c r="AY128" s="213" t="s">
        <v>134</v>
      </c>
    </row>
    <row r="129" s="15" customFormat="1">
      <c r="A129" s="15"/>
      <c r="B129" s="220"/>
      <c r="C129" s="15"/>
      <c r="D129" s="205" t="s">
        <v>153</v>
      </c>
      <c r="E129" s="221" t="s">
        <v>1</v>
      </c>
      <c r="F129" s="222" t="s">
        <v>184</v>
      </c>
      <c r="G129" s="15"/>
      <c r="H129" s="223">
        <v>51.816000000000002</v>
      </c>
      <c r="I129" s="224"/>
      <c r="J129" s="15"/>
      <c r="K129" s="15"/>
      <c r="L129" s="220"/>
      <c r="M129" s="225"/>
      <c r="N129" s="226"/>
      <c r="O129" s="226"/>
      <c r="P129" s="226"/>
      <c r="Q129" s="226"/>
      <c r="R129" s="226"/>
      <c r="S129" s="226"/>
      <c r="T129" s="227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21" t="s">
        <v>153</v>
      </c>
      <c r="AU129" s="221" t="s">
        <v>86</v>
      </c>
      <c r="AV129" s="15" t="s">
        <v>140</v>
      </c>
      <c r="AW129" s="15" t="s">
        <v>32</v>
      </c>
      <c r="AX129" s="15" t="s">
        <v>84</v>
      </c>
      <c r="AY129" s="221" t="s">
        <v>134</v>
      </c>
    </row>
    <row r="130" s="2" customFormat="1" ht="16.5" customHeight="1">
      <c r="A130" s="38"/>
      <c r="B130" s="189"/>
      <c r="C130" s="228" t="s">
        <v>145</v>
      </c>
      <c r="D130" s="228" t="s">
        <v>186</v>
      </c>
      <c r="E130" s="229" t="s">
        <v>187</v>
      </c>
      <c r="F130" s="230" t="s">
        <v>188</v>
      </c>
      <c r="G130" s="231" t="s">
        <v>189</v>
      </c>
      <c r="H130" s="232">
        <v>1.5540000000000001</v>
      </c>
      <c r="I130" s="233"/>
      <c r="J130" s="234">
        <f>ROUND(I130*H130,2)</f>
        <v>0</v>
      </c>
      <c r="K130" s="235"/>
      <c r="L130" s="236"/>
      <c r="M130" s="237" t="s">
        <v>1</v>
      </c>
      <c r="N130" s="238" t="s">
        <v>41</v>
      </c>
      <c r="O130" s="77"/>
      <c r="P130" s="200">
        <f>O130*H130</f>
        <v>0</v>
      </c>
      <c r="Q130" s="200">
        <v>0.001</v>
      </c>
      <c r="R130" s="200">
        <f>Q130*H130</f>
        <v>0.001554</v>
      </c>
      <c r="S130" s="200">
        <v>0</v>
      </c>
      <c r="T130" s="201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02" t="s">
        <v>168</v>
      </c>
      <c r="AT130" s="202" t="s">
        <v>186</v>
      </c>
      <c r="AU130" s="202" t="s">
        <v>86</v>
      </c>
      <c r="AY130" s="19" t="s">
        <v>134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9" t="s">
        <v>84</v>
      </c>
      <c r="BK130" s="203">
        <f>ROUND(I130*H130,2)</f>
        <v>0</v>
      </c>
      <c r="BL130" s="19" t="s">
        <v>140</v>
      </c>
      <c r="BM130" s="202" t="s">
        <v>613</v>
      </c>
    </row>
    <row r="131" s="14" customFormat="1">
      <c r="A131" s="14"/>
      <c r="B131" s="212"/>
      <c r="C131" s="14"/>
      <c r="D131" s="205" t="s">
        <v>153</v>
      </c>
      <c r="E131" s="213" t="s">
        <v>1</v>
      </c>
      <c r="F131" s="214" t="s">
        <v>614</v>
      </c>
      <c r="G131" s="14"/>
      <c r="H131" s="215">
        <v>1.5540000000000001</v>
      </c>
      <c r="I131" s="216"/>
      <c r="J131" s="14"/>
      <c r="K131" s="14"/>
      <c r="L131" s="212"/>
      <c r="M131" s="217"/>
      <c r="N131" s="218"/>
      <c r="O131" s="218"/>
      <c r="P131" s="218"/>
      <c r="Q131" s="218"/>
      <c r="R131" s="218"/>
      <c r="S131" s="218"/>
      <c r="T131" s="21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13" t="s">
        <v>153</v>
      </c>
      <c r="AU131" s="213" t="s">
        <v>86</v>
      </c>
      <c r="AV131" s="14" t="s">
        <v>86</v>
      </c>
      <c r="AW131" s="14" t="s">
        <v>32</v>
      </c>
      <c r="AX131" s="14" t="s">
        <v>84</v>
      </c>
      <c r="AY131" s="213" t="s">
        <v>134</v>
      </c>
    </row>
    <row r="132" s="2" customFormat="1" ht="21.75" customHeight="1">
      <c r="A132" s="38"/>
      <c r="B132" s="189"/>
      <c r="C132" s="190" t="s">
        <v>140</v>
      </c>
      <c r="D132" s="190" t="s">
        <v>136</v>
      </c>
      <c r="E132" s="191" t="s">
        <v>193</v>
      </c>
      <c r="F132" s="192" t="s">
        <v>194</v>
      </c>
      <c r="G132" s="193" t="s">
        <v>148</v>
      </c>
      <c r="H132" s="194">
        <v>51.816000000000002</v>
      </c>
      <c r="I132" s="195"/>
      <c r="J132" s="196">
        <f>ROUND(I132*H132,2)</f>
        <v>0</v>
      </c>
      <c r="K132" s="197"/>
      <c r="L132" s="39"/>
      <c r="M132" s="198" t="s">
        <v>1</v>
      </c>
      <c r="N132" s="199" t="s">
        <v>41</v>
      </c>
      <c r="O132" s="77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2" t="s">
        <v>140</v>
      </c>
      <c r="AT132" s="202" t="s">
        <v>136</v>
      </c>
      <c r="AU132" s="202" t="s">
        <v>86</v>
      </c>
      <c r="AY132" s="19" t="s">
        <v>134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9" t="s">
        <v>84</v>
      </c>
      <c r="BK132" s="203">
        <f>ROUND(I132*H132,2)</f>
        <v>0</v>
      </c>
      <c r="BL132" s="19" t="s">
        <v>140</v>
      </c>
      <c r="BM132" s="202" t="s">
        <v>615</v>
      </c>
    </row>
    <row r="133" s="2" customFormat="1" ht="21.75" customHeight="1">
      <c r="A133" s="38"/>
      <c r="B133" s="189"/>
      <c r="C133" s="190" t="s">
        <v>156</v>
      </c>
      <c r="D133" s="190" t="s">
        <v>136</v>
      </c>
      <c r="E133" s="191" t="s">
        <v>198</v>
      </c>
      <c r="F133" s="192" t="s">
        <v>199</v>
      </c>
      <c r="G133" s="193" t="s">
        <v>148</v>
      </c>
      <c r="H133" s="194">
        <v>86.272000000000006</v>
      </c>
      <c r="I133" s="195"/>
      <c r="J133" s="196">
        <f>ROUND(I133*H133,2)</f>
        <v>0</v>
      </c>
      <c r="K133" s="197"/>
      <c r="L133" s="39"/>
      <c r="M133" s="198" t="s">
        <v>1</v>
      </c>
      <c r="N133" s="199" t="s">
        <v>41</v>
      </c>
      <c r="O133" s="77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2" t="s">
        <v>140</v>
      </c>
      <c r="AT133" s="202" t="s">
        <v>136</v>
      </c>
      <c r="AU133" s="202" t="s">
        <v>86</v>
      </c>
      <c r="AY133" s="19" t="s">
        <v>134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9" t="s">
        <v>84</v>
      </c>
      <c r="BK133" s="203">
        <f>ROUND(I133*H133,2)</f>
        <v>0</v>
      </c>
      <c r="BL133" s="19" t="s">
        <v>140</v>
      </c>
      <c r="BM133" s="202" t="s">
        <v>616</v>
      </c>
    </row>
    <row r="134" s="13" customFormat="1">
      <c r="A134" s="13"/>
      <c r="B134" s="204"/>
      <c r="C134" s="13"/>
      <c r="D134" s="205" t="s">
        <v>153</v>
      </c>
      <c r="E134" s="206" t="s">
        <v>1</v>
      </c>
      <c r="F134" s="207" t="s">
        <v>617</v>
      </c>
      <c r="G134" s="13"/>
      <c r="H134" s="206" t="s">
        <v>1</v>
      </c>
      <c r="I134" s="208"/>
      <c r="J134" s="13"/>
      <c r="K134" s="13"/>
      <c r="L134" s="204"/>
      <c r="M134" s="209"/>
      <c r="N134" s="210"/>
      <c r="O134" s="210"/>
      <c r="P134" s="210"/>
      <c r="Q134" s="210"/>
      <c r="R134" s="210"/>
      <c r="S134" s="210"/>
      <c r="T134" s="21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06" t="s">
        <v>153</v>
      </c>
      <c r="AU134" s="206" t="s">
        <v>86</v>
      </c>
      <c r="AV134" s="13" t="s">
        <v>84</v>
      </c>
      <c r="AW134" s="13" t="s">
        <v>32</v>
      </c>
      <c r="AX134" s="13" t="s">
        <v>76</v>
      </c>
      <c r="AY134" s="206" t="s">
        <v>134</v>
      </c>
    </row>
    <row r="135" s="14" customFormat="1">
      <c r="A135" s="14"/>
      <c r="B135" s="212"/>
      <c r="C135" s="14"/>
      <c r="D135" s="205" t="s">
        <v>153</v>
      </c>
      <c r="E135" s="213" t="s">
        <v>1</v>
      </c>
      <c r="F135" s="214" t="s">
        <v>618</v>
      </c>
      <c r="G135" s="14"/>
      <c r="H135" s="215">
        <v>81.75</v>
      </c>
      <c r="I135" s="216"/>
      <c r="J135" s="14"/>
      <c r="K135" s="14"/>
      <c r="L135" s="212"/>
      <c r="M135" s="217"/>
      <c r="N135" s="218"/>
      <c r="O135" s="218"/>
      <c r="P135" s="218"/>
      <c r="Q135" s="218"/>
      <c r="R135" s="218"/>
      <c r="S135" s="218"/>
      <c r="T135" s="21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13" t="s">
        <v>153</v>
      </c>
      <c r="AU135" s="213" t="s">
        <v>86</v>
      </c>
      <c r="AV135" s="14" t="s">
        <v>86</v>
      </c>
      <c r="AW135" s="14" t="s">
        <v>32</v>
      </c>
      <c r="AX135" s="14" t="s">
        <v>76</v>
      </c>
      <c r="AY135" s="213" t="s">
        <v>134</v>
      </c>
    </row>
    <row r="136" s="14" customFormat="1">
      <c r="A136" s="14"/>
      <c r="B136" s="212"/>
      <c r="C136" s="14"/>
      <c r="D136" s="205" t="s">
        <v>153</v>
      </c>
      <c r="E136" s="213" t="s">
        <v>1</v>
      </c>
      <c r="F136" s="214" t="s">
        <v>619</v>
      </c>
      <c r="G136" s="14"/>
      <c r="H136" s="215">
        <v>4.5220000000000002</v>
      </c>
      <c r="I136" s="216"/>
      <c r="J136" s="14"/>
      <c r="K136" s="14"/>
      <c r="L136" s="212"/>
      <c r="M136" s="217"/>
      <c r="N136" s="218"/>
      <c r="O136" s="218"/>
      <c r="P136" s="218"/>
      <c r="Q136" s="218"/>
      <c r="R136" s="218"/>
      <c r="S136" s="218"/>
      <c r="T136" s="21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13" t="s">
        <v>153</v>
      </c>
      <c r="AU136" s="213" t="s">
        <v>86</v>
      </c>
      <c r="AV136" s="14" t="s">
        <v>86</v>
      </c>
      <c r="AW136" s="14" t="s">
        <v>32</v>
      </c>
      <c r="AX136" s="14" t="s">
        <v>76</v>
      </c>
      <c r="AY136" s="213" t="s">
        <v>134</v>
      </c>
    </row>
    <row r="137" s="15" customFormat="1">
      <c r="A137" s="15"/>
      <c r="B137" s="220"/>
      <c r="C137" s="15"/>
      <c r="D137" s="205" t="s">
        <v>153</v>
      </c>
      <c r="E137" s="221" t="s">
        <v>1</v>
      </c>
      <c r="F137" s="222" t="s">
        <v>184</v>
      </c>
      <c r="G137" s="15"/>
      <c r="H137" s="223">
        <v>86.272000000000006</v>
      </c>
      <c r="I137" s="224"/>
      <c r="J137" s="15"/>
      <c r="K137" s="15"/>
      <c r="L137" s="220"/>
      <c r="M137" s="225"/>
      <c r="N137" s="226"/>
      <c r="O137" s="226"/>
      <c r="P137" s="226"/>
      <c r="Q137" s="226"/>
      <c r="R137" s="226"/>
      <c r="S137" s="226"/>
      <c r="T137" s="227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21" t="s">
        <v>153</v>
      </c>
      <c r="AU137" s="221" t="s">
        <v>86</v>
      </c>
      <c r="AV137" s="15" t="s">
        <v>140</v>
      </c>
      <c r="AW137" s="15" t="s">
        <v>32</v>
      </c>
      <c r="AX137" s="15" t="s">
        <v>84</v>
      </c>
      <c r="AY137" s="221" t="s">
        <v>134</v>
      </c>
    </row>
    <row r="138" s="2" customFormat="1" ht="21.75" customHeight="1">
      <c r="A138" s="38"/>
      <c r="B138" s="189"/>
      <c r="C138" s="190" t="s">
        <v>160</v>
      </c>
      <c r="D138" s="190" t="s">
        <v>136</v>
      </c>
      <c r="E138" s="191" t="s">
        <v>620</v>
      </c>
      <c r="F138" s="192" t="s">
        <v>621</v>
      </c>
      <c r="G138" s="193" t="s">
        <v>148</v>
      </c>
      <c r="H138" s="194">
        <v>51.816000000000002</v>
      </c>
      <c r="I138" s="195"/>
      <c r="J138" s="196">
        <f>ROUND(I138*H138,2)</f>
        <v>0</v>
      </c>
      <c r="K138" s="197"/>
      <c r="L138" s="39"/>
      <c r="M138" s="198" t="s">
        <v>1</v>
      </c>
      <c r="N138" s="199" t="s">
        <v>41</v>
      </c>
      <c r="O138" s="77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2" t="s">
        <v>140</v>
      </c>
      <c r="AT138" s="202" t="s">
        <v>136</v>
      </c>
      <c r="AU138" s="202" t="s">
        <v>86</v>
      </c>
      <c r="AY138" s="19" t="s">
        <v>134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9" t="s">
        <v>84</v>
      </c>
      <c r="BK138" s="203">
        <f>ROUND(I138*H138,2)</f>
        <v>0</v>
      </c>
      <c r="BL138" s="19" t="s">
        <v>140</v>
      </c>
      <c r="BM138" s="202" t="s">
        <v>622</v>
      </c>
    </row>
    <row r="139" s="14" customFormat="1">
      <c r="A139" s="14"/>
      <c r="B139" s="212"/>
      <c r="C139" s="14"/>
      <c r="D139" s="205" t="s">
        <v>153</v>
      </c>
      <c r="E139" s="213" t="s">
        <v>1</v>
      </c>
      <c r="F139" s="214" t="s">
        <v>623</v>
      </c>
      <c r="G139" s="14"/>
      <c r="H139" s="215">
        <v>51.816000000000002</v>
      </c>
      <c r="I139" s="216"/>
      <c r="J139" s="14"/>
      <c r="K139" s="14"/>
      <c r="L139" s="212"/>
      <c r="M139" s="217"/>
      <c r="N139" s="218"/>
      <c r="O139" s="218"/>
      <c r="P139" s="218"/>
      <c r="Q139" s="218"/>
      <c r="R139" s="218"/>
      <c r="S139" s="218"/>
      <c r="T139" s="21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13" t="s">
        <v>153</v>
      </c>
      <c r="AU139" s="213" t="s">
        <v>86</v>
      </c>
      <c r="AV139" s="14" t="s">
        <v>86</v>
      </c>
      <c r="AW139" s="14" t="s">
        <v>32</v>
      </c>
      <c r="AX139" s="14" t="s">
        <v>84</v>
      </c>
      <c r="AY139" s="213" t="s">
        <v>134</v>
      </c>
    </row>
    <row r="140" s="2" customFormat="1" ht="21.75" customHeight="1">
      <c r="A140" s="38"/>
      <c r="B140" s="189"/>
      <c r="C140" s="190" t="s">
        <v>164</v>
      </c>
      <c r="D140" s="190" t="s">
        <v>136</v>
      </c>
      <c r="E140" s="191" t="s">
        <v>203</v>
      </c>
      <c r="F140" s="192" t="s">
        <v>204</v>
      </c>
      <c r="G140" s="193" t="s">
        <v>148</v>
      </c>
      <c r="H140" s="194">
        <v>51.816000000000002</v>
      </c>
      <c r="I140" s="195"/>
      <c r="J140" s="196">
        <f>ROUND(I140*H140,2)</f>
        <v>0</v>
      </c>
      <c r="K140" s="197"/>
      <c r="L140" s="39"/>
      <c r="M140" s="198" t="s">
        <v>1</v>
      </c>
      <c r="N140" s="199" t="s">
        <v>41</v>
      </c>
      <c r="O140" s="77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02" t="s">
        <v>140</v>
      </c>
      <c r="AT140" s="202" t="s">
        <v>136</v>
      </c>
      <c r="AU140" s="202" t="s">
        <v>86</v>
      </c>
      <c r="AY140" s="19" t="s">
        <v>134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9" t="s">
        <v>84</v>
      </c>
      <c r="BK140" s="203">
        <f>ROUND(I140*H140,2)</f>
        <v>0</v>
      </c>
      <c r="BL140" s="19" t="s">
        <v>140</v>
      </c>
      <c r="BM140" s="202" t="s">
        <v>624</v>
      </c>
    </row>
    <row r="141" s="14" customFormat="1">
      <c r="A141" s="14"/>
      <c r="B141" s="212"/>
      <c r="C141" s="14"/>
      <c r="D141" s="205" t="s">
        <v>153</v>
      </c>
      <c r="E141" s="213" t="s">
        <v>1</v>
      </c>
      <c r="F141" s="214" t="s">
        <v>623</v>
      </c>
      <c r="G141" s="14"/>
      <c r="H141" s="215">
        <v>51.816000000000002</v>
      </c>
      <c r="I141" s="216"/>
      <c r="J141" s="14"/>
      <c r="K141" s="14"/>
      <c r="L141" s="212"/>
      <c r="M141" s="217"/>
      <c r="N141" s="218"/>
      <c r="O141" s="218"/>
      <c r="P141" s="218"/>
      <c r="Q141" s="218"/>
      <c r="R141" s="218"/>
      <c r="S141" s="218"/>
      <c r="T141" s="21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13" t="s">
        <v>153</v>
      </c>
      <c r="AU141" s="213" t="s">
        <v>86</v>
      </c>
      <c r="AV141" s="14" t="s">
        <v>86</v>
      </c>
      <c r="AW141" s="14" t="s">
        <v>32</v>
      </c>
      <c r="AX141" s="14" t="s">
        <v>84</v>
      </c>
      <c r="AY141" s="213" t="s">
        <v>134</v>
      </c>
    </row>
    <row r="142" s="2" customFormat="1" ht="16.5" customHeight="1">
      <c r="A142" s="38"/>
      <c r="B142" s="189"/>
      <c r="C142" s="190" t="s">
        <v>168</v>
      </c>
      <c r="D142" s="190" t="s">
        <v>136</v>
      </c>
      <c r="E142" s="191" t="s">
        <v>206</v>
      </c>
      <c r="F142" s="192" t="s">
        <v>207</v>
      </c>
      <c r="G142" s="193" t="s">
        <v>148</v>
      </c>
      <c r="H142" s="194">
        <v>51.816000000000002</v>
      </c>
      <c r="I142" s="195"/>
      <c r="J142" s="196">
        <f>ROUND(I142*H142,2)</f>
        <v>0</v>
      </c>
      <c r="K142" s="197"/>
      <c r="L142" s="39"/>
      <c r="M142" s="198" t="s">
        <v>1</v>
      </c>
      <c r="N142" s="199" t="s">
        <v>41</v>
      </c>
      <c r="O142" s="77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2" t="s">
        <v>140</v>
      </c>
      <c r="AT142" s="202" t="s">
        <v>136</v>
      </c>
      <c r="AU142" s="202" t="s">
        <v>86</v>
      </c>
      <c r="AY142" s="19" t="s">
        <v>134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9" t="s">
        <v>84</v>
      </c>
      <c r="BK142" s="203">
        <f>ROUND(I142*H142,2)</f>
        <v>0</v>
      </c>
      <c r="BL142" s="19" t="s">
        <v>140</v>
      </c>
      <c r="BM142" s="202" t="s">
        <v>625</v>
      </c>
    </row>
    <row r="143" s="14" customFormat="1">
      <c r="A143" s="14"/>
      <c r="B143" s="212"/>
      <c r="C143" s="14"/>
      <c r="D143" s="205" t="s">
        <v>153</v>
      </c>
      <c r="E143" s="213" t="s">
        <v>1</v>
      </c>
      <c r="F143" s="214" t="s">
        <v>623</v>
      </c>
      <c r="G143" s="14"/>
      <c r="H143" s="215">
        <v>51.816000000000002</v>
      </c>
      <c r="I143" s="216"/>
      <c r="J143" s="14"/>
      <c r="K143" s="14"/>
      <c r="L143" s="212"/>
      <c r="M143" s="217"/>
      <c r="N143" s="218"/>
      <c r="O143" s="218"/>
      <c r="P143" s="218"/>
      <c r="Q143" s="218"/>
      <c r="R143" s="218"/>
      <c r="S143" s="218"/>
      <c r="T143" s="21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13" t="s">
        <v>153</v>
      </c>
      <c r="AU143" s="213" t="s">
        <v>86</v>
      </c>
      <c r="AV143" s="14" t="s">
        <v>86</v>
      </c>
      <c r="AW143" s="14" t="s">
        <v>32</v>
      </c>
      <c r="AX143" s="14" t="s">
        <v>84</v>
      </c>
      <c r="AY143" s="213" t="s">
        <v>134</v>
      </c>
    </row>
    <row r="144" s="2" customFormat="1" ht="16.5" customHeight="1">
      <c r="A144" s="38"/>
      <c r="B144" s="189"/>
      <c r="C144" s="190" t="s">
        <v>172</v>
      </c>
      <c r="D144" s="190" t="s">
        <v>136</v>
      </c>
      <c r="E144" s="191" t="s">
        <v>210</v>
      </c>
      <c r="F144" s="192" t="s">
        <v>211</v>
      </c>
      <c r="G144" s="193" t="s">
        <v>148</v>
      </c>
      <c r="H144" s="194">
        <v>51.816000000000002</v>
      </c>
      <c r="I144" s="195"/>
      <c r="J144" s="196">
        <f>ROUND(I144*H144,2)</f>
        <v>0</v>
      </c>
      <c r="K144" s="197"/>
      <c r="L144" s="39"/>
      <c r="M144" s="198" t="s">
        <v>1</v>
      </c>
      <c r="N144" s="199" t="s">
        <v>41</v>
      </c>
      <c r="O144" s="77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2" t="s">
        <v>140</v>
      </c>
      <c r="AT144" s="202" t="s">
        <v>136</v>
      </c>
      <c r="AU144" s="202" t="s">
        <v>86</v>
      </c>
      <c r="AY144" s="19" t="s">
        <v>134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9" t="s">
        <v>84</v>
      </c>
      <c r="BK144" s="203">
        <f>ROUND(I144*H144,2)</f>
        <v>0</v>
      </c>
      <c r="BL144" s="19" t="s">
        <v>140</v>
      </c>
      <c r="BM144" s="202" t="s">
        <v>626</v>
      </c>
    </row>
    <row r="145" s="14" customFormat="1">
      <c r="A145" s="14"/>
      <c r="B145" s="212"/>
      <c r="C145" s="14"/>
      <c r="D145" s="205" t="s">
        <v>153</v>
      </c>
      <c r="E145" s="213" t="s">
        <v>1</v>
      </c>
      <c r="F145" s="214" t="s">
        <v>623</v>
      </c>
      <c r="G145" s="14"/>
      <c r="H145" s="215">
        <v>51.816000000000002</v>
      </c>
      <c r="I145" s="216"/>
      <c r="J145" s="14"/>
      <c r="K145" s="14"/>
      <c r="L145" s="212"/>
      <c r="M145" s="217"/>
      <c r="N145" s="218"/>
      <c r="O145" s="218"/>
      <c r="P145" s="218"/>
      <c r="Q145" s="218"/>
      <c r="R145" s="218"/>
      <c r="S145" s="218"/>
      <c r="T145" s="21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13" t="s">
        <v>153</v>
      </c>
      <c r="AU145" s="213" t="s">
        <v>86</v>
      </c>
      <c r="AV145" s="14" t="s">
        <v>86</v>
      </c>
      <c r="AW145" s="14" t="s">
        <v>32</v>
      </c>
      <c r="AX145" s="14" t="s">
        <v>84</v>
      </c>
      <c r="AY145" s="213" t="s">
        <v>134</v>
      </c>
    </row>
    <row r="146" s="2" customFormat="1" ht="21.75" customHeight="1">
      <c r="A146" s="38"/>
      <c r="B146" s="189"/>
      <c r="C146" s="190" t="s">
        <v>177</v>
      </c>
      <c r="D146" s="190" t="s">
        <v>136</v>
      </c>
      <c r="E146" s="191" t="s">
        <v>627</v>
      </c>
      <c r="F146" s="192" t="s">
        <v>628</v>
      </c>
      <c r="G146" s="193" t="s">
        <v>148</v>
      </c>
      <c r="H146" s="194">
        <v>61.104999999999997</v>
      </c>
      <c r="I146" s="195"/>
      <c r="J146" s="196">
        <f>ROUND(I146*H146,2)</f>
        <v>0</v>
      </c>
      <c r="K146" s="197"/>
      <c r="L146" s="39"/>
      <c r="M146" s="198" t="s">
        <v>1</v>
      </c>
      <c r="N146" s="199" t="s">
        <v>41</v>
      </c>
      <c r="O146" s="77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02" t="s">
        <v>140</v>
      </c>
      <c r="AT146" s="202" t="s">
        <v>136</v>
      </c>
      <c r="AU146" s="202" t="s">
        <v>86</v>
      </c>
      <c r="AY146" s="19" t="s">
        <v>134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9" t="s">
        <v>84</v>
      </c>
      <c r="BK146" s="203">
        <f>ROUND(I146*H146,2)</f>
        <v>0</v>
      </c>
      <c r="BL146" s="19" t="s">
        <v>140</v>
      </c>
      <c r="BM146" s="202" t="s">
        <v>629</v>
      </c>
    </row>
    <row r="147" s="13" customFormat="1">
      <c r="A147" s="13"/>
      <c r="B147" s="204"/>
      <c r="C147" s="13"/>
      <c r="D147" s="205" t="s">
        <v>153</v>
      </c>
      <c r="E147" s="206" t="s">
        <v>1</v>
      </c>
      <c r="F147" s="207" t="s">
        <v>617</v>
      </c>
      <c r="G147" s="13"/>
      <c r="H147" s="206" t="s">
        <v>1</v>
      </c>
      <c r="I147" s="208"/>
      <c r="J147" s="13"/>
      <c r="K147" s="13"/>
      <c r="L147" s="204"/>
      <c r="M147" s="209"/>
      <c r="N147" s="210"/>
      <c r="O147" s="210"/>
      <c r="P147" s="210"/>
      <c r="Q147" s="210"/>
      <c r="R147" s="210"/>
      <c r="S147" s="210"/>
      <c r="T147" s="21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06" t="s">
        <v>153</v>
      </c>
      <c r="AU147" s="206" t="s">
        <v>86</v>
      </c>
      <c r="AV147" s="13" t="s">
        <v>84</v>
      </c>
      <c r="AW147" s="13" t="s">
        <v>32</v>
      </c>
      <c r="AX147" s="13" t="s">
        <v>76</v>
      </c>
      <c r="AY147" s="206" t="s">
        <v>134</v>
      </c>
    </row>
    <row r="148" s="14" customFormat="1">
      <c r="A148" s="14"/>
      <c r="B148" s="212"/>
      <c r="C148" s="14"/>
      <c r="D148" s="205" t="s">
        <v>153</v>
      </c>
      <c r="E148" s="213" t="s">
        <v>1</v>
      </c>
      <c r="F148" s="214" t="s">
        <v>630</v>
      </c>
      <c r="G148" s="14"/>
      <c r="H148" s="215">
        <v>61.104999999999997</v>
      </c>
      <c r="I148" s="216"/>
      <c r="J148" s="14"/>
      <c r="K148" s="14"/>
      <c r="L148" s="212"/>
      <c r="M148" s="217"/>
      <c r="N148" s="218"/>
      <c r="O148" s="218"/>
      <c r="P148" s="218"/>
      <c r="Q148" s="218"/>
      <c r="R148" s="218"/>
      <c r="S148" s="218"/>
      <c r="T148" s="21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13" t="s">
        <v>153</v>
      </c>
      <c r="AU148" s="213" t="s">
        <v>86</v>
      </c>
      <c r="AV148" s="14" t="s">
        <v>86</v>
      </c>
      <c r="AW148" s="14" t="s">
        <v>32</v>
      </c>
      <c r="AX148" s="14" t="s">
        <v>76</v>
      </c>
      <c r="AY148" s="213" t="s">
        <v>134</v>
      </c>
    </row>
    <row r="149" s="15" customFormat="1">
      <c r="A149" s="15"/>
      <c r="B149" s="220"/>
      <c r="C149" s="15"/>
      <c r="D149" s="205" t="s">
        <v>153</v>
      </c>
      <c r="E149" s="221" t="s">
        <v>1</v>
      </c>
      <c r="F149" s="222" t="s">
        <v>184</v>
      </c>
      <c r="G149" s="15"/>
      <c r="H149" s="223">
        <v>61.104999999999997</v>
      </c>
      <c r="I149" s="224"/>
      <c r="J149" s="15"/>
      <c r="K149" s="15"/>
      <c r="L149" s="220"/>
      <c r="M149" s="225"/>
      <c r="N149" s="226"/>
      <c r="O149" s="226"/>
      <c r="P149" s="226"/>
      <c r="Q149" s="226"/>
      <c r="R149" s="226"/>
      <c r="S149" s="226"/>
      <c r="T149" s="227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21" t="s">
        <v>153</v>
      </c>
      <c r="AU149" s="221" t="s">
        <v>86</v>
      </c>
      <c r="AV149" s="15" t="s">
        <v>140</v>
      </c>
      <c r="AW149" s="15" t="s">
        <v>32</v>
      </c>
      <c r="AX149" s="15" t="s">
        <v>84</v>
      </c>
      <c r="AY149" s="221" t="s">
        <v>134</v>
      </c>
    </row>
    <row r="150" s="12" customFormat="1" ht="22.8" customHeight="1">
      <c r="A150" s="12"/>
      <c r="B150" s="176"/>
      <c r="C150" s="12"/>
      <c r="D150" s="177" t="s">
        <v>75</v>
      </c>
      <c r="E150" s="187" t="s">
        <v>86</v>
      </c>
      <c r="F150" s="187" t="s">
        <v>429</v>
      </c>
      <c r="G150" s="12"/>
      <c r="H150" s="12"/>
      <c r="I150" s="179"/>
      <c r="J150" s="188">
        <f>BK150</f>
        <v>0</v>
      </c>
      <c r="K150" s="12"/>
      <c r="L150" s="176"/>
      <c r="M150" s="181"/>
      <c r="N150" s="182"/>
      <c r="O150" s="182"/>
      <c r="P150" s="183">
        <f>SUM(P151:P168)</f>
        <v>0</v>
      </c>
      <c r="Q150" s="182"/>
      <c r="R150" s="183">
        <f>SUM(R151:R168)</f>
        <v>2.9327692299999999</v>
      </c>
      <c r="S150" s="182"/>
      <c r="T150" s="184">
        <f>SUM(T151:T168)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77" t="s">
        <v>84</v>
      </c>
      <c r="AT150" s="185" t="s">
        <v>75</v>
      </c>
      <c r="AU150" s="185" t="s">
        <v>84</v>
      </c>
      <c r="AY150" s="177" t="s">
        <v>134</v>
      </c>
      <c r="BK150" s="186">
        <f>SUM(BK151:BK168)</f>
        <v>0</v>
      </c>
    </row>
    <row r="151" s="2" customFormat="1" ht="21.75" customHeight="1">
      <c r="A151" s="38"/>
      <c r="B151" s="189"/>
      <c r="C151" s="190" t="s">
        <v>185</v>
      </c>
      <c r="D151" s="190" t="s">
        <v>136</v>
      </c>
      <c r="E151" s="191" t="s">
        <v>631</v>
      </c>
      <c r="F151" s="192" t="s">
        <v>174</v>
      </c>
      <c r="G151" s="193" t="s">
        <v>148</v>
      </c>
      <c r="H151" s="194">
        <v>65.626999999999995</v>
      </c>
      <c r="I151" s="195"/>
      <c r="J151" s="196">
        <f>ROUND(I151*H151,2)</f>
        <v>0</v>
      </c>
      <c r="K151" s="197"/>
      <c r="L151" s="39"/>
      <c r="M151" s="198" t="s">
        <v>1</v>
      </c>
      <c r="N151" s="199" t="s">
        <v>41</v>
      </c>
      <c r="O151" s="77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2" t="s">
        <v>140</v>
      </c>
      <c r="AT151" s="202" t="s">
        <v>136</v>
      </c>
      <c r="AU151" s="202" t="s">
        <v>86</v>
      </c>
      <c r="AY151" s="19" t="s">
        <v>134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9" t="s">
        <v>84</v>
      </c>
      <c r="BK151" s="203">
        <f>ROUND(I151*H151,2)</f>
        <v>0</v>
      </c>
      <c r="BL151" s="19" t="s">
        <v>140</v>
      </c>
      <c r="BM151" s="202" t="s">
        <v>632</v>
      </c>
    </row>
    <row r="152" s="13" customFormat="1">
      <c r="A152" s="13"/>
      <c r="B152" s="204"/>
      <c r="C152" s="13"/>
      <c r="D152" s="205" t="s">
        <v>153</v>
      </c>
      <c r="E152" s="206" t="s">
        <v>1</v>
      </c>
      <c r="F152" s="207" t="s">
        <v>617</v>
      </c>
      <c r="G152" s="13"/>
      <c r="H152" s="206" t="s">
        <v>1</v>
      </c>
      <c r="I152" s="208"/>
      <c r="J152" s="13"/>
      <c r="K152" s="13"/>
      <c r="L152" s="204"/>
      <c r="M152" s="209"/>
      <c r="N152" s="210"/>
      <c r="O152" s="210"/>
      <c r="P152" s="210"/>
      <c r="Q152" s="210"/>
      <c r="R152" s="210"/>
      <c r="S152" s="210"/>
      <c r="T152" s="21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06" t="s">
        <v>153</v>
      </c>
      <c r="AU152" s="206" t="s">
        <v>86</v>
      </c>
      <c r="AV152" s="13" t="s">
        <v>84</v>
      </c>
      <c r="AW152" s="13" t="s">
        <v>32</v>
      </c>
      <c r="AX152" s="13" t="s">
        <v>76</v>
      </c>
      <c r="AY152" s="206" t="s">
        <v>134</v>
      </c>
    </row>
    <row r="153" s="14" customFormat="1">
      <c r="A153" s="14"/>
      <c r="B153" s="212"/>
      <c r="C153" s="14"/>
      <c r="D153" s="205" t="s">
        <v>153</v>
      </c>
      <c r="E153" s="213" t="s">
        <v>1</v>
      </c>
      <c r="F153" s="214" t="s">
        <v>630</v>
      </c>
      <c r="G153" s="14"/>
      <c r="H153" s="215">
        <v>61.104999999999997</v>
      </c>
      <c r="I153" s="216"/>
      <c r="J153" s="14"/>
      <c r="K153" s="14"/>
      <c r="L153" s="212"/>
      <c r="M153" s="217"/>
      <c r="N153" s="218"/>
      <c r="O153" s="218"/>
      <c r="P153" s="218"/>
      <c r="Q153" s="218"/>
      <c r="R153" s="218"/>
      <c r="S153" s="218"/>
      <c r="T153" s="21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13" t="s">
        <v>153</v>
      </c>
      <c r="AU153" s="213" t="s">
        <v>86</v>
      </c>
      <c r="AV153" s="14" t="s">
        <v>86</v>
      </c>
      <c r="AW153" s="14" t="s">
        <v>32</v>
      </c>
      <c r="AX153" s="14" t="s">
        <v>76</v>
      </c>
      <c r="AY153" s="213" t="s">
        <v>134</v>
      </c>
    </row>
    <row r="154" s="14" customFormat="1">
      <c r="A154" s="14"/>
      <c r="B154" s="212"/>
      <c r="C154" s="14"/>
      <c r="D154" s="205" t="s">
        <v>153</v>
      </c>
      <c r="E154" s="213" t="s">
        <v>1</v>
      </c>
      <c r="F154" s="214" t="s">
        <v>619</v>
      </c>
      <c r="G154" s="14"/>
      <c r="H154" s="215">
        <v>4.5220000000000002</v>
      </c>
      <c r="I154" s="216"/>
      <c r="J154" s="14"/>
      <c r="K154" s="14"/>
      <c r="L154" s="212"/>
      <c r="M154" s="217"/>
      <c r="N154" s="218"/>
      <c r="O154" s="218"/>
      <c r="P154" s="218"/>
      <c r="Q154" s="218"/>
      <c r="R154" s="218"/>
      <c r="S154" s="218"/>
      <c r="T154" s="21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13" t="s">
        <v>153</v>
      </c>
      <c r="AU154" s="213" t="s">
        <v>86</v>
      </c>
      <c r="AV154" s="14" t="s">
        <v>86</v>
      </c>
      <c r="AW154" s="14" t="s">
        <v>32</v>
      </c>
      <c r="AX154" s="14" t="s">
        <v>76</v>
      </c>
      <c r="AY154" s="213" t="s">
        <v>134</v>
      </c>
    </row>
    <row r="155" s="15" customFormat="1">
      <c r="A155" s="15"/>
      <c r="B155" s="220"/>
      <c r="C155" s="15"/>
      <c r="D155" s="205" t="s">
        <v>153</v>
      </c>
      <c r="E155" s="221" t="s">
        <v>1</v>
      </c>
      <c r="F155" s="222" t="s">
        <v>184</v>
      </c>
      <c r="G155" s="15"/>
      <c r="H155" s="223">
        <v>65.626999999999995</v>
      </c>
      <c r="I155" s="224"/>
      <c r="J155" s="15"/>
      <c r="K155" s="15"/>
      <c r="L155" s="220"/>
      <c r="M155" s="225"/>
      <c r="N155" s="226"/>
      <c r="O155" s="226"/>
      <c r="P155" s="226"/>
      <c r="Q155" s="226"/>
      <c r="R155" s="226"/>
      <c r="S155" s="226"/>
      <c r="T155" s="227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21" t="s">
        <v>153</v>
      </c>
      <c r="AU155" s="221" t="s">
        <v>86</v>
      </c>
      <c r="AV155" s="15" t="s">
        <v>140</v>
      </c>
      <c r="AW155" s="15" t="s">
        <v>32</v>
      </c>
      <c r="AX155" s="15" t="s">
        <v>84</v>
      </c>
      <c r="AY155" s="221" t="s">
        <v>134</v>
      </c>
    </row>
    <row r="156" s="2" customFormat="1" ht="21.75" customHeight="1">
      <c r="A156" s="38"/>
      <c r="B156" s="189"/>
      <c r="C156" s="190" t="s">
        <v>192</v>
      </c>
      <c r="D156" s="190" t="s">
        <v>136</v>
      </c>
      <c r="E156" s="191" t="s">
        <v>633</v>
      </c>
      <c r="F156" s="192" t="s">
        <v>634</v>
      </c>
      <c r="G156" s="193" t="s">
        <v>393</v>
      </c>
      <c r="H156" s="194">
        <v>0.67800000000000005</v>
      </c>
      <c r="I156" s="195"/>
      <c r="J156" s="196">
        <f>ROUND(I156*H156,2)</f>
        <v>0</v>
      </c>
      <c r="K156" s="197"/>
      <c r="L156" s="39"/>
      <c r="M156" s="198" t="s">
        <v>1</v>
      </c>
      <c r="N156" s="199" t="s">
        <v>41</v>
      </c>
      <c r="O156" s="77"/>
      <c r="P156" s="200">
        <f>O156*H156</f>
        <v>0</v>
      </c>
      <c r="Q156" s="200">
        <v>2.1600000000000001</v>
      </c>
      <c r="R156" s="200">
        <f>Q156*H156</f>
        <v>1.4644800000000002</v>
      </c>
      <c r="S156" s="200">
        <v>0</v>
      </c>
      <c r="T156" s="201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2" t="s">
        <v>140</v>
      </c>
      <c r="AT156" s="202" t="s">
        <v>136</v>
      </c>
      <c r="AU156" s="202" t="s">
        <v>86</v>
      </c>
      <c r="AY156" s="19" t="s">
        <v>134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9" t="s">
        <v>84</v>
      </c>
      <c r="BK156" s="203">
        <f>ROUND(I156*H156,2)</f>
        <v>0</v>
      </c>
      <c r="BL156" s="19" t="s">
        <v>140</v>
      </c>
      <c r="BM156" s="202" t="s">
        <v>635</v>
      </c>
    </row>
    <row r="157" s="13" customFormat="1">
      <c r="A157" s="13"/>
      <c r="B157" s="204"/>
      <c r="C157" s="13"/>
      <c r="D157" s="205" t="s">
        <v>153</v>
      </c>
      <c r="E157" s="206" t="s">
        <v>1</v>
      </c>
      <c r="F157" s="207" t="s">
        <v>617</v>
      </c>
      <c r="G157" s="13"/>
      <c r="H157" s="206" t="s">
        <v>1</v>
      </c>
      <c r="I157" s="208"/>
      <c r="J157" s="13"/>
      <c r="K157" s="13"/>
      <c r="L157" s="204"/>
      <c r="M157" s="209"/>
      <c r="N157" s="210"/>
      <c r="O157" s="210"/>
      <c r="P157" s="210"/>
      <c r="Q157" s="210"/>
      <c r="R157" s="210"/>
      <c r="S157" s="210"/>
      <c r="T157" s="21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06" t="s">
        <v>153</v>
      </c>
      <c r="AU157" s="206" t="s">
        <v>86</v>
      </c>
      <c r="AV157" s="13" t="s">
        <v>84</v>
      </c>
      <c r="AW157" s="13" t="s">
        <v>32</v>
      </c>
      <c r="AX157" s="13" t="s">
        <v>76</v>
      </c>
      <c r="AY157" s="206" t="s">
        <v>134</v>
      </c>
    </row>
    <row r="158" s="14" customFormat="1">
      <c r="A158" s="14"/>
      <c r="B158" s="212"/>
      <c r="C158" s="14"/>
      <c r="D158" s="205" t="s">
        <v>153</v>
      </c>
      <c r="E158" s="213" t="s">
        <v>1</v>
      </c>
      <c r="F158" s="214" t="s">
        <v>636</v>
      </c>
      <c r="G158" s="14"/>
      <c r="H158" s="215">
        <v>0.67800000000000005</v>
      </c>
      <c r="I158" s="216"/>
      <c r="J158" s="14"/>
      <c r="K158" s="14"/>
      <c r="L158" s="212"/>
      <c r="M158" s="217"/>
      <c r="N158" s="218"/>
      <c r="O158" s="218"/>
      <c r="P158" s="218"/>
      <c r="Q158" s="218"/>
      <c r="R158" s="218"/>
      <c r="S158" s="218"/>
      <c r="T158" s="21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13" t="s">
        <v>153</v>
      </c>
      <c r="AU158" s="213" t="s">
        <v>86</v>
      </c>
      <c r="AV158" s="14" t="s">
        <v>86</v>
      </c>
      <c r="AW158" s="14" t="s">
        <v>32</v>
      </c>
      <c r="AX158" s="14" t="s">
        <v>76</v>
      </c>
      <c r="AY158" s="213" t="s">
        <v>134</v>
      </c>
    </row>
    <row r="159" s="15" customFormat="1">
      <c r="A159" s="15"/>
      <c r="B159" s="220"/>
      <c r="C159" s="15"/>
      <c r="D159" s="205" t="s">
        <v>153</v>
      </c>
      <c r="E159" s="221" t="s">
        <v>1</v>
      </c>
      <c r="F159" s="222" t="s">
        <v>184</v>
      </c>
      <c r="G159" s="15"/>
      <c r="H159" s="223">
        <v>0.67800000000000005</v>
      </c>
      <c r="I159" s="224"/>
      <c r="J159" s="15"/>
      <c r="K159" s="15"/>
      <c r="L159" s="220"/>
      <c r="M159" s="225"/>
      <c r="N159" s="226"/>
      <c r="O159" s="226"/>
      <c r="P159" s="226"/>
      <c r="Q159" s="226"/>
      <c r="R159" s="226"/>
      <c r="S159" s="226"/>
      <c r="T159" s="22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21" t="s">
        <v>153</v>
      </c>
      <c r="AU159" s="221" t="s">
        <v>86</v>
      </c>
      <c r="AV159" s="15" t="s">
        <v>140</v>
      </c>
      <c r="AW159" s="15" t="s">
        <v>32</v>
      </c>
      <c r="AX159" s="15" t="s">
        <v>84</v>
      </c>
      <c r="AY159" s="221" t="s">
        <v>134</v>
      </c>
    </row>
    <row r="160" s="2" customFormat="1" ht="16.5" customHeight="1">
      <c r="A160" s="38"/>
      <c r="B160" s="189"/>
      <c r="C160" s="190" t="s">
        <v>197</v>
      </c>
      <c r="D160" s="190" t="s">
        <v>136</v>
      </c>
      <c r="E160" s="191" t="s">
        <v>637</v>
      </c>
      <c r="F160" s="192" t="s">
        <v>638</v>
      </c>
      <c r="G160" s="193" t="s">
        <v>393</v>
      </c>
      <c r="H160" s="194">
        <v>0.59199999999999997</v>
      </c>
      <c r="I160" s="195"/>
      <c r="J160" s="196">
        <f>ROUND(I160*H160,2)</f>
        <v>0</v>
      </c>
      <c r="K160" s="197"/>
      <c r="L160" s="39"/>
      <c r="M160" s="198" t="s">
        <v>1</v>
      </c>
      <c r="N160" s="199" t="s">
        <v>41</v>
      </c>
      <c r="O160" s="77"/>
      <c r="P160" s="200">
        <f>O160*H160</f>
        <v>0</v>
      </c>
      <c r="Q160" s="200">
        <v>2.45329</v>
      </c>
      <c r="R160" s="200">
        <f>Q160*H160</f>
        <v>1.4523476799999999</v>
      </c>
      <c r="S160" s="200">
        <v>0</v>
      </c>
      <c r="T160" s="20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2" t="s">
        <v>140</v>
      </c>
      <c r="AT160" s="202" t="s">
        <v>136</v>
      </c>
      <c r="AU160" s="202" t="s">
        <v>86</v>
      </c>
      <c r="AY160" s="19" t="s">
        <v>134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9" t="s">
        <v>84</v>
      </c>
      <c r="BK160" s="203">
        <f>ROUND(I160*H160,2)</f>
        <v>0</v>
      </c>
      <c r="BL160" s="19" t="s">
        <v>140</v>
      </c>
      <c r="BM160" s="202" t="s">
        <v>639</v>
      </c>
    </row>
    <row r="161" s="13" customFormat="1">
      <c r="A161" s="13"/>
      <c r="B161" s="204"/>
      <c r="C161" s="13"/>
      <c r="D161" s="205" t="s">
        <v>153</v>
      </c>
      <c r="E161" s="206" t="s">
        <v>1</v>
      </c>
      <c r="F161" s="207" t="s">
        <v>640</v>
      </c>
      <c r="G161" s="13"/>
      <c r="H161" s="206" t="s">
        <v>1</v>
      </c>
      <c r="I161" s="208"/>
      <c r="J161" s="13"/>
      <c r="K161" s="13"/>
      <c r="L161" s="204"/>
      <c r="M161" s="209"/>
      <c r="N161" s="210"/>
      <c r="O161" s="210"/>
      <c r="P161" s="210"/>
      <c r="Q161" s="210"/>
      <c r="R161" s="210"/>
      <c r="S161" s="210"/>
      <c r="T161" s="21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06" t="s">
        <v>153</v>
      </c>
      <c r="AU161" s="206" t="s">
        <v>86</v>
      </c>
      <c r="AV161" s="13" t="s">
        <v>84</v>
      </c>
      <c r="AW161" s="13" t="s">
        <v>32</v>
      </c>
      <c r="AX161" s="13" t="s">
        <v>76</v>
      </c>
      <c r="AY161" s="206" t="s">
        <v>134</v>
      </c>
    </row>
    <row r="162" s="14" customFormat="1">
      <c r="A162" s="14"/>
      <c r="B162" s="212"/>
      <c r="C162" s="14"/>
      <c r="D162" s="205" t="s">
        <v>153</v>
      </c>
      <c r="E162" s="213" t="s">
        <v>1</v>
      </c>
      <c r="F162" s="214" t="s">
        <v>641</v>
      </c>
      <c r="G162" s="14"/>
      <c r="H162" s="215">
        <v>0.47599999999999998</v>
      </c>
      <c r="I162" s="216"/>
      <c r="J162" s="14"/>
      <c r="K162" s="14"/>
      <c r="L162" s="212"/>
      <c r="M162" s="217"/>
      <c r="N162" s="218"/>
      <c r="O162" s="218"/>
      <c r="P162" s="218"/>
      <c r="Q162" s="218"/>
      <c r="R162" s="218"/>
      <c r="S162" s="218"/>
      <c r="T162" s="21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13" t="s">
        <v>153</v>
      </c>
      <c r="AU162" s="213" t="s">
        <v>86</v>
      </c>
      <c r="AV162" s="14" t="s">
        <v>86</v>
      </c>
      <c r="AW162" s="14" t="s">
        <v>32</v>
      </c>
      <c r="AX162" s="14" t="s">
        <v>76</v>
      </c>
      <c r="AY162" s="213" t="s">
        <v>134</v>
      </c>
    </row>
    <row r="163" s="14" customFormat="1">
      <c r="A163" s="14"/>
      <c r="B163" s="212"/>
      <c r="C163" s="14"/>
      <c r="D163" s="205" t="s">
        <v>153</v>
      </c>
      <c r="E163" s="213" t="s">
        <v>1</v>
      </c>
      <c r="F163" s="214" t="s">
        <v>642</v>
      </c>
      <c r="G163" s="14"/>
      <c r="H163" s="215">
        <v>0.11600000000000001</v>
      </c>
      <c r="I163" s="216"/>
      <c r="J163" s="14"/>
      <c r="K163" s="14"/>
      <c r="L163" s="212"/>
      <c r="M163" s="217"/>
      <c r="N163" s="218"/>
      <c r="O163" s="218"/>
      <c r="P163" s="218"/>
      <c r="Q163" s="218"/>
      <c r="R163" s="218"/>
      <c r="S163" s="218"/>
      <c r="T163" s="21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13" t="s">
        <v>153</v>
      </c>
      <c r="AU163" s="213" t="s">
        <v>86</v>
      </c>
      <c r="AV163" s="14" t="s">
        <v>86</v>
      </c>
      <c r="AW163" s="14" t="s">
        <v>32</v>
      </c>
      <c r="AX163" s="14" t="s">
        <v>76</v>
      </c>
      <c r="AY163" s="213" t="s">
        <v>134</v>
      </c>
    </row>
    <row r="164" s="15" customFormat="1">
      <c r="A164" s="15"/>
      <c r="B164" s="220"/>
      <c r="C164" s="15"/>
      <c r="D164" s="205" t="s">
        <v>153</v>
      </c>
      <c r="E164" s="221" t="s">
        <v>1</v>
      </c>
      <c r="F164" s="222" t="s">
        <v>184</v>
      </c>
      <c r="G164" s="15"/>
      <c r="H164" s="223">
        <v>0.59199999999999997</v>
      </c>
      <c r="I164" s="224"/>
      <c r="J164" s="15"/>
      <c r="K164" s="15"/>
      <c r="L164" s="220"/>
      <c r="M164" s="225"/>
      <c r="N164" s="226"/>
      <c r="O164" s="226"/>
      <c r="P164" s="226"/>
      <c r="Q164" s="226"/>
      <c r="R164" s="226"/>
      <c r="S164" s="226"/>
      <c r="T164" s="227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21" t="s">
        <v>153</v>
      </c>
      <c r="AU164" s="221" t="s">
        <v>86</v>
      </c>
      <c r="AV164" s="15" t="s">
        <v>140</v>
      </c>
      <c r="AW164" s="15" t="s">
        <v>32</v>
      </c>
      <c r="AX164" s="15" t="s">
        <v>84</v>
      </c>
      <c r="AY164" s="221" t="s">
        <v>134</v>
      </c>
    </row>
    <row r="165" s="2" customFormat="1" ht="16.5" customHeight="1">
      <c r="A165" s="38"/>
      <c r="B165" s="189"/>
      <c r="C165" s="190" t="s">
        <v>202</v>
      </c>
      <c r="D165" s="190" t="s">
        <v>136</v>
      </c>
      <c r="E165" s="191" t="s">
        <v>643</v>
      </c>
      <c r="F165" s="192" t="s">
        <v>644</v>
      </c>
      <c r="G165" s="193" t="s">
        <v>270</v>
      </c>
      <c r="H165" s="194">
        <v>0.014999999999999999</v>
      </c>
      <c r="I165" s="195"/>
      <c r="J165" s="196">
        <f>ROUND(I165*H165,2)</f>
        <v>0</v>
      </c>
      <c r="K165" s="197"/>
      <c r="L165" s="39"/>
      <c r="M165" s="198" t="s">
        <v>1</v>
      </c>
      <c r="N165" s="199" t="s">
        <v>41</v>
      </c>
      <c r="O165" s="77"/>
      <c r="P165" s="200">
        <f>O165*H165</f>
        <v>0</v>
      </c>
      <c r="Q165" s="200">
        <v>1.06277</v>
      </c>
      <c r="R165" s="200">
        <f>Q165*H165</f>
        <v>0.015941549999999999</v>
      </c>
      <c r="S165" s="200">
        <v>0</v>
      </c>
      <c r="T165" s="201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2" t="s">
        <v>140</v>
      </c>
      <c r="AT165" s="202" t="s">
        <v>136</v>
      </c>
      <c r="AU165" s="202" t="s">
        <v>86</v>
      </c>
      <c r="AY165" s="19" t="s">
        <v>134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9" t="s">
        <v>84</v>
      </c>
      <c r="BK165" s="203">
        <f>ROUND(I165*H165,2)</f>
        <v>0</v>
      </c>
      <c r="BL165" s="19" t="s">
        <v>140</v>
      </c>
      <c r="BM165" s="202" t="s">
        <v>645</v>
      </c>
    </row>
    <row r="166" s="13" customFormat="1">
      <c r="A166" s="13"/>
      <c r="B166" s="204"/>
      <c r="C166" s="13"/>
      <c r="D166" s="205" t="s">
        <v>153</v>
      </c>
      <c r="E166" s="206" t="s">
        <v>1</v>
      </c>
      <c r="F166" s="207" t="s">
        <v>646</v>
      </c>
      <c r="G166" s="13"/>
      <c r="H166" s="206" t="s">
        <v>1</v>
      </c>
      <c r="I166" s="208"/>
      <c r="J166" s="13"/>
      <c r="K166" s="13"/>
      <c r="L166" s="204"/>
      <c r="M166" s="209"/>
      <c r="N166" s="210"/>
      <c r="O166" s="210"/>
      <c r="P166" s="210"/>
      <c r="Q166" s="210"/>
      <c r="R166" s="210"/>
      <c r="S166" s="210"/>
      <c r="T166" s="21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06" t="s">
        <v>153</v>
      </c>
      <c r="AU166" s="206" t="s">
        <v>86</v>
      </c>
      <c r="AV166" s="13" t="s">
        <v>84</v>
      </c>
      <c r="AW166" s="13" t="s">
        <v>32</v>
      </c>
      <c r="AX166" s="13" t="s">
        <v>76</v>
      </c>
      <c r="AY166" s="206" t="s">
        <v>134</v>
      </c>
    </row>
    <row r="167" s="14" customFormat="1">
      <c r="A167" s="14"/>
      <c r="B167" s="212"/>
      <c r="C167" s="14"/>
      <c r="D167" s="205" t="s">
        <v>153</v>
      </c>
      <c r="E167" s="213" t="s">
        <v>1</v>
      </c>
      <c r="F167" s="214" t="s">
        <v>647</v>
      </c>
      <c r="G167" s="14"/>
      <c r="H167" s="215">
        <v>0.014999999999999999</v>
      </c>
      <c r="I167" s="216"/>
      <c r="J167" s="14"/>
      <c r="K167" s="14"/>
      <c r="L167" s="212"/>
      <c r="M167" s="217"/>
      <c r="N167" s="218"/>
      <c r="O167" s="218"/>
      <c r="P167" s="218"/>
      <c r="Q167" s="218"/>
      <c r="R167" s="218"/>
      <c r="S167" s="218"/>
      <c r="T167" s="21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13" t="s">
        <v>153</v>
      </c>
      <c r="AU167" s="213" t="s">
        <v>86</v>
      </c>
      <c r="AV167" s="14" t="s">
        <v>86</v>
      </c>
      <c r="AW167" s="14" t="s">
        <v>32</v>
      </c>
      <c r="AX167" s="14" t="s">
        <v>76</v>
      </c>
      <c r="AY167" s="213" t="s">
        <v>134</v>
      </c>
    </row>
    <row r="168" s="15" customFormat="1">
      <c r="A168" s="15"/>
      <c r="B168" s="220"/>
      <c r="C168" s="15"/>
      <c r="D168" s="205" t="s">
        <v>153</v>
      </c>
      <c r="E168" s="221" t="s">
        <v>1</v>
      </c>
      <c r="F168" s="222" t="s">
        <v>184</v>
      </c>
      <c r="G168" s="15"/>
      <c r="H168" s="223">
        <v>0.014999999999999999</v>
      </c>
      <c r="I168" s="224"/>
      <c r="J168" s="15"/>
      <c r="K168" s="15"/>
      <c r="L168" s="220"/>
      <c r="M168" s="225"/>
      <c r="N168" s="226"/>
      <c r="O168" s="226"/>
      <c r="P168" s="226"/>
      <c r="Q168" s="226"/>
      <c r="R168" s="226"/>
      <c r="S168" s="226"/>
      <c r="T168" s="22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21" t="s">
        <v>153</v>
      </c>
      <c r="AU168" s="221" t="s">
        <v>86</v>
      </c>
      <c r="AV168" s="15" t="s">
        <v>140</v>
      </c>
      <c r="AW168" s="15" t="s">
        <v>32</v>
      </c>
      <c r="AX168" s="15" t="s">
        <v>84</v>
      </c>
      <c r="AY168" s="221" t="s">
        <v>134</v>
      </c>
    </row>
    <row r="169" s="12" customFormat="1" ht="22.8" customHeight="1">
      <c r="A169" s="12"/>
      <c r="B169" s="176"/>
      <c r="C169" s="12"/>
      <c r="D169" s="177" t="s">
        <v>75</v>
      </c>
      <c r="E169" s="187" t="s">
        <v>160</v>
      </c>
      <c r="F169" s="187" t="s">
        <v>540</v>
      </c>
      <c r="G169" s="12"/>
      <c r="H169" s="12"/>
      <c r="I169" s="179"/>
      <c r="J169" s="188">
        <f>BK169</f>
        <v>0</v>
      </c>
      <c r="K169" s="12"/>
      <c r="L169" s="176"/>
      <c r="M169" s="181"/>
      <c r="N169" s="182"/>
      <c r="O169" s="182"/>
      <c r="P169" s="183">
        <f>SUM(P170:P171)</f>
        <v>0</v>
      </c>
      <c r="Q169" s="182"/>
      <c r="R169" s="183">
        <f>SUM(R170:R171)</f>
        <v>0.24006563999999997</v>
      </c>
      <c r="S169" s="182"/>
      <c r="T169" s="184">
        <f>SUM(T170:T171)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77" t="s">
        <v>84</v>
      </c>
      <c r="AT169" s="185" t="s">
        <v>75</v>
      </c>
      <c r="AU169" s="185" t="s">
        <v>84</v>
      </c>
      <c r="AY169" s="177" t="s">
        <v>134</v>
      </c>
      <c r="BK169" s="186">
        <f>SUM(BK170:BK171)</f>
        <v>0</v>
      </c>
    </row>
    <row r="170" s="2" customFormat="1" ht="16.5" customHeight="1">
      <c r="A170" s="38"/>
      <c r="B170" s="189"/>
      <c r="C170" s="190" t="s">
        <v>8</v>
      </c>
      <c r="D170" s="190" t="s">
        <v>136</v>
      </c>
      <c r="E170" s="191" t="s">
        <v>648</v>
      </c>
      <c r="F170" s="192" t="s">
        <v>649</v>
      </c>
      <c r="G170" s="193" t="s">
        <v>148</v>
      </c>
      <c r="H170" s="194">
        <v>3.5819999999999999</v>
      </c>
      <c r="I170" s="195"/>
      <c r="J170" s="196">
        <f>ROUND(I170*H170,2)</f>
        <v>0</v>
      </c>
      <c r="K170" s="197"/>
      <c r="L170" s="39"/>
      <c r="M170" s="198" t="s">
        <v>1</v>
      </c>
      <c r="N170" s="199" t="s">
        <v>41</v>
      </c>
      <c r="O170" s="77"/>
      <c r="P170" s="200">
        <f>O170*H170</f>
        <v>0</v>
      </c>
      <c r="Q170" s="200">
        <v>0.067019999999999996</v>
      </c>
      <c r="R170" s="200">
        <f>Q170*H170</f>
        <v>0.24006563999999997</v>
      </c>
      <c r="S170" s="200">
        <v>0</v>
      </c>
      <c r="T170" s="201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02" t="s">
        <v>140</v>
      </c>
      <c r="AT170" s="202" t="s">
        <v>136</v>
      </c>
      <c r="AU170" s="202" t="s">
        <v>86</v>
      </c>
      <c r="AY170" s="19" t="s">
        <v>134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9" t="s">
        <v>84</v>
      </c>
      <c r="BK170" s="203">
        <f>ROUND(I170*H170,2)</f>
        <v>0</v>
      </c>
      <c r="BL170" s="19" t="s">
        <v>140</v>
      </c>
      <c r="BM170" s="202" t="s">
        <v>650</v>
      </c>
    </row>
    <row r="171" s="14" customFormat="1">
      <c r="A171" s="14"/>
      <c r="B171" s="212"/>
      <c r="C171" s="14"/>
      <c r="D171" s="205" t="s">
        <v>153</v>
      </c>
      <c r="E171" s="213" t="s">
        <v>1</v>
      </c>
      <c r="F171" s="214" t="s">
        <v>651</v>
      </c>
      <c r="G171" s="14"/>
      <c r="H171" s="215">
        <v>3.5819999999999999</v>
      </c>
      <c r="I171" s="216"/>
      <c r="J171" s="14"/>
      <c r="K171" s="14"/>
      <c r="L171" s="212"/>
      <c r="M171" s="217"/>
      <c r="N171" s="218"/>
      <c r="O171" s="218"/>
      <c r="P171" s="218"/>
      <c r="Q171" s="218"/>
      <c r="R171" s="218"/>
      <c r="S171" s="218"/>
      <c r="T171" s="21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13" t="s">
        <v>153</v>
      </c>
      <c r="AU171" s="213" t="s">
        <v>86</v>
      </c>
      <c r="AV171" s="14" t="s">
        <v>86</v>
      </c>
      <c r="AW171" s="14" t="s">
        <v>32</v>
      </c>
      <c r="AX171" s="14" t="s">
        <v>84</v>
      </c>
      <c r="AY171" s="213" t="s">
        <v>134</v>
      </c>
    </row>
    <row r="172" s="12" customFormat="1" ht="22.8" customHeight="1">
      <c r="A172" s="12"/>
      <c r="B172" s="176"/>
      <c r="C172" s="12"/>
      <c r="D172" s="177" t="s">
        <v>75</v>
      </c>
      <c r="E172" s="187" t="s">
        <v>172</v>
      </c>
      <c r="F172" s="187" t="s">
        <v>256</v>
      </c>
      <c r="G172" s="12"/>
      <c r="H172" s="12"/>
      <c r="I172" s="179"/>
      <c r="J172" s="188">
        <f>BK172</f>
        <v>0</v>
      </c>
      <c r="K172" s="12"/>
      <c r="L172" s="176"/>
      <c r="M172" s="181"/>
      <c r="N172" s="182"/>
      <c r="O172" s="182"/>
      <c r="P172" s="183">
        <f>SUM(P173:P174)</f>
        <v>0</v>
      </c>
      <c r="Q172" s="182"/>
      <c r="R172" s="183">
        <f>SUM(R173:R174)</f>
        <v>0</v>
      </c>
      <c r="S172" s="182"/>
      <c r="T172" s="184">
        <f>SUM(T173:T174)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77" t="s">
        <v>84</v>
      </c>
      <c r="AT172" s="185" t="s">
        <v>75</v>
      </c>
      <c r="AU172" s="185" t="s">
        <v>84</v>
      </c>
      <c r="AY172" s="177" t="s">
        <v>134</v>
      </c>
      <c r="BK172" s="186">
        <f>SUM(BK173:BK174)</f>
        <v>0</v>
      </c>
    </row>
    <row r="173" s="2" customFormat="1" ht="21.75" customHeight="1">
      <c r="A173" s="38"/>
      <c r="B173" s="189"/>
      <c r="C173" s="190" t="s">
        <v>209</v>
      </c>
      <c r="D173" s="190" t="s">
        <v>136</v>
      </c>
      <c r="E173" s="191" t="s">
        <v>652</v>
      </c>
      <c r="F173" s="192" t="s">
        <v>653</v>
      </c>
      <c r="G173" s="193" t="s">
        <v>139</v>
      </c>
      <c r="H173" s="194">
        <v>1</v>
      </c>
      <c r="I173" s="195"/>
      <c r="J173" s="196">
        <f>ROUND(I173*H173,2)</f>
        <v>0</v>
      </c>
      <c r="K173" s="197"/>
      <c r="L173" s="39"/>
      <c r="M173" s="198" t="s">
        <v>1</v>
      </c>
      <c r="N173" s="199" t="s">
        <v>41</v>
      </c>
      <c r="O173" s="77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02" t="s">
        <v>140</v>
      </c>
      <c r="AT173" s="202" t="s">
        <v>136</v>
      </c>
      <c r="AU173" s="202" t="s">
        <v>86</v>
      </c>
      <c r="AY173" s="19" t="s">
        <v>134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9" t="s">
        <v>84</v>
      </c>
      <c r="BK173" s="203">
        <f>ROUND(I173*H173,2)</f>
        <v>0</v>
      </c>
      <c r="BL173" s="19" t="s">
        <v>140</v>
      </c>
      <c r="BM173" s="202" t="s">
        <v>654</v>
      </c>
    </row>
    <row r="174" s="2" customFormat="1" ht="21.75" customHeight="1">
      <c r="A174" s="38"/>
      <c r="B174" s="189"/>
      <c r="C174" s="190" t="s">
        <v>214</v>
      </c>
      <c r="D174" s="190" t="s">
        <v>136</v>
      </c>
      <c r="E174" s="191" t="s">
        <v>655</v>
      </c>
      <c r="F174" s="192" t="s">
        <v>656</v>
      </c>
      <c r="G174" s="193" t="s">
        <v>657</v>
      </c>
      <c r="H174" s="194">
        <v>1</v>
      </c>
      <c r="I174" s="195"/>
      <c r="J174" s="196">
        <f>ROUND(I174*H174,2)</f>
        <v>0</v>
      </c>
      <c r="K174" s="197"/>
      <c r="L174" s="39"/>
      <c r="M174" s="198" t="s">
        <v>1</v>
      </c>
      <c r="N174" s="199" t="s">
        <v>41</v>
      </c>
      <c r="O174" s="77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02" t="s">
        <v>140</v>
      </c>
      <c r="AT174" s="202" t="s">
        <v>136</v>
      </c>
      <c r="AU174" s="202" t="s">
        <v>86</v>
      </c>
      <c r="AY174" s="19" t="s">
        <v>134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9" t="s">
        <v>84</v>
      </c>
      <c r="BK174" s="203">
        <f>ROUND(I174*H174,2)</f>
        <v>0</v>
      </c>
      <c r="BL174" s="19" t="s">
        <v>140</v>
      </c>
      <c r="BM174" s="202" t="s">
        <v>658</v>
      </c>
    </row>
    <row r="175" s="12" customFormat="1" ht="22.8" customHeight="1">
      <c r="A175" s="12"/>
      <c r="B175" s="176"/>
      <c r="C175" s="12"/>
      <c r="D175" s="177" t="s">
        <v>75</v>
      </c>
      <c r="E175" s="187" t="s">
        <v>303</v>
      </c>
      <c r="F175" s="187" t="s">
        <v>304</v>
      </c>
      <c r="G175" s="12"/>
      <c r="H175" s="12"/>
      <c r="I175" s="179"/>
      <c r="J175" s="188">
        <f>BK175</f>
        <v>0</v>
      </c>
      <c r="K175" s="12"/>
      <c r="L175" s="176"/>
      <c r="M175" s="181"/>
      <c r="N175" s="182"/>
      <c r="O175" s="182"/>
      <c r="P175" s="183">
        <f>P176</f>
        <v>0</v>
      </c>
      <c r="Q175" s="182"/>
      <c r="R175" s="183">
        <f>R176</f>
        <v>0</v>
      </c>
      <c r="S175" s="182"/>
      <c r="T175" s="184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77" t="s">
        <v>84</v>
      </c>
      <c r="AT175" s="185" t="s">
        <v>75</v>
      </c>
      <c r="AU175" s="185" t="s">
        <v>84</v>
      </c>
      <c r="AY175" s="177" t="s">
        <v>134</v>
      </c>
      <c r="BK175" s="186">
        <f>BK176</f>
        <v>0</v>
      </c>
    </row>
    <row r="176" s="2" customFormat="1" ht="16.5" customHeight="1">
      <c r="A176" s="38"/>
      <c r="B176" s="189"/>
      <c r="C176" s="190" t="s">
        <v>219</v>
      </c>
      <c r="D176" s="190" t="s">
        <v>136</v>
      </c>
      <c r="E176" s="191" t="s">
        <v>306</v>
      </c>
      <c r="F176" s="192" t="s">
        <v>307</v>
      </c>
      <c r="G176" s="193" t="s">
        <v>270</v>
      </c>
      <c r="H176" s="194">
        <v>3.1739999999999999</v>
      </c>
      <c r="I176" s="195"/>
      <c r="J176" s="196">
        <f>ROUND(I176*H176,2)</f>
        <v>0</v>
      </c>
      <c r="K176" s="197"/>
      <c r="L176" s="39"/>
      <c r="M176" s="239" t="s">
        <v>1</v>
      </c>
      <c r="N176" s="240" t="s">
        <v>41</v>
      </c>
      <c r="O176" s="241"/>
      <c r="P176" s="242">
        <f>O176*H176</f>
        <v>0</v>
      </c>
      <c r="Q176" s="242">
        <v>0</v>
      </c>
      <c r="R176" s="242">
        <f>Q176*H176</f>
        <v>0</v>
      </c>
      <c r="S176" s="242">
        <v>0</v>
      </c>
      <c r="T176" s="24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2" t="s">
        <v>140</v>
      </c>
      <c r="AT176" s="202" t="s">
        <v>136</v>
      </c>
      <c r="AU176" s="202" t="s">
        <v>86</v>
      </c>
      <c r="AY176" s="19" t="s">
        <v>134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9" t="s">
        <v>84</v>
      </c>
      <c r="BK176" s="203">
        <f>ROUND(I176*H176,2)</f>
        <v>0</v>
      </c>
      <c r="BL176" s="19" t="s">
        <v>140</v>
      </c>
      <c r="BM176" s="202" t="s">
        <v>659</v>
      </c>
    </row>
    <row r="177" s="2" customFormat="1" ht="6.96" customHeight="1">
      <c r="A177" s="38"/>
      <c r="B177" s="60"/>
      <c r="C177" s="61"/>
      <c r="D177" s="61"/>
      <c r="E177" s="61"/>
      <c r="F177" s="61"/>
      <c r="G177" s="61"/>
      <c r="H177" s="61"/>
      <c r="I177" s="148"/>
      <c r="J177" s="61"/>
      <c r="K177" s="61"/>
      <c r="L177" s="39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autoFilter ref="C121:K176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Doma\Sládková</dc:creator>
  <cp:lastModifiedBy>Doma\Sládková</cp:lastModifiedBy>
  <dcterms:created xsi:type="dcterms:W3CDTF">2023-01-10T13:20:26Z</dcterms:created>
  <dcterms:modified xsi:type="dcterms:W3CDTF">2023-01-10T13:20:31Z</dcterms:modified>
</cp:coreProperties>
</file>