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VZ\Nepolisy\01 ZD\"/>
    </mc:Choice>
  </mc:AlternateContent>
  <xr:revisionPtr revIDLastSave="0" documentId="13_ncr:1_{5BA0B794-AADC-479D-8057-6A8F65BEB5E5}" xr6:coauthVersionLast="47" xr6:coauthVersionMax="47" xr10:uidLastSave="{00000000-0000-0000-0000-000000000000}"/>
  <workbookProtection workbookAlgorithmName="SHA-512" workbookHashValue="RGxkzS9msJIhwhh3c38JmXw3GgUT1UIscerkAnU4so5kuSjSH7dv8NwfN20KoiQ02J1UYUfICbrVzlIr5E+19w==" workbookSaltValue="IIilV9pjNlB6Tggp0OUB3g==" workbookSpinCount="100000" lockStructure="1"/>
  <bookViews>
    <workbookView xWindow="28680" yWindow="-120" windowWidth="29040" windowHeight="15720" xr2:uid="{00000000-000D-0000-FFFF-FFFF00000000}"/>
  </bookViews>
  <sheets>
    <sheet name="Výkaz výměr" sheetId="2" r:id="rId1"/>
    <sheet name="Celkové náklady" sheetId="1" r:id="rId2"/>
    <sheet name="Stanovení ceny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52" i="3"/>
  <c r="C57" i="3"/>
  <c r="D57" i="3" s="1"/>
  <c r="D47" i="3"/>
  <c r="E47" i="3" s="1"/>
  <c r="D46" i="3"/>
  <c r="E46" i="3" s="1"/>
  <c r="D45" i="3"/>
  <c r="E45" i="3" s="1"/>
  <c r="E48" i="3" l="1"/>
  <c r="D12" i="3"/>
  <c r="D11" i="3"/>
  <c r="D10" i="3"/>
  <c r="D9" i="3"/>
  <c r="E77" i="3"/>
  <c r="F77" i="3" s="1"/>
  <c r="F129" i="3" l="1"/>
  <c r="E129" i="3"/>
  <c r="D129" i="3"/>
  <c r="C129" i="3"/>
  <c r="C58" i="3"/>
  <c r="D58" i="3" s="1"/>
  <c r="D59" i="3" s="1"/>
  <c r="E131" i="3" l="1"/>
  <c r="D131" i="3"/>
  <c r="C131" i="3"/>
  <c r="F131" i="3"/>
  <c r="D52" i="3"/>
  <c r="D53" i="3" s="1"/>
  <c r="F130" i="3" l="1"/>
  <c r="E130" i="3"/>
  <c r="C130" i="3"/>
  <c r="D130" i="3"/>
  <c r="E12" i="3"/>
  <c r="E11" i="3"/>
  <c r="E10" i="3"/>
  <c r="E9" i="3"/>
  <c r="C38" i="3" l="1"/>
  <c r="D38" i="3" s="1"/>
  <c r="D27" i="3"/>
  <c r="E27" i="3" s="1"/>
  <c r="D25" i="3"/>
  <c r="E25" i="3" s="1"/>
  <c r="D23" i="3"/>
  <c r="E23" i="3" s="1"/>
  <c r="D22" i="3"/>
  <c r="E22" i="3" s="1"/>
  <c r="E72" i="3"/>
  <c r="E76" i="3" l="1"/>
  <c r="F76" i="3" s="1"/>
  <c r="E75" i="3"/>
  <c r="F75" i="3" s="1"/>
  <c r="E74" i="3"/>
  <c r="F74" i="3" s="1"/>
  <c r="E73" i="3"/>
  <c r="F73" i="3" s="1"/>
  <c r="F72" i="3"/>
  <c r="E71" i="3"/>
  <c r="F71" i="3" s="1"/>
  <c r="E69" i="3"/>
  <c r="F69" i="3" s="1"/>
  <c r="E68" i="3"/>
  <c r="F68" i="3" s="1"/>
  <c r="E67" i="3"/>
  <c r="F67" i="3" s="1"/>
  <c r="E66" i="3"/>
  <c r="F66" i="3" s="1"/>
  <c r="C37" i="3"/>
  <c r="D37" i="3" s="1"/>
  <c r="D8" i="3"/>
  <c r="E8" i="3" s="1"/>
  <c r="D24" i="3"/>
  <c r="E24" i="3" s="1"/>
  <c r="E28" i="3" l="1"/>
  <c r="F78" i="3"/>
  <c r="D132" i="3" s="1"/>
  <c r="E13" i="3"/>
  <c r="D39" i="3"/>
  <c r="D128" i="3" s="1"/>
  <c r="F132" i="3" l="1"/>
  <c r="E128" i="3"/>
  <c r="F128" i="3"/>
  <c r="C128" i="3"/>
  <c r="C132" i="3"/>
  <c r="E132" i="3"/>
  <c r="E127" i="3"/>
  <c r="F127" i="3"/>
  <c r="C127" i="3"/>
  <c r="D127" i="3"/>
  <c r="E126" i="3"/>
  <c r="D126" i="3"/>
  <c r="C126" i="3"/>
  <c r="F126" i="3"/>
  <c r="F96" i="3" l="1"/>
  <c r="E96" i="3"/>
  <c r="D96" i="3"/>
  <c r="F93" i="3"/>
  <c r="E93" i="3"/>
  <c r="D93" i="3"/>
  <c r="C96" i="3"/>
  <c r="C93" i="3"/>
  <c r="F116" i="3"/>
  <c r="E116" i="3"/>
  <c r="D116" i="3"/>
  <c r="C116" i="3"/>
  <c r="F103" i="3"/>
  <c r="F104" i="3" s="1"/>
  <c r="E103" i="3"/>
  <c r="E104" i="3" s="1"/>
  <c r="D103" i="3"/>
  <c r="D104" i="3" s="1"/>
  <c r="F100" i="3"/>
  <c r="F101" i="3" s="1"/>
  <c r="E100" i="3"/>
  <c r="E101" i="3" s="1"/>
  <c r="D100" i="3"/>
  <c r="D101" i="3" s="1"/>
  <c r="F97" i="3"/>
  <c r="E97" i="3"/>
  <c r="D97" i="3"/>
  <c r="F94" i="3"/>
  <c r="E94" i="3"/>
  <c r="D94" i="3"/>
  <c r="C103" i="3"/>
  <c r="C104" i="3" s="1"/>
  <c r="C100" i="3"/>
  <c r="C101" i="3" s="1"/>
  <c r="C97" i="3"/>
  <c r="C94" i="3"/>
  <c r="D92" i="3" l="1"/>
  <c r="D111" i="3" s="1"/>
  <c r="E92" i="3"/>
  <c r="C92" i="3"/>
  <c r="F92" i="3"/>
  <c r="E95" i="3"/>
  <c r="F95" i="3"/>
  <c r="E98" i="3"/>
  <c r="F98" i="3"/>
  <c r="D95" i="3"/>
  <c r="D98" i="3"/>
  <c r="C98" i="3"/>
  <c r="C95" i="3"/>
  <c r="D119" i="3" l="1"/>
  <c r="D120" i="3" s="1"/>
  <c r="D123" i="3" s="1"/>
  <c r="D117" i="3"/>
  <c r="D122" i="3" s="1"/>
  <c r="C105" i="3"/>
  <c r="C133" i="3" s="1"/>
  <c r="E111" i="3"/>
  <c r="E119" i="3" s="1"/>
  <c r="E120" i="3" s="1"/>
  <c r="E123" i="3" s="1"/>
  <c r="F111" i="3"/>
  <c r="F119" i="3" s="1"/>
  <c r="F120" i="3" s="1"/>
  <c r="F123" i="3" s="1"/>
  <c r="C111" i="3"/>
  <c r="F105" i="3"/>
  <c r="F133" i="3" s="1"/>
  <c r="D105" i="3"/>
  <c r="D133" i="3" s="1"/>
  <c r="E105" i="3"/>
  <c r="E133" i="3" s="1"/>
  <c r="D124" i="3" l="1"/>
  <c r="D134" i="3" s="1"/>
  <c r="D135" i="3" s="1"/>
  <c r="E117" i="3"/>
  <c r="E122" i="3" s="1"/>
  <c r="E124" i="3" s="1"/>
  <c r="E134" i="3" s="1"/>
  <c r="E135" i="3" s="1"/>
  <c r="F117" i="3"/>
  <c r="F122" i="3" s="1"/>
  <c r="F124" i="3" s="1"/>
  <c r="F134" i="3" s="1"/>
  <c r="F135" i="3" s="1"/>
  <c r="C119" i="3"/>
  <c r="C120" i="3" s="1"/>
  <c r="C123" i="3" s="1"/>
  <c r="C117" i="3"/>
  <c r="C122" i="3" s="1"/>
  <c r="C19" i="1" l="1"/>
  <c r="C21" i="1" s="1"/>
  <c r="C11" i="1"/>
  <c r="C13" i="1" s="1"/>
  <c r="C15" i="1"/>
  <c r="C17" i="1" s="1"/>
  <c r="C124" i="3"/>
  <c r="C134" i="3" s="1"/>
  <c r="C135" i="3" s="1"/>
  <c r="C7" i="1" l="1"/>
  <c r="C24" i="1" s="1"/>
  <c r="C28" i="1" l="1"/>
  <c r="C9" i="1"/>
</calcChain>
</file>

<file path=xl/sharedStrings.xml><?xml version="1.0" encoding="utf-8"?>
<sst xmlns="http://schemas.openxmlformats.org/spreadsheetml/2006/main" count="279" uniqueCount="195">
  <si>
    <t>Jednotkové množství</t>
  </si>
  <si>
    <t>t</t>
  </si>
  <si>
    <t>Výkaz výměr - stanovení nabídkové ceny</t>
  </si>
  <si>
    <t>Výkaz Výměr</t>
  </si>
  <si>
    <t>Jednotková cena bez DPH (za 1 t)</t>
  </si>
  <si>
    <t xml:space="preserve">* cena zahrnuje veškeré činnosti stanovené v bodě 2 zadávací dokumentace </t>
  </si>
  <si>
    <t>Nabídková cena dle výkazu výměr - Stanovení nabídkové ceny</t>
  </si>
  <si>
    <t>* Za  správnost stanovené sazby DPH nese odpovědnost účastník zadávacího řízení.</t>
  </si>
  <si>
    <t>Účastník:</t>
  </si>
  <si>
    <t>Odpad – nakládání</t>
  </si>
  <si>
    <t>Poplatek za uložení odpadu na skládku</t>
  </si>
  <si>
    <t>v zákonné výši</t>
  </si>
  <si>
    <t>Cena celkem za 1. rok bez DPH (Kč)</t>
  </si>
  <si>
    <t>Cena celkem za 2. rok bez DPH (Kč)</t>
  </si>
  <si>
    <t>Výše DPH za 2. rok (Kč)</t>
  </si>
  <si>
    <t>Výše DPH za 1. rok (Kč)</t>
  </si>
  <si>
    <t>Cena celkem za 1. rok včetně DPH (Kč)</t>
  </si>
  <si>
    <t>Cena celkem za 3. rok bez DPH (Kč)</t>
  </si>
  <si>
    <t>Výše DPH za 3. rok (Kč)</t>
  </si>
  <si>
    <t>Cena celkem za 3. rok včetně DPH (Kč)</t>
  </si>
  <si>
    <t>Cena celkem za 2. rok včetně DPH (Kč)</t>
  </si>
  <si>
    <t>Cena celkem za 4. rok bez DPH (Kč)</t>
  </si>
  <si>
    <t>Výše DPH za 4. rok (Kč)</t>
  </si>
  <si>
    <t>Cena celkem za 4. rok včetně DPH (Kč)</t>
  </si>
  <si>
    <t>Poplatek za skládkování</t>
  </si>
  <si>
    <t>ROK:</t>
  </si>
  <si>
    <t>1. rok</t>
  </si>
  <si>
    <t>2. rok</t>
  </si>
  <si>
    <t>3.rok</t>
  </si>
  <si>
    <t>4.rok</t>
  </si>
  <si>
    <t>Poplatek za skládkování celkem</t>
  </si>
  <si>
    <t>Cena celkem za rok*</t>
  </si>
  <si>
    <t>Poplatek bez slevy za 1 t</t>
  </si>
  <si>
    <r>
      <rPr>
        <b/>
        <u/>
        <sz val="18"/>
        <color theme="1"/>
        <rFont val="Times New Roman"/>
        <family val="1"/>
        <charset val="238"/>
      </rPr>
      <t>Návod pro vyplnění:</t>
    </r>
    <r>
      <rPr>
        <b/>
        <sz val="18"/>
        <color theme="1"/>
        <rFont val="Times New Roman"/>
        <family val="1"/>
        <charset val="238"/>
      </rPr>
      <t xml:space="preserve"> účastník vyplní pouze vyznačená, tzn. odemčená a podbarvená pole - žlutě, na všech záložkách  </t>
    </r>
  </si>
  <si>
    <t>Směsný komunální odpad (kat. č. 20 03 01) - jiné nakládání než skládkování</t>
  </si>
  <si>
    <t>Objemný odpad (kat. č. 20 03 07) - jiné nakládání než skládkování</t>
  </si>
  <si>
    <t xml:space="preserve">Množství skládkovného odpadu </t>
  </si>
  <si>
    <t xml:space="preserve">Nakládání s SKO a objemnými odpady </t>
  </si>
  <si>
    <t>Nakládání s SKO a objemnými odpady</t>
  </si>
  <si>
    <t>Cena za nakládání</t>
  </si>
  <si>
    <t>Cena za nakládání s SKO a objemným odpadem celkem</t>
  </si>
  <si>
    <t>Jednotková cena za 1 t</t>
  </si>
  <si>
    <t>Limit pro slevu (t/obyv)</t>
  </si>
  <si>
    <t>Poplatek se slevou za 1 t</t>
  </si>
  <si>
    <t>Max. množství odpadu se slevou (t):</t>
  </si>
  <si>
    <t>Množství odpadu se slevou (t):</t>
  </si>
  <si>
    <t>Max. množství odpadu bez slevy (t):</t>
  </si>
  <si>
    <t>Množství odpadu bez slevy (t):</t>
  </si>
  <si>
    <t>Výše poplatku se slevou (§157)</t>
  </si>
  <si>
    <t>Ostatní - poplatek bez slevy</t>
  </si>
  <si>
    <t>Směsný komunální odpad (kat. č. 200301)*</t>
  </si>
  <si>
    <t>Objemný odpad (kat. č. 20 03 07)*</t>
  </si>
  <si>
    <t>Množství produkovaného SKO *</t>
  </si>
  <si>
    <t>Množství produkovaného objemného odpadu *</t>
  </si>
  <si>
    <t>Množství skládkovaného SKO a objemného odpadu</t>
  </si>
  <si>
    <t>* ceny jsou uvedeny bez poplatku za uložení odpadu na skládku, poplatek bude k ceně připočten v aktuální výši dle zákona.</t>
  </si>
  <si>
    <t>Směsný komunální odpad (kat. č. 20 03 01) - skládkování</t>
  </si>
  <si>
    <t>Objemný odpad (kat. č. 20 03 07) - skládkování</t>
  </si>
  <si>
    <t>Výkaz výměr - SKO</t>
  </si>
  <si>
    <r>
      <t>Sběrné nádoby na SKO</t>
    </r>
    <r>
      <rPr>
        <b/>
        <sz val="12"/>
        <color rgb="FF000000"/>
        <rFont val="Times New Roman"/>
        <family val="1"/>
        <charset val="238"/>
      </rPr>
      <t>*</t>
    </r>
  </si>
  <si>
    <t>Výkaz výměr - separace</t>
  </si>
  <si>
    <t>Výkaz výměr - Spotřební materiál</t>
  </si>
  <si>
    <t>Dodání spotřebního materiálu</t>
  </si>
  <si>
    <t>Jednotka</t>
  </si>
  <si>
    <t>Jednotková cena bez DPH za 1 ks</t>
  </si>
  <si>
    <t>Výkaz výměr - Odpad - nakládání</t>
  </si>
  <si>
    <t>Jednotková cena bez DPH (za 1 t)**</t>
  </si>
  <si>
    <t>Rozpouštědla (kat. č. 20 01 13)</t>
  </si>
  <si>
    <t>Kyseliny (kat. č. 20 01 14)</t>
  </si>
  <si>
    <t xml:space="preserve">Zásady (kat. č. 20 01 15) </t>
  </si>
  <si>
    <t>Pesticidy (kat. č. 20 01 19)</t>
  </si>
  <si>
    <t>Olej a tuk neuvedený pod číslem 200125 (kat. č. 20 01 26)</t>
  </si>
  <si>
    <t xml:space="preserve">Barvy, tiskařské barvy, lepidla, pryskyřice obsahující nebezpečné látky (kat. č. 20 01 27) </t>
  </si>
  <si>
    <t>Papír – 1 100 l</t>
  </si>
  <si>
    <t>kus</t>
  </si>
  <si>
    <t>Vývoz nádob - SKO</t>
  </si>
  <si>
    <t>Objem sběrných nádob</t>
  </si>
  <si>
    <t>Počet nádob</t>
  </si>
  <si>
    <t>Počet svozů / rok</t>
  </si>
  <si>
    <t>Cena za vývoz celkem bez DPH</t>
  </si>
  <si>
    <t>Celkem vývoz nádob SKO</t>
  </si>
  <si>
    <t xml:space="preserve">* cena zahrnuje veškeré činnosti stanovené v bodě 2 zadávací dokumentace, s výjimkou části díla, které je oceněno samostatně, zejména nakládání s převzatými odpady </t>
  </si>
  <si>
    <t>Vývoz nádob - separace</t>
  </si>
  <si>
    <t>Typ nádoby</t>
  </si>
  <si>
    <t>Celkem vývoz nádob – separace</t>
  </si>
  <si>
    <t>Dodávka</t>
  </si>
  <si>
    <t>počet / ks / rok</t>
  </si>
  <si>
    <t>Jednotková cena bez DPH za 1 kus</t>
  </si>
  <si>
    <t>Cena za rok</t>
  </si>
  <si>
    <t>Dodání materiálu - celkem</t>
  </si>
  <si>
    <t xml:space="preserve">Nakládání se separovanými odpady </t>
  </si>
  <si>
    <t xml:space="preserve">Cena za nakládání s odpady 
v rámci svozu SKO a separovaných odpadů </t>
  </si>
  <si>
    <t>Kat. číslo odpadu</t>
  </si>
  <si>
    <t>Název druhu odpadu</t>
  </si>
  <si>
    <t>Kategorie odpadu</t>
  </si>
  <si>
    <t>Množství odpadu  (t)</t>
  </si>
  <si>
    <t>Cena celkem bez DPH</t>
  </si>
  <si>
    <t>20 01 01</t>
  </si>
  <si>
    <t>O</t>
  </si>
  <si>
    <t>20 01 39</t>
  </si>
  <si>
    <t>20 01 02</t>
  </si>
  <si>
    <t>N</t>
  </si>
  <si>
    <t>20 01 13</t>
  </si>
  <si>
    <t>20 01 14</t>
  </si>
  <si>
    <t>20 01 15</t>
  </si>
  <si>
    <t>20 01 19</t>
  </si>
  <si>
    <t xml:space="preserve">Rozpouštědla </t>
  </si>
  <si>
    <t xml:space="preserve">Kyseliny </t>
  </si>
  <si>
    <t xml:space="preserve">Zásady </t>
  </si>
  <si>
    <t xml:space="preserve">Pesticidy </t>
  </si>
  <si>
    <t>20 01 26</t>
  </si>
  <si>
    <t>20 01 27</t>
  </si>
  <si>
    <t xml:space="preserve">Olej a tuk neuvedený pod číslem 200125 </t>
  </si>
  <si>
    <t>Barvy, tiskařské barvy, lepidla, pryskyřice obsahující nebezpečné látky</t>
  </si>
  <si>
    <t>Nakládání s odpady celkem</t>
  </si>
  <si>
    <t>Vývoz nádob SKO</t>
  </si>
  <si>
    <t>Vývoz nádob separace</t>
  </si>
  <si>
    <t>Nákup spotřebního vybavení</t>
  </si>
  <si>
    <t>Jednotková cena bez DPH (za jeden výsyp jedné nádoby)*</t>
  </si>
  <si>
    <t>Sběrné nádoby na separované odpady</t>
  </si>
  <si>
    <t>Veřejná separační stání</t>
  </si>
  <si>
    <t>Nádoby u rodinných a bytových domů</t>
  </si>
  <si>
    <t>Počet obyvatel obce:</t>
  </si>
  <si>
    <t>Sklo</t>
  </si>
  <si>
    <t xml:space="preserve">Sklo (kat. č. 20 01 02) </t>
  </si>
  <si>
    <t>1 x za měsíc</t>
  </si>
  <si>
    <t>1 x za týden</t>
  </si>
  <si>
    <t>Známka na nádobu SKO</t>
  </si>
  <si>
    <t>Nabídková cena bez DPH v Kč za 4 roky</t>
  </si>
  <si>
    <t>Výše DPH v Kč za 4 roky</t>
  </si>
  <si>
    <t>Nabídková cena včetně DPH v Kč za 4 roky</t>
  </si>
  <si>
    <t>Jednotková cena bez DPH za 1 vývoz</t>
  </si>
  <si>
    <t>240 l</t>
  </si>
  <si>
    <t>* cena zahrnuje veškeré činnosti stanovené v bodě 2 zadávací dokumentace týkající se svozu odpadů (cena nezahrnuje nákup pytlů a nakládání s převzatými odpady, cena za nakládání s převzatými odpady se uvede do tabulky Odpad-nakládání).</t>
  </si>
  <si>
    <t xml:space="preserve">Pytle na SKO </t>
  </si>
  <si>
    <t>1 vývoz</t>
  </si>
  <si>
    <t>* cena zahrnuje veškeré náklady na manipulaci a dopravu, cena nezahrnuje nakládání s převzatými odpady, cena za nakládání s převzatými odpady se uvede do tabulky Odpad-nakládání.</t>
  </si>
  <si>
    <t>Rozsah</t>
  </si>
  <si>
    <t>Papír a lepenka (kat. č. 20 01 01)</t>
  </si>
  <si>
    <t>Kompozitní a nápojové kartony (kat. č. 20 01 01 01)</t>
  </si>
  <si>
    <t>Plasty (kat. č. 20 01 39)</t>
  </si>
  <si>
    <t>1 100 l</t>
  </si>
  <si>
    <t>počet vývozů / rok</t>
  </si>
  <si>
    <t>20 01 01 01</t>
  </si>
  <si>
    <t>Kompozitní a nápojové kartony</t>
  </si>
  <si>
    <t xml:space="preserve">Papír a lepenka </t>
  </si>
  <si>
    <t xml:space="preserve">Plasty </t>
  </si>
  <si>
    <t>individuální</t>
  </si>
  <si>
    <t>Četnost vývozu**</t>
  </si>
  <si>
    <t xml:space="preserve">** zadavatel si vyhrazuje právo upravovat četnost svozu dle aktuálních potřeb a požadavků občanů obce, případně realizovat vývoz na výzvu. </t>
  </si>
  <si>
    <t xml:space="preserve">Kontejner </t>
  </si>
  <si>
    <t>1 svoz NO</t>
  </si>
  <si>
    <t>Jiná nepoužitelná léčiva neuvedená pod číslem 20 01 31 (kat. č. 20 01 32)</t>
  </si>
  <si>
    <t>** účastník je oprávněn ocenit položku nulou, případně záporným číslem, záporně oceněná položka bude chápana jako platba zadavateli za převzaté odpady..</t>
  </si>
  <si>
    <t>Uchazeč uvede jakým jiným způsobem než skládkováním bude nakládat se Směsným komunálním odpadem a s Objemným odpadem:</t>
  </si>
  <si>
    <t>120 l</t>
  </si>
  <si>
    <t>20 01 32</t>
  </si>
  <si>
    <t xml:space="preserve">Jiná nepoužitelná léčiva neuvedená pod číslem 20 01 31 </t>
  </si>
  <si>
    <t>60 l</t>
  </si>
  <si>
    <t>1 x za 2 týdny</t>
  </si>
  <si>
    <t>na výzvu cca 1 x za 2 týdny</t>
  </si>
  <si>
    <t xml:space="preserve">60 l </t>
  </si>
  <si>
    <t xml:space="preserve">1 x za měsíc </t>
  </si>
  <si>
    <t>Sklo směsné - 1 500 l / 1 350 l</t>
  </si>
  <si>
    <t>Sklo bílé - 1 500 l / 1 350 l</t>
  </si>
  <si>
    <t>Sklo kombinované - 2 150 l</t>
  </si>
  <si>
    <t>Plast - 240 l</t>
  </si>
  <si>
    <t xml:space="preserve">1 x za 4 týdny </t>
  </si>
  <si>
    <t>Výkaz výměr - Sběrný dvůr</t>
  </si>
  <si>
    <t xml:space="preserve">Sběrné nádoby na separované odpady </t>
  </si>
  <si>
    <t>Četnost vývozu</t>
  </si>
  <si>
    <t>Na výzvu (cca 1 x za 2 měsíce)</t>
  </si>
  <si>
    <t>Plast – 1 100 l</t>
  </si>
  <si>
    <t>Sklo směsné – 1 350 l</t>
  </si>
  <si>
    <t xml:space="preserve">Vývoz nebezpečného odpadu </t>
  </si>
  <si>
    <t>Jednotková cena bez DPH (za provedení 1 vývozu)*</t>
  </si>
  <si>
    <t>Vývoz nebezpečného odpadu</t>
  </si>
  <si>
    <t>Vývoz a přistavení velkoobjemového kontejneru</t>
  </si>
  <si>
    <t xml:space="preserve">Vývoz a přistavení </t>
  </si>
  <si>
    <t>Jednotková cena bez DPH za přistavení a vývoz kontejneru, sestavy*</t>
  </si>
  <si>
    <t>Kontejner – sestava (vozidlo + přívěs - doprava 2 VOK naráz)</t>
  </si>
  <si>
    <t>Pozn. 1 : U ostatních odpadů (mimo výše uvedených SKO, Objemné odpady), se nepředpokládá, že budou uloženy na skládku. V případě, že takovéto odpady plánuje uchazeč ukládat na skládku, pak zákonný poplatek ve výši 600,- Kč tedy za rok 2026 (za zbytkový odpad) bude již součástí nabídkové ceny za 1 tunu.  V případě změny výše poplatku, nebo jiného důvodu znemožňujícího ukládat odpad na skládku jako zbytkový odpad, bude každý takový případ posouzen v průběhu smlouvy individuálně a poplatek upraven dle zákonné výše. (Uvedené se může týkat zejména odpadu Odděleně soustřeďovaný popel z domácností, jelikož dle očekáváné legislativy nebude možno využitelné odpady na skládku ukládat.)</t>
  </si>
  <si>
    <t>Sklo směsné - 1 500 l/ 1 350 l</t>
  </si>
  <si>
    <t>Sklo bílé - 1 500 l/1 350 l</t>
  </si>
  <si>
    <t>Sklo komb. - 2 150 l</t>
  </si>
  <si>
    <t>Vývoz NO - celkem</t>
  </si>
  <si>
    <t>Vývoz VOK - celkem</t>
  </si>
  <si>
    <t>Celkem vývoz nádob na separ z SD</t>
  </si>
  <si>
    <t>Lze uvést 0 až 170 t</t>
  </si>
  <si>
    <t>Lze uvést 0 až 40 t</t>
  </si>
  <si>
    <t xml:space="preserve">*jedná se o předpokládané (pro stanovení nabídkové ceny závazné) množství odpadu 210 t (kódy 200301 a 200307), jehož produkce se předpokládá a které by mohlo být uloženo na skládce. V případě, že uchazeč bude s převzatým odpadem nakládat jiným konečným způsobem než skládkováním, (např. energetické využití), pak je oprávněn o toto množství výše uvednou hodnotu ponížit, (doplní ho do podžluceného pole) což se promítne do řádku Poplatek za skládkování. Uchazeč současně do nabídky uvede jakým jiným způsobem bude s odpadem (kódy 200301 a 200307) nakládat a toto sdělení (zejména množství odpadů 200301 a 200307, které nebude skládkováno) bude pro uchazeče závazné a bude zapracováno do smlouvy o dílo před jejím podpisem.     </t>
  </si>
  <si>
    <t xml:space="preserve">Sběrné nádoby na separované odpady - SD </t>
  </si>
  <si>
    <t>Vývoz nádob na separ z SD</t>
  </si>
  <si>
    <t>Vývoz nebezpečných odpadů</t>
  </si>
  <si>
    <t>Vývoz VOK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</si>
</sst>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#,##0.00\ &quot;Kč&quot;"/>
    <numFmt numFmtId="166" formatCode="#,##0.00\ _K_č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u/>
      <sz val="18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2"/>
      <color rgb="FFFF0000"/>
      <name val="Times New Roman"/>
      <family val="1"/>
      <charset val="238"/>
    </font>
    <font>
      <b/>
      <sz val="12"/>
      <color theme="1"/>
      <name val="Calibri"/>
      <family val="2"/>
      <scheme val="minor"/>
    </font>
    <font>
      <sz val="11"/>
      <color rgb="FFFF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i/>
      <sz val="12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9D9D9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41">
    <xf numFmtId="0" fontId="0" fillId="0" borderId="0" xfId="0"/>
    <xf numFmtId="0" fontId="5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center" vertical="center" wrapText="1"/>
      <protection hidden="1"/>
    </xf>
    <xf numFmtId="0" fontId="15" fillId="2" borderId="4" xfId="0" applyFont="1" applyFill="1" applyBorder="1" applyAlignment="1" applyProtection="1">
      <alignment horizontal="center" vertical="center" wrapText="1"/>
      <protection hidden="1"/>
    </xf>
    <xf numFmtId="0" fontId="10" fillId="8" borderId="7" xfId="0" applyFont="1" applyFill="1" applyBorder="1" applyAlignment="1" applyProtection="1">
      <alignment horizontal="center" vertical="center" wrapText="1"/>
      <protection hidden="1"/>
    </xf>
    <xf numFmtId="4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166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166" fontId="10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Protection="1">
      <protection hidden="1"/>
    </xf>
    <xf numFmtId="0" fontId="10" fillId="5" borderId="7" xfId="0" applyFont="1" applyFill="1" applyBorder="1" applyAlignment="1" applyProtection="1">
      <alignment horizontal="center" vertical="center" wrapText="1"/>
      <protection hidden="1"/>
    </xf>
    <xf numFmtId="4" fontId="10" fillId="0" borderId="7" xfId="0" applyNumberFormat="1" applyFont="1" applyBorder="1" applyAlignment="1" applyProtection="1">
      <alignment horizontal="center" vertical="center" wrapText="1"/>
      <protection hidden="1"/>
    </xf>
    <xf numFmtId="166" fontId="10" fillId="0" borderId="7" xfId="0" applyNumberFormat="1" applyFont="1" applyBorder="1" applyAlignment="1" applyProtection="1">
      <alignment horizontal="center" vertical="center" wrapText="1"/>
      <protection hidden="1"/>
    </xf>
    <xf numFmtId="2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4" fontId="15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1" xfId="0" applyFont="1" applyFill="1" applyBorder="1" applyAlignment="1" applyProtection="1">
      <alignment horizontal="left" vertical="center" wrapText="1"/>
      <protection hidden="1"/>
    </xf>
    <xf numFmtId="3" fontId="10" fillId="8" borderId="7" xfId="0" applyNumberFormat="1" applyFont="1" applyFill="1" applyBorder="1" applyAlignment="1" applyProtection="1">
      <alignment horizontal="center" vertical="center" wrapText="1"/>
      <protection hidden="1"/>
    </xf>
    <xf numFmtId="166" fontId="15" fillId="2" borderId="7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Protection="1">
      <protection hidden="1"/>
    </xf>
    <xf numFmtId="0" fontId="5" fillId="0" borderId="5" xfId="0" applyFont="1" applyBorder="1" applyAlignment="1" applyProtection="1">
      <alignment horizontal="justify" vertical="center" wrapText="1"/>
      <protection hidden="1"/>
    </xf>
    <xf numFmtId="0" fontId="5" fillId="0" borderId="5" xfId="0" applyFont="1" applyBorder="1" applyAlignment="1" applyProtection="1">
      <alignment vertical="center" wrapText="1"/>
      <protection hidden="1"/>
    </xf>
    <xf numFmtId="0" fontId="2" fillId="2" borderId="2" xfId="0" applyFont="1" applyFill="1" applyBorder="1" applyProtection="1">
      <protection hidden="1"/>
    </xf>
    <xf numFmtId="0" fontId="10" fillId="5" borderId="0" xfId="0" applyFont="1" applyFill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0" fillId="8" borderId="0" xfId="0" applyFont="1" applyFill="1" applyAlignment="1" applyProtection="1">
      <alignment horizontal="center" vertical="center" wrapText="1"/>
      <protection hidden="1"/>
    </xf>
    <xf numFmtId="166" fontId="5" fillId="5" borderId="0" xfId="0" applyNumberFormat="1" applyFont="1" applyFill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wrapText="1"/>
      <protection hidden="1"/>
    </xf>
    <xf numFmtId="164" fontId="2" fillId="8" borderId="4" xfId="1" applyFont="1" applyFill="1" applyBorder="1" applyAlignment="1" applyProtection="1">
      <alignment horizontal="center" vertical="center"/>
      <protection hidden="1"/>
    </xf>
    <xf numFmtId="164" fontId="2" fillId="8" borderId="1" xfId="1" applyFont="1" applyFill="1" applyBorder="1" applyAlignment="1" applyProtection="1">
      <alignment horizontal="center" vertical="center"/>
      <protection hidden="1"/>
    </xf>
    <xf numFmtId="0" fontId="2" fillId="8" borderId="23" xfId="0" applyFont="1" applyFill="1" applyBorder="1" applyAlignment="1" applyProtection="1">
      <alignment wrapText="1"/>
      <protection hidden="1"/>
    </xf>
    <xf numFmtId="0" fontId="5" fillId="8" borderId="23" xfId="0" applyFont="1" applyFill="1" applyBorder="1" applyProtection="1">
      <protection hidden="1"/>
    </xf>
    <xf numFmtId="0" fontId="12" fillId="8" borderId="24" xfId="0" applyFont="1" applyFill="1" applyBorder="1" applyAlignment="1" applyProtection="1">
      <alignment wrapText="1"/>
      <protection hidden="1"/>
    </xf>
    <xf numFmtId="0" fontId="0" fillId="0" borderId="0" xfId="0" applyAlignment="1" applyProtection="1">
      <alignment wrapText="1"/>
      <protection hidden="1"/>
    </xf>
    <xf numFmtId="0" fontId="2" fillId="8" borderId="16" xfId="0" applyFont="1" applyFill="1" applyBorder="1" applyAlignment="1" applyProtection="1">
      <alignment wrapText="1"/>
      <protection hidden="1"/>
    </xf>
    <xf numFmtId="0" fontId="5" fillId="8" borderId="34" xfId="0" applyFont="1" applyFill="1" applyBorder="1" applyProtection="1">
      <protection hidden="1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8" xfId="0" applyFont="1" applyFill="1" applyBorder="1" applyProtection="1">
      <protection hidden="1"/>
    </xf>
    <xf numFmtId="0" fontId="5" fillId="6" borderId="6" xfId="0" applyFont="1" applyFill="1" applyBorder="1" applyAlignment="1" applyProtection="1">
      <alignment horizontal="center"/>
      <protection hidden="1"/>
    </xf>
    <xf numFmtId="164" fontId="5" fillId="6" borderId="32" xfId="0" applyNumberFormat="1" applyFont="1" applyFill="1" applyBorder="1" applyAlignment="1" applyProtection="1">
      <alignment horizontal="center"/>
      <protection hidden="1"/>
    </xf>
    <xf numFmtId="164" fontId="5" fillId="6" borderId="26" xfId="0" applyNumberFormat="1" applyFont="1" applyFill="1" applyBorder="1" applyAlignment="1" applyProtection="1">
      <alignment horizontal="center"/>
      <protection hidden="1"/>
    </xf>
    <xf numFmtId="0" fontId="10" fillId="8" borderId="1" xfId="0" applyFont="1" applyFill="1" applyBorder="1" applyAlignment="1" applyProtection="1">
      <alignment horizontal="left" vertical="center" wrapText="1"/>
      <protection hidden="1"/>
    </xf>
    <xf numFmtId="4" fontId="5" fillId="6" borderId="18" xfId="0" applyNumberFormat="1" applyFont="1" applyFill="1" applyBorder="1" applyAlignment="1" applyProtection="1">
      <alignment horizontal="center"/>
      <protection hidden="1"/>
    </xf>
    <xf numFmtId="4" fontId="5" fillId="6" borderId="19" xfId="0" applyNumberFormat="1" applyFont="1" applyFill="1" applyBorder="1" applyAlignment="1" applyProtection="1">
      <alignment horizontal="center"/>
      <protection hidden="1"/>
    </xf>
    <xf numFmtId="4" fontId="5" fillId="8" borderId="21" xfId="0" applyNumberFormat="1" applyFont="1" applyFill="1" applyBorder="1" applyAlignment="1" applyProtection="1">
      <alignment horizontal="center"/>
      <protection hidden="1"/>
    </xf>
    <xf numFmtId="4" fontId="5" fillId="8" borderId="17" xfId="0" applyNumberFormat="1" applyFont="1" applyFill="1" applyBorder="1" applyAlignment="1" applyProtection="1">
      <alignment horizontal="center"/>
      <protection hidden="1"/>
    </xf>
    <xf numFmtId="0" fontId="15" fillId="10" borderId="1" xfId="0" applyFont="1" applyFill="1" applyBorder="1" applyAlignment="1" applyProtection="1">
      <alignment horizontal="left" vertical="center" wrapText="1"/>
      <protection hidden="1"/>
    </xf>
    <xf numFmtId="4" fontId="5" fillId="10" borderId="21" xfId="0" applyNumberFormat="1" applyFont="1" applyFill="1" applyBorder="1" applyAlignment="1" applyProtection="1">
      <alignment horizontal="center"/>
      <protection hidden="1"/>
    </xf>
    <xf numFmtId="4" fontId="5" fillId="10" borderId="17" xfId="0" applyNumberFormat="1" applyFont="1" applyFill="1" applyBorder="1" applyAlignment="1" applyProtection="1">
      <alignment horizontal="center"/>
      <protection hidden="1"/>
    </xf>
    <xf numFmtId="0" fontId="10" fillId="8" borderId="5" xfId="0" applyFont="1" applyFill="1" applyBorder="1" applyAlignment="1" applyProtection="1">
      <alignment horizontal="left" vertical="center" wrapText="1"/>
      <protection hidden="1"/>
    </xf>
    <xf numFmtId="4" fontId="5" fillId="6" borderId="21" xfId="0" applyNumberFormat="1" applyFont="1" applyFill="1" applyBorder="1" applyAlignment="1" applyProtection="1">
      <alignment horizontal="center"/>
      <protection hidden="1"/>
    </xf>
    <xf numFmtId="4" fontId="5" fillId="6" borderId="17" xfId="0" applyNumberFormat="1" applyFont="1" applyFill="1" applyBorder="1" applyAlignment="1" applyProtection="1">
      <alignment horizontal="center"/>
      <protection hidden="1"/>
    </xf>
    <xf numFmtId="0" fontId="10" fillId="0" borderId="25" xfId="0" applyFont="1" applyBorder="1" applyAlignment="1" applyProtection="1">
      <alignment horizontal="left" vertical="center" wrapText="1"/>
      <protection hidden="1"/>
    </xf>
    <xf numFmtId="4" fontId="5" fillId="3" borderId="29" xfId="0" applyNumberFormat="1" applyFont="1" applyFill="1" applyBorder="1" applyAlignment="1" applyProtection="1">
      <alignment horizontal="center" vertical="center"/>
      <protection locked="0" hidden="1"/>
    </xf>
    <xf numFmtId="0" fontId="16" fillId="4" borderId="1" xfId="0" applyFont="1" applyFill="1" applyBorder="1" applyAlignment="1" applyProtection="1">
      <alignment horizontal="center" vertical="center"/>
      <protection hidden="1"/>
    </xf>
    <xf numFmtId="4" fontId="5" fillId="8" borderId="33" xfId="0" applyNumberFormat="1" applyFont="1" applyFill="1" applyBorder="1" applyAlignment="1" applyProtection="1">
      <alignment horizontal="center" vertical="center"/>
      <protection hidden="1"/>
    </xf>
    <xf numFmtId="4" fontId="5" fillId="8" borderId="31" xfId="0" applyNumberFormat="1" applyFont="1" applyFill="1" applyBorder="1" applyAlignment="1" applyProtection="1">
      <alignment horizontal="center" vertical="center"/>
      <protection hidden="1"/>
    </xf>
    <xf numFmtId="0" fontId="15" fillId="10" borderId="5" xfId="0" applyFont="1" applyFill="1" applyBorder="1" applyAlignment="1" applyProtection="1">
      <alignment horizontal="left" vertical="center" wrapText="1"/>
      <protection hidden="1"/>
    </xf>
    <xf numFmtId="4" fontId="5" fillId="10" borderId="27" xfId="0" applyNumberFormat="1" applyFont="1" applyFill="1" applyBorder="1" applyAlignment="1" applyProtection="1">
      <alignment horizontal="center"/>
      <protection hidden="1"/>
    </xf>
    <xf numFmtId="4" fontId="5" fillId="10" borderId="28" xfId="0" applyNumberFormat="1" applyFont="1" applyFill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left" vertical="center" wrapText="1"/>
      <protection hidden="1"/>
    </xf>
    <xf numFmtId="4" fontId="5" fillId="8" borderId="30" xfId="0" applyNumberFormat="1" applyFont="1" applyFill="1" applyBorder="1" applyAlignment="1" applyProtection="1">
      <alignment horizontal="center" vertical="center"/>
      <protection hidden="1"/>
    </xf>
    <xf numFmtId="0" fontId="2" fillId="8" borderId="0" xfId="0" applyFont="1" applyFill="1" applyProtection="1">
      <protection hidden="1"/>
    </xf>
    <xf numFmtId="0" fontId="2" fillId="2" borderId="15" xfId="0" applyFont="1" applyFill="1" applyBorder="1" applyAlignment="1" applyProtection="1">
      <alignment horizontal="left" wrapText="1"/>
      <protection hidden="1"/>
    </xf>
    <xf numFmtId="4" fontId="5" fillId="2" borderId="30" xfId="0" applyNumberFormat="1" applyFont="1" applyFill="1" applyBorder="1" applyAlignment="1" applyProtection="1">
      <alignment horizontal="center" vertical="center"/>
      <protection hidden="1"/>
    </xf>
    <xf numFmtId="4" fontId="5" fillId="2" borderId="31" xfId="0" applyNumberFormat="1" applyFont="1" applyFill="1" applyBorder="1" applyAlignment="1" applyProtection="1">
      <alignment horizontal="center" vertical="center"/>
      <protection hidden="1"/>
    </xf>
    <xf numFmtId="0" fontId="5" fillId="7" borderId="1" xfId="0" applyFont="1" applyFill="1" applyBorder="1" applyProtection="1">
      <protection hidden="1"/>
    </xf>
    <xf numFmtId="3" fontId="5" fillId="7" borderId="4" xfId="0" applyNumberFormat="1" applyFont="1" applyFill="1" applyBorder="1" applyProtection="1">
      <protection hidden="1"/>
    </xf>
    <xf numFmtId="0" fontId="2" fillId="8" borderId="11" xfId="0" applyFont="1" applyFill="1" applyBorder="1" applyAlignment="1" applyProtection="1">
      <alignment wrapText="1"/>
      <protection hidden="1"/>
    </xf>
    <xf numFmtId="0" fontId="2" fillId="2" borderId="3" xfId="0" applyFont="1" applyFill="1" applyBorder="1" applyAlignment="1" applyProtection="1">
      <alignment wrapText="1"/>
      <protection hidden="1"/>
    </xf>
    <xf numFmtId="164" fontId="5" fillId="0" borderId="11" xfId="0" applyNumberFormat="1" applyFont="1" applyBorder="1" applyAlignment="1" applyProtection="1">
      <alignment horizontal="center" vertical="center"/>
      <protection hidden="1"/>
    </xf>
    <xf numFmtId="0" fontId="5" fillId="0" borderId="11" xfId="0" applyFont="1" applyBorder="1" applyAlignment="1" applyProtection="1">
      <alignment horizontal="center" vertical="center"/>
      <protection hidden="1"/>
    </xf>
    <xf numFmtId="0" fontId="2" fillId="8" borderId="34" xfId="0" applyFont="1" applyFill="1" applyBorder="1" applyAlignment="1" applyProtection="1">
      <alignment wrapText="1"/>
      <protection hidden="1"/>
    </xf>
    <xf numFmtId="0" fontId="5" fillId="8" borderId="37" xfId="0" applyFont="1" applyFill="1" applyBorder="1" applyProtection="1">
      <protection hidden="1"/>
    </xf>
    <xf numFmtId="0" fontId="5" fillId="0" borderId="15" xfId="0" applyFont="1" applyBorder="1" applyAlignment="1" applyProtection="1">
      <alignment horizontal="center"/>
      <protection hidden="1"/>
    </xf>
    <xf numFmtId="0" fontId="5" fillId="6" borderId="18" xfId="0" applyFont="1" applyFill="1" applyBorder="1" applyAlignment="1" applyProtection="1">
      <alignment horizontal="center"/>
      <protection hidden="1"/>
    </xf>
    <xf numFmtId="0" fontId="5" fillId="6" borderId="19" xfId="0" applyFont="1" applyFill="1" applyBorder="1" applyAlignment="1" applyProtection="1">
      <alignment horizontal="center"/>
      <protection hidden="1"/>
    </xf>
    <xf numFmtId="0" fontId="5" fillId="6" borderId="20" xfId="0" applyFont="1" applyFill="1" applyBorder="1" applyAlignment="1" applyProtection="1">
      <alignment horizontal="center"/>
      <protection hidden="1"/>
    </xf>
    <xf numFmtId="4" fontId="5" fillId="6" borderId="22" xfId="0" applyNumberFormat="1" applyFont="1" applyFill="1" applyBorder="1" applyAlignment="1" applyProtection="1">
      <alignment horizontal="center"/>
      <protection hidden="1"/>
    </xf>
    <xf numFmtId="4" fontId="5" fillId="8" borderId="38" xfId="0" applyNumberFormat="1" applyFont="1" applyFill="1" applyBorder="1" applyAlignment="1" applyProtection="1">
      <alignment horizontal="center"/>
      <protection hidden="1"/>
    </xf>
    <xf numFmtId="0" fontId="5" fillId="4" borderId="15" xfId="0" applyFont="1" applyFill="1" applyBorder="1" applyAlignment="1" applyProtection="1">
      <alignment horizontal="center"/>
      <protection hidden="1"/>
    </xf>
    <xf numFmtId="4" fontId="5" fillId="4" borderId="21" xfId="0" applyNumberFormat="1" applyFont="1" applyFill="1" applyBorder="1" applyAlignment="1" applyProtection="1">
      <alignment horizontal="center"/>
      <protection hidden="1"/>
    </xf>
    <xf numFmtId="4" fontId="5" fillId="4" borderId="17" xfId="0" applyNumberFormat="1" applyFont="1" applyFill="1" applyBorder="1" applyAlignment="1" applyProtection="1">
      <alignment horizontal="center"/>
      <protection hidden="1"/>
    </xf>
    <xf numFmtId="4" fontId="5" fillId="4" borderId="22" xfId="0" applyNumberFormat="1" applyFont="1" applyFill="1" applyBorder="1" applyAlignment="1" applyProtection="1">
      <alignment horizontal="center"/>
      <protection hidden="1"/>
    </xf>
    <xf numFmtId="4" fontId="5" fillId="8" borderId="35" xfId="0" applyNumberFormat="1" applyFont="1" applyFill="1" applyBorder="1" applyAlignment="1" applyProtection="1">
      <alignment horizontal="center" vertical="center"/>
      <protection hidden="1"/>
    </xf>
    <xf numFmtId="4" fontId="5" fillId="8" borderId="39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center"/>
      <protection hidden="1"/>
    </xf>
    <xf numFmtId="4" fontId="5" fillId="8" borderId="36" xfId="0" applyNumberFormat="1" applyFont="1" applyFill="1" applyBorder="1" applyAlignment="1" applyProtection="1">
      <alignment horizontal="center" vertical="center"/>
      <protection hidden="1"/>
    </xf>
    <xf numFmtId="4" fontId="5" fillId="8" borderId="40" xfId="0" applyNumberFormat="1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4" fontId="5" fillId="2" borderId="1" xfId="0" applyNumberFormat="1" applyFont="1" applyFill="1" applyBorder="1" applyAlignment="1" applyProtection="1">
      <alignment horizontal="center"/>
      <protection hidden="1"/>
    </xf>
    <xf numFmtId="0" fontId="2" fillId="11" borderId="1" xfId="0" applyFont="1" applyFill="1" applyBorder="1" applyAlignment="1" applyProtection="1">
      <alignment horizontal="center"/>
      <protection hidden="1"/>
    </xf>
    <xf numFmtId="4" fontId="5" fillId="11" borderId="1" xfId="0" applyNumberFormat="1" applyFont="1" applyFill="1" applyBorder="1" applyAlignment="1" applyProtection="1">
      <alignment horizontal="center"/>
      <protection hidden="1"/>
    </xf>
    <xf numFmtId="0" fontId="5" fillId="8" borderId="1" xfId="0" applyFont="1" applyFill="1" applyBorder="1" applyProtection="1">
      <protection hidden="1"/>
    </xf>
    <xf numFmtId="4" fontId="5" fillId="8" borderId="1" xfId="0" applyNumberFormat="1" applyFont="1" applyFill="1" applyBorder="1" applyAlignment="1" applyProtection="1">
      <alignment horizontal="center"/>
      <protection hidden="1"/>
    </xf>
    <xf numFmtId="0" fontId="5" fillId="8" borderId="1" xfId="0" applyFont="1" applyFill="1" applyBorder="1" applyAlignment="1" applyProtection="1">
      <alignment vertical="center" wrapText="1"/>
      <protection hidden="1"/>
    </xf>
    <xf numFmtId="165" fontId="5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6" fillId="9" borderId="1" xfId="0" applyFont="1" applyFill="1" applyBorder="1" applyAlignment="1" applyProtection="1">
      <alignment horizontal="left" vertical="center" wrapText="1"/>
      <protection hidden="1"/>
    </xf>
    <xf numFmtId="165" fontId="5" fillId="9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0" xfId="0" applyFont="1" applyBorder="1" applyProtection="1">
      <protection hidden="1"/>
    </xf>
    <xf numFmtId="0" fontId="5" fillId="0" borderId="10" xfId="0" applyFont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0" fillId="0" borderId="5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vertical="center" wrapText="1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0" fillId="5" borderId="41" xfId="0" applyFont="1" applyFill="1" applyBorder="1" applyAlignment="1" applyProtection="1">
      <alignment horizontal="center" vertical="center" wrapText="1"/>
      <protection hidden="1"/>
    </xf>
    <xf numFmtId="166" fontId="10" fillId="5" borderId="42" xfId="0" applyNumberFormat="1" applyFont="1" applyFill="1" applyBorder="1" applyAlignment="1" applyProtection="1">
      <alignment horizontal="center" vertical="center" wrapText="1"/>
      <protection hidden="1"/>
    </xf>
    <xf numFmtId="0" fontId="10" fillId="5" borderId="2" xfId="0" applyFont="1" applyFill="1" applyBorder="1" applyAlignment="1" applyProtection="1">
      <alignment horizontal="center" vertical="center" wrapText="1"/>
      <protection hidden="1"/>
    </xf>
    <xf numFmtId="0" fontId="10" fillId="5" borderId="3" xfId="0" applyFont="1" applyFill="1" applyBorder="1" applyAlignment="1" applyProtection="1">
      <alignment horizontal="center" vertical="center" wrapText="1"/>
      <protection hidden="1"/>
    </xf>
    <xf numFmtId="166" fontId="10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vertical="center" wrapText="1"/>
      <protection hidden="1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166" fontId="10" fillId="6" borderId="4" xfId="0" applyNumberFormat="1" applyFont="1" applyFill="1" applyBorder="1" applyAlignment="1" applyProtection="1">
      <alignment horizontal="center" vertical="center" wrapText="1"/>
      <protection hidden="1"/>
    </xf>
    <xf numFmtId="0" fontId="15" fillId="2" borderId="2" xfId="0" applyFont="1" applyFill="1" applyBorder="1" applyProtection="1">
      <protection hidden="1"/>
    </xf>
    <xf numFmtId="0" fontId="15" fillId="2" borderId="3" xfId="0" applyFont="1" applyFill="1" applyBorder="1" applyProtection="1">
      <protection hidden="1"/>
    </xf>
    <xf numFmtId="0" fontId="15" fillId="2" borderId="4" xfId="0" applyFont="1" applyFill="1" applyBorder="1" applyProtection="1">
      <protection hidden="1"/>
    </xf>
    <xf numFmtId="166" fontId="15" fillId="2" borderId="1" xfId="0" applyNumberFormat="1" applyFont="1" applyFill="1" applyBorder="1" applyAlignment="1" applyProtection="1">
      <alignment horizontal="center" vertical="center"/>
      <protection hidden="1"/>
    </xf>
    <xf numFmtId="0" fontId="10" fillId="8" borderId="42" xfId="0" applyFont="1" applyFill="1" applyBorder="1" applyAlignment="1" applyProtection="1">
      <alignment horizontal="center" vertical="center" wrapText="1"/>
      <protection hidden="1"/>
    </xf>
    <xf numFmtId="0" fontId="10" fillId="8" borderId="1" xfId="0" applyFont="1" applyFill="1" applyBorder="1" applyAlignment="1" applyProtection="1">
      <alignment horizontal="center" vertical="center" wrapText="1"/>
      <protection hidden="1"/>
    </xf>
    <xf numFmtId="0" fontId="15" fillId="2" borderId="6" xfId="0" applyFont="1" applyFill="1" applyBorder="1" applyAlignment="1" applyProtection="1">
      <alignment horizontal="center" vertical="center" wrapText="1"/>
      <protection hidden="1"/>
    </xf>
    <xf numFmtId="0" fontId="15" fillId="2" borderId="44" xfId="0" applyFont="1" applyFill="1" applyBorder="1" applyAlignment="1" applyProtection="1">
      <alignment horizontal="center" vertical="center" wrapText="1"/>
      <protection hidden="1"/>
    </xf>
    <xf numFmtId="0" fontId="10" fillId="8" borderId="45" xfId="0" applyFont="1" applyFill="1" applyBorder="1" applyAlignment="1" applyProtection="1">
      <alignment horizontal="center" vertical="center" wrapText="1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0" fillId="8" borderId="6" xfId="0" applyFont="1" applyFill="1" applyBorder="1" applyAlignment="1" applyProtection="1">
      <alignment horizontal="center" vertical="center" wrapText="1"/>
      <protection hidden="1"/>
    </xf>
    <xf numFmtId="4" fontId="10" fillId="8" borderId="10" xfId="0" applyNumberFormat="1" applyFont="1" applyFill="1" applyBorder="1" applyAlignment="1" applyProtection="1">
      <alignment horizontal="center" vertical="center" wrapText="1"/>
      <protection hidden="1"/>
    </xf>
    <xf numFmtId="4" fontId="10" fillId="8" borderId="3" xfId="0" applyNumberFormat="1" applyFont="1" applyFill="1" applyBorder="1" applyAlignment="1" applyProtection="1">
      <alignment horizontal="center" vertical="center" wrapText="1"/>
      <protection hidden="1"/>
    </xf>
    <xf numFmtId="166" fontId="10" fillId="8" borderId="6" xfId="0" applyNumberFormat="1" applyFont="1" applyFill="1" applyBorder="1" applyAlignment="1" applyProtection="1">
      <alignment horizontal="center" vertical="center" wrapText="1"/>
      <protection hidden="1"/>
    </xf>
    <xf numFmtId="166" fontId="10" fillId="8" borderId="1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5" xfId="0" applyFont="1" applyBorder="1" applyAlignment="1" applyProtection="1">
      <alignment horizontal="center"/>
      <protection hidden="1"/>
    </xf>
    <xf numFmtId="4" fontId="10" fillId="0" borderId="43" xfId="0" applyNumberFormat="1" applyFont="1" applyBorder="1" applyAlignment="1" applyProtection="1">
      <alignment horizontal="center"/>
      <protection hidden="1"/>
    </xf>
    <xf numFmtId="4" fontId="10" fillId="0" borderId="5" xfId="0" applyNumberFormat="1" applyFont="1" applyBorder="1" applyAlignment="1" applyProtection="1">
      <alignment horizontal="center"/>
      <protection hidden="1"/>
    </xf>
    <xf numFmtId="4" fontId="10" fillId="5" borderId="42" xfId="0" applyNumberFormat="1" applyFont="1" applyFill="1" applyBorder="1" applyAlignment="1" applyProtection="1">
      <alignment horizontal="center" vertical="center" wrapText="1"/>
      <protection hidden="1"/>
    </xf>
    <xf numFmtId="4" fontId="10" fillId="5" borderId="1" xfId="0" applyNumberFormat="1" applyFont="1" applyFill="1" applyBorder="1" applyAlignment="1" applyProtection="1">
      <alignment horizontal="center" vertical="center" wrapText="1"/>
      <protection hidden="1"/>
    </xf>
    <xf numFmtId="4" fontId="10" fillId="6" borderId="1" xfId="0" applyNumberFormat="1" applyFont="1" applyFill="1" applyBorder="1" applyAlignment="1" applyProtection="1">
      <alignment horizontal="center" vertical="center" wrapText="1"/>
      <protection hidden="1"/>
    </xf>
    <xf numFmtId="165" fontId="2" fillId="3" borderId="13" xfId="0" applyNumberFormat="1" applyFont="1" applyFill="1" applyBorder="1" applyAlignment="1" applyProtection="1">
      <alignment horizontal="center" vertical="center"/>
      <protection locked="0"/>
    </xf>
    <xf numFmtId="165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2" fillId="12" borderId="2" xfId="0" applyFont="1" applyFill="1" applyBorder="1" applyAlignment="1" applyProtection="1">
      <alignment horizontal="center"/>
      <protection hidden="1"/>
    </xf>
    <xf numFmtId="0" fontId="0" fillId="12" borderId="3" xfId="0" applyFill="1" applyBorder="1" applyAlignment="1" applyProtection="1">
      <alignment horizontal="center"/>
      <protection hidden="1"/>
    </xf>
    <xf numFmtId="0" fontId="0" fillId="12" borderId="4" xfId="0" applyFill="1" applyBorder="1" applyAlignment="1" applyProtection="1">
      <alignment horizontal="center"/>
      <protection hidden="1"/>
    </xf>
    <xf numFmtId="0" fontId="7" fillId="2" borderId="0" xfId="0" applyFont="1" applyFill="1" applyAlignment="1" applyProtection="1">
      <alignment horizontal="center" vertical="center"/>
      <protection hidden="1"/>
    </xf>
    <xf numFmtId="0" fontId="17" fillId="8" borderId="2" xfId="0" applyFont="1" applyFill="1" applyBorder="1" applyAlignment="1" applyProtection="1">
      <alignment wrapText="1"/>
      <protection hidden="1"/>
    </xf>
    <xf numFmtId="0" fontId="17" fillId="8" borderId="3" xfId="0" applyFont="1" applyFill="1" applyBorder="1" applyAlignment="1" applyProtection="1">
      <alignment wrapText="1"/>
      <protection hidden="1"/>
    </xf>
    <xf numFmtId="0" fontId="17" fillId="8" borderId="4" xfId="0" applyFont="1" applyFill="1" applyBorder="1" applyAlignment="1" applyProtection="1">
      <alignment wrapText="1"/>
      <protection hidden="1"/>
    </xf>
    <xf numFmtId="0" fontId="2" fillId="8" borderId="0" xfId="0" applyFont="1" applyFill="1" applyAlignment="1" applyProtection="1">
      <alignment horizontal="center"/>
      <protection hidden="1"/>
    </xf>
    <xf numFmtId="0" fontId="18" fillId="8" borderId="6" xfId="0" applyFont="1" applyFill="1" applyBorder="1" applyAlignment="1" applyProtection="1">
      <alignment horizontal="center" vertical="center" wrapText="1"/>
      <protection hidden="1"/>
    </xf>
    <xf numFmtId="0" fontId="18" fillId="8" borderId="25" xfId="0" applyFont="1" applyFill="1" applyBorder="1" applyAlignment="1" applyProtection="1">
      <alignment horizontal="center" vertical="center" wrapText="1"/>
      <protection hidden="1"/>
    </xf>
    <xf numFmtId="0" fontId="19" fillId="0" borderId="25" xfId="0" applyFont="1" applyBorder="1" applyAlignment="1" applyProtection="1">
      <alignment horizontal="center" vertical="center" wrapText="1"/>
      <protection hidden="1"/>
    </xf>
    <xf numFmtId="0" fontId="19" fillId="0" borderId="9" xfId="0" applyFont="1" applyBorder="1" applyAlignment="1" applyProtection="1">
      <alignment horizontal="center" vertical="center" wrapText="1"/>
      <protection hidden="1"/>
    </xf>
    <xf numFmtId="0" fontId="19" fillId="0" borderId="5" xfId="0" applyFont="1" applyBorder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2" borderId="2" xfId="0" applyFont="1" applyFill="1" applyBorder="1" applyAlignment="1" applyProtection="1">
      <alignment horizontal="justify" vertical="center" wrapText="1"/>
      <protection hidden="1"/>
    </xf>
    <xf numFmtId="0" fontId="15" fillId="2" borderId="3" xfId="0" applyFont="1" applyFill="1" applyBorder="1" applyAlignment="1" applyProtection="1">
      <alignment horizontal="justify" vertical="center" wrapText="1"/>
      <protection hidden="1"/>
    </xf>
    <xf numFmtId="0" fontId="15" fillId="2" borderId="4" xfId="0" applyFont="1" applyFill="1" applyBorder="1" applyAlignment="1" applyProtection="1">
      <alignment horizontal="justify" vertical="center" wrapText="1"/>
      <protection hidden="1"/>
    </xf>
    <xf numFmtId="0" fontId="8" fillId="0" borderId="2" xfId="0" applyFont="1" applyBorder="1" applyAlignment="1" applyProtection="1">
      <alignment horizontal="left" vertical="center" wrapText="1"/>
      <protection hidden="1"/>
    </xf>
    <xf numFmtId="0" fontId="8" fillId="0" borderId="3" xfId="0" applyFont="1" applyBorder="1" applyAlignment="1" applyProtection="1">
      <alignment horizontal="left" vertical="center" wrapText="1"/>
      <protection hidden="1"/>
    </xf>
    <xf numFmtId="0" fontId="8" fillId="0" borderId="4" xfId="0" applyFont="1" applyBorder="1" applyAlignment="1" applyProtection="1">
      <alignment horizontal="left" vertical="center" wrapText="1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left" vertical="center" wrapText="1"/>
      <protection hidden="1"/>
    </xf>
    <xf numFmtId="0" fontId="15" fillId="2" borderId="3" xfId="0" applyFont="1" applyFill="1" applyBorder="1" applyAlignment="1" applyProtection="1">
      <alignment horizontal="left" vertical="center" wrapText="1"/>
      <protection hidden="1"/>
    </xf>
    <xf numFmtId="0" fontId="15" fillId="2" borderId="4" xfId="0" applyFont="1" applyFill="1" applyBorder="1" applyAlignment="1" applyProtection="1">
      <alignment horizontal="left" vertical="center" wrapText="1"/>
      <protection hidden="1"/>
    </xf>
    <xf numFmtId="0" fontId="15" fillId="8" borderId="0" xfId="0" applyFont="1" applyFill="1" applyAlignment="1" applyProtection="1">
      <alignment horizontal="center"/>
      <protection hidden="1"/>
    </xf>
    <xf numFmtId="0" fontId="15" fillId="12" borderId="2" xfId="0" applyFont="1" applyFill="1" applyBorder="1" applyAlignment="1" applyProtection="1">
      <alignment horizontal="center" vertical="center" wrapText="1"/>
      <protection hidden="1"/>
    </xf>
    <xf numFmtId="0" fontId="26" fillId="12" borderId="3" xfId="0" applyFont="1" applyFill="1" applyBorder="1" applyAlignment="1" applyProtection="1">
      <alignment horizontal="center" vertical="center" wrapText="1"/>
      <protection hidden="1"/>
    </xf>
    <xf numFmtId="0" fontId="26" fillId="12" borderId="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6" fillId="2" borderId="4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 shrinkToFit="1"/>
      <protection hidden="1"/>
    </xf>
    <xf numFmtId="0" fontId="2" fillId="12" borderId="2" xfId="0" applyFont="1" applyFill="1" applyBorder="1" applyAlignment="1" applyProtection="1">
      <alignment horizontal="center" vertical="center" wrapText="1"/>
      <protection hidden="1"/>
    </xf>
    <xf numFmtId="0" fontId="2" fillId="12" borderId="3" xfId="0" applyFont="1" applyFill="1" applyBorder="1" applyAlignment="1" applyProtection="1">
      <alignment horizontal="center" vertical="center" wrapText="1"/>
      <protection hidden="1"/>
    </xf>
    <xf numFmtId="0" fontId="2" fillId="12" borderId="4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 applyProtection="1">
      <alignment horizontal="center" vertical="center" wrapText="1"/>
      <protection hidden="1"/>
    </xf>
    <xf numFmtId="0" fontId="2" fillId="12" borderId="2" xfId="0" applyFont="1" applyFill="1" applyBorder="1" applyAlignment="1" applyProtection="1">
      <alignment horizontal="center" vertical="center"/>
      <protection hidden="1"/>
    </xf>
    <xf numFmtId="0" fontId="16" fillId="12" borderId="3" xfId="0" applyFont="1" applyFill="1" applyBorder="1" applyAlignment="1" applyProtection="1">
      <alignment horizontal="center"/>
      <protection hidden="1"/>
    </xf>
    <xf numFmtId="0" fontId="16" fillId="12" borderId="4" xfId="0" applyFont="1" applyFill="1" applyBorder="1" applyAlignment="1" applyProtection="1">
      <alignment horizontal="center"/>
      <protection hidden="1"/>
    </xf>
    <xf numFmtId="0" fontId="5" fillId="0" borderId="7" xfId="0" applyFont="1" applyBorder="1" applyAlignment="1" applyProtection="1">
      <alignment horizontal="center" vertical="center" wrapText="1"/>
      <protection hidden="1"/>
    </xf>
    <xf numFmtId="0" fontId="4" fillId="0" borderId="2" xfId="0" applyFont="1" applyBorder="1" applyAlignment="1" applyProtection="1">
      <alignment wrapText="1"/>
      <protection hidden="1"/>
    </xf>
    <xf numFmtId="0" fontId="0" fillId="0" borderId="3" xfId="0" applyBorder="1" applyAlignment="1" applyProtection="1">
      <alignment wrapText="1"/>
      <protection hidden="1"/>
    </xf>
    <xf numFmtId="0" fontId="0" fillId="0" borderId="4" xfId="0" applyBorder="1" applyAlignment="1" applyProtection="1">
      <alignment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4" fillId="0" borderId="9" xfId="0" applyFont="1" applyBorder="1" applyAlignment="1" applyProtection="1">
      <alignment horizontal="center" vertical="top" wrapText="1"/>
      <protection hidden="1"/>
    </xf>
    <xf numFmtId="0" fontId="4" fillId="0" borderId="0" xfId="0" applyFont="1" applyAlignment="1" applyProtection="1">
      <alignment horizontal="center" vertical="top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6" fillId="2" borderId="1" xfId="0" applyFont="1" applyFill="1" applyBorder="1" applyAlignment="1" applyProtection="1">
      <alignment vertical="center" wrapText="1"/>
      <protection hidden="1"/>
    </xf>
    <xf numFmtId="0" fontId="23" fillId="0" borderId="3" xfId="0" applyFont="1" applyBorder="1" applyAlignment="1" applyProtection="1">
      <alignment wrapText="1"/>
      <protection hidden="1"/>
    </xf>
    <xf numFmtId="0" fontId="23" fillId="0" borderId="4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23" fillId="0" borderId="0" xfId="0" applyFont="1" applyAlignment="1" applyProtection="1">
      <alignment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1" fillId="2" borderId="3" xfId="0" applyFont="1" applyFill="1" applyBorder="1" applyAlignment="1" applyProtection="1">
      <alignment horizontal="center" vertical="center" wrapText="1"/>
      <protection hidden="1"/>
    </xf>
    <xf numFmtId="0" fontId="21" fillId="2" borderId="4" xfId="0" applyFont="1" applyFill="1" applyBorder="1" applyAlignment="1" applyProtection="1">
      <alignment horizontal="center" vertical="center" wrapText="1"/>
      <protection hidden="1"/>
    </xf>
    <xf numFmtId="0" fontId="6" fillId="2" borderId="1" xfId="0" applyFont="1" applyFill="1" applyBorder="1" applyAlignment="1" applyProtection="1">
      <alignment horizontal="center" vertical="center" wrapText="1"/>
      <protection hidden="1"/>
    </xf>
    <xf numFmtId="0" fontId="20" fillId="13" borderId="1" xfId="0" applyFont="1" applyFill="1" applyBorder="1" applyAlignment="1" applyProtection="1">
      <alignment vertical="center" wrapText="1"/>
      <protection hidden="1"/>
    </xf>
    <xf numFmtId="0" fontId="20" fillId="13" borderId="4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5" fillId="13" borderId="5" xfId="0" applyFont="1" applyFill="1" applyBorder="1" applyAlignment="1" applyProtection="1">
      <alignment vertical="center" wrapText="1"/>
      <protection hidden="1"/>
    </xf>
    <xf numFmtId="0" fontId="5" fillId="13" borderId="7" xfId="0" applyFont="1" applyFill="1" applyBorder="1" applyAlignment="1" applyProtection="1">
      <alignment horizontal="center" vertical="center" wrapText="1"/>
      <protection hidden="1"/>
    </xf>
    <xf numFmtId="0" fontId="10" fillId="7" borderId="5" xfId="0" applyFont="1" applyFill="1" applyBorder="1" applyAlignment="1" applyProtection="1">
      <alignment horizontal="left" vertical="center" wrapText="1"/>
      <protection hidden="1"/>
    </xf>
    <xf numFmtId="0" fontId="14" fillId="7" borderId="5" xfId="0" applyFont="1" applyFill="1" applyBorder="1" applyAlignment="1" applyProtection="1">
      <alignment horizontal="left" vertical="center" wrapText="1"/>
      <protection hidden="1"/>
    </xf>
    <xf numFmtId="0" fontId="3" fillId="0" borderId="7" xfId="0" applyFont="1" applyBorder="1" applyAlignment="1" applyProtection="1">
      <alignment horizontal="center" vertical="center" wrapText="1"/>
      <protection hidden="1"/>
    </xf>
    <xf numFmtId="0" fontId="14" fillId="0" borderId="5" xfId="0" applyFont="1" applyBorder="1" applyAlignment="1" applyProtection="1">
      <alignment horizontal="left" vertical="center" wrapText="1"/>
      <protection hidden="1"/>
    </xf>
    <xf numFmtId="0" fontId="14" fillId="0" borderId="1" xfId="0" applyFont="1" applyBorder="1" applyProtection="1">
      <protection hidden="1"/>
    </xf>
    <xf numFmtId="0" fontId="10" fillId="8" borderId="4" xfId="0" applyFont="1" applyFill="1" applyBorder="1" applyAlignment="1" applyProtection="1">
      <alignment horizontal="center" vertical="center" wrapText="1"/>
      <protection hidden="1"/>
    </xf>
    <xf numFmtId="0" fontId="5" fillId="8" borderId="4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left" wrapText="1"/>
      <protection hidden="1"/>
    </xf>
    <xf numFmtId="0" fontId="17" fillId="7" borderId="0" xfId="0" applyFont="1" applyFill="1" applyAlignment="1" applyProtection="1">
      <alignment horizontal="left" wrapText="1"/>
      <protection hidden="1"/>
    </xf>
    <xf numFmtId="0" fontId="24" fillId="0" borderId="2" xfId="0" applyFont="1" applyBorder="1" applyAlignment="1" applyProtection="1">
      <alignment horizontal="justify" vertical="center" wrapText="1"/>
      <protection hidden="1"/>
    </xf>
    <xf numFmtId="0" fontId="3" fillId="0" borderId="2" xfId="0" applyFont="1" applyBorder="1" applyAlignment="1" applyProtection="1">
      <alignment wrapText="1"/>
      <protection hidden="1"/>
    </xf>
    <xf numFmtId="0" fontId="3" fillId="0" borderId="0" xfId="0" applyFont="1" applyAlignment="1" applyProtection="1">
      <alignment wrapText="1"/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25" fillId="0" borderId="3" xfId="0" applyFont="1" applyBorder="1" applyAlignment="1" applyProtection="1">
      <alignment wrapText="1"/>
      <protection hidden="1"/>
    </xf>
    <xf numFmtId="0" fontId="25" fillId="0" borderId="4" xfId="0" applyFont="1" applyBorder="1" applyAlignment="1" applyProtection="1">
      <alignment wrapText="1"/>
      <protection hidden="1"/>
    </xf>
    <xf numFmtId="165" fontId="5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165" fontId="10" fillId="3" borderId="1" xfId="0" applyNumberFormat="1" applyFont="1" applyFill="1" applyBorder="1" applyAlignment="1" applyProtection="1">
      <alignment horizontal="center"/>
      <protection locked="0" hidden="1"/>
    </xf>
    <xf numFmtId="165" fontId="27" fillId="3" borderId="7" xfId="0" applyNumberFormat="1" applyFont="1" applyFill="1" applyBorder="1" applyAlignment="1" applyProtection="1">
      <alignment horizontal="center" vertical="center" wrapText="1"/>
      <protection locked="0" hidden="1"/>
    </xf>
    <xf numFmtId="0" fontId="3" fillId="3" borderId="15" xfId="0" applyFont="1" applyFill="1" applyBorder="1" applyAlignment="1" applyProtection="1">
      <alignment wrapText="1"/>
      <protection locked="0" hidden="1"/>
    </xf>
    <xf numFmtId="0" fontId="0" fillId="3" borderId="43" xfId="0" applyFill="1" applyBorder="1" applyAlignment="1" applyProtection="1">
      <alignment wrapText="1"/>
      <protection locked="0" hidden="1"/>
    </xf>
    <xf numFmtId="0" fontId="0" fillId="3" borderId="7" xfId="0" applyFill="1" applyBorder="1" applyAlignment="1" applyProtection="1">
      <alignment wrapText="1"/>
      <protection locked="0" hidden="1"/>
    </xf>
    <xf numFmtId="0" fontId="9" fillId="0" borderId="12" xfId="0" applyFont="1" applyBorder="1" applyAlignment="1" applyProtection="1">
      <alignment horizontal="center" vertical="center" wrapText="1"/>
      <protection hidden="1"/>
    </xf>
    <xf numFmtId="0" fontId="15" fillId="7" borderId="11" xfId="0" applyFont="1" applyFill="1" applyBorder="1" applyAlignment="1" applyProtection="1">
      <alignment horizontal="center" vertical="center"/>
      <protection hidden="1"/>
    </xf>
    <xf numFmtId="165" fontId="15" fillId="7" borderId="11" xfId="0" applyNumberFormat="1" applyFont="1" applyFill="1" applyBorder="1" applyAlignment="1" applyProtection="1">
      <alignment horizontal="center" vertical="center"/>
      <protection hidden="1"/>
    </xf>
    <xf numFmtId="165" fontId="15" fillId="7" borderId="13" xfId="0" applyNumberFormat="1" applyFont="1" applyFill="1" applyBorder="1" applyAlignment="1" applyProtection="1">
      <alignment horizontal="center" vertical="center"/>
      <protection hidden="1"/>
    </xf>
    <xf numFmtId="165" fontId="15" fillId="7" borderId="14" xfId="0" applyNumberFormat="1" applyFont="1" applyFill="1" applyBorder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165" fontId="2" fillId="2" borderId="1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 vertical="center" wrapText="1"/>
      <protection hidden="1"/>
    </xf>
    <xf numFmtId="165" fontId="15" fillId="3" borderId="11" xfId="0" applyNumberFormat="1" applyFont="1" applyFill="1" applyBorder="1" applyAlignment="1" applyProtection="1">
      <alignment horizontal="center" vertical="center"/>
      <protection locked="0" hidden="1"/>
    </xf>
    <xf numFmtId="0" fontId="3" fillId="3" borderId="0" xfId="0" applyFont="1" applyFill="1" applyAlignment="1" applyProtection="1">
      <alignment horizontal="left" vertical="top" wrapText="1"/>
      <protection locked="0" hidden="1"/>
    </xf>
    <xf numFmtId="0" fontId="0" fillId="3" borderId="0" xfId="0" applyFill="1" applyAlignment="1" applyProtection="1">
      <alignment horizontal="left" vertical="top" wrapText="1"/>
      <protection locked="0" hidden="1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E128"/>
  <sheetViews>
    <sheetView tabSelected="1" zoomScaleNormal="100" workbookViewId="0">
      <selection activeCell="C9" sqref="C9"/>
    </sheetView>
  </sheetViews>
  <sheetFormatPr defaultColWidth="9.109375" defaultRowHeight="14.4" x14ac:dyDescent="0.3"/>
  <cols>
    <col min="1" max="1" width="41.5546875" style="19" customWidth="1"/>
    <col min="2" max="2" width="26" style="19" customWidth="1"/>
    <col min="3" max="3" width="27.6640625" style="19" customWidth="1"/>
    <col min="4" max="16384" width="9.109375" style="19"/>
  </cols>
  <sheetData>
    <row r="1" spans="1:3" x14ac:dyDescent="0.3">
      <c r="A1" s="3"/>
      <c r="B1" s="3"/>
      <c r="C1" s="3"/>
    </row>
    <row r="2" spans="1:3" ht="22.8" x14ac:dyDescent="0.4">
      <c r="A2" s="168" t="s">
        <v>3</v>
      </c>
      <c r="B2" s="169"/>
      <c r="C2" s="169"/>
    </row>
    <row r="3" spans="1:3" x14ac:dyDescent="0.3">
      <c r="A3" s="3"/>
      <c r="B3" s="3"/>
      <c r="C3" s="3"/>
    </row>
    <row r="4" spans="1:3" ht="15.6" x14ac:dyDescent="0.3">
      <c r="A4" s="170" t="s">
        <v>58</v>
      </c>
      <c r="B4" s="170"/>
      <c r="C4" s="170"/>
    </row>
    <row r="5" spans="1:3" ht="16.2" thickBot="1" x14ac:dyDescent="0.35">
      <c r="A5" s="1"/>
      <c r="B5" s="1"/>
      <c r="C5" s="1"/>
    </row>
    <row r="6" spans="1:3" ht="47.4" thickBot="1" x14ac:dyDescent="0.35">
      <c r="A6" s="171" t="s">
        <v>59</v>
      </c>
      <c r="B6" s="172" t="s">
        <v>148</v>
      </c>
      <c r="C6" s="172" t="s">
        <v>118</v>
      </c>
    </row>
    <row r="7" spans="1:3" ht="21" customHeight="1" thickBot="1" x14ac:dyDescent="0.35">
      <c r="A7" s="20" t="s">
        <v>158</v>
      </c>
      <c r="B7" s="173" t="s">
        <v>147</v>
      </c>
      <c r="C7" s="221"/>
    </row>
    <row r="8" spans="1:3" ht="17.25" customHeight="1" thickBot="1" x14ac:dyDescent="0.35">
      <c r="A8" s="20" t="s">
        <v>155</v>
      </c>
      <c r="B8" s="173" t="s">
        <v>147</v>
      </c>
      <c r="C8" s="221"/>
    </row>
    <row r="9" spans="1:3" ht="15.75" customHeight="1" thickBot="1" x14ac:dyDescent="0.35">
      <c r="A9" s="20" t="s">
        <v>132</v>
      </c>
      <c r="B9" s="173" t="s">
        <v>159</v>
      </c>
      <c r="C9" s="221"/>
    </row>
    <row r="10" spans="1:3" ht="18" customHeight="1" thickBot="1" x14ac:dyDescent="0.35">
      <c r="A10" s="20" t="s">
        <v>141</v>
      </c>
      <c r="B10" s="173" t="s">
        <v>160</v>
      </c>
      <c r="C10" s="221"/>
    </row>
    <row r="11" spans="1:3" ht="15.6" x14ac:dyDescent="0.3">
      <c r="A11" s="1"/>
      <c r="B11" s="1"/>
      <c r="C11" s="1"/>
    </row>
    <row r="12" spans="1:3" ht="15.6" x14ac:dyDescent="0.3">
      <c r="A12" s="170" t="s">
        <v>60</v>
      </c>
      <c r="B12" s="170"/>
      <c r="C12" s="170"/>
    </row>
    <row r="13" spans="1:3" ht="16.2" thickBot="1" x14ac:dyDescent="0.35">
      <c r="A13" s="1"/>
      <c r="B13" s="1"/>
      <c r="C13" s="1"/>
    </row>
    <row r="14" spans="1:3" ht="47.4" thickBot="1" x14ac:dyDescent="0.35">
      <c r="A14" s="171" t="s">
        <v>119</v>
      </c>
      <c r="B14" s="171" t="s">
        <v>148</v>
      </c>
      <c r="C14" s="174" t="s">
        <v>118</v>
      </c>
    </row>
    <row r="15" spans="1:3" ht="16.2" thickBot="1" x14ac:dyDescent="0.35">
      <c r="A15" s="175" t="s">
        <v>120</v>
      </c>
      <c r="B15" s="176"/>
      <c r="C15" s="177"/>
    </row>
    <row r="16" spans="1:3" ht="16.2" thickBot="1" x14ac:dyDescent="0.35">
      <c r="A16" s="178" t="s">
        <v>73</v>
      </c>
      <c r="B16" s="179" t="s">
        <v>126</v>
      </c>
      <c r="C16" s="222"/>
    </row>
    <row r="17" spans="1:3" ht="16.2" thickBot="1" x14ac:dyDescent="0.35">
      <c r="A17" s="21" t="s">
        <v>164</v>
      </c>
      <c r="B17" s="179" t="s">
        <v>162</v>
      </c>
      <c r="C17" s="222"/>
    </row>
    <row r="18" spans="1:3" ht="16.2" thickBot="1" x14ac:dyDescent="0.35">
      <c r="A18" s="21" t="s">
        <v>163</v>
      </c>
      <c r="B18" s="180" t="s">
        <v>125</v>
      </c>
      <c r="C18" s="222"/>
    </row>
    <row r="19" spans="1:3" ht="16.2" thickBot="1" x14ac:dyDescent="0.35">
      <c r="A19" s="21" t="s">
        <v>165</v>
      </c>
      <c r="B19" s="180" t="s">
        <v>125</v>
      </c>
      <c r="C19" s="222"/>
    </row>
    <row r="20" spans="1:3" ht="16.2" thickBot="1" x14ac:dyDescent="0.35">
      <c r="A20" s="181" t="s">
        <v>121</v>
      </c>
      <c r="B20" s="182"/>
      <c r="C20" s="183"/>
    </row>
    <row r="21" spans="1:3" ht="16.2" thickBot="1" x14ac:dyDescent="0.35">
      <c r="A21" s="21" t="s">
        <v>166</v>
      </c>
      <c r="B21" s="184" t="s">
        <v>167</v>
      </c>
      <c r="C21" s="222"/>
    </row>
    <row r="22" spans="1:3" ht="15" thickBot="1" x14ac:dyDescent="0.35">
      <c r="A22" s="3"/>
      <c r="B22" s="3"/>
      <c r="C22" s="3"/>
    </row>
    <row r="23" spans="1:3" ht="46.5" customHeight="1" thickBot="1" x14ac:dyDescent="0.35">
      <c r="A23" s="185" t="s">
        <v>133</v>
      </c>
      <c r="B23" s="186"/>
      <c r="C23" s="187"/>
    </row>
    <row r="24" spans="1:3" ht="30" customHeight="1" thickBot="1" x14ac:dyDescent="0.35">
      <c r="A24" s="185" t="s">
        <v>149</v>
      </c>
      <c r="B24" s="186"/>
      <c r="C24" s="187"/>
    </row>
    <row r="25" spans="1:3" x14ac:dyDescent="0.3">
      <c r="A25" s="3"/>
      <c r="B25" s="3"/>
      <c r="C25" s="3"/>
    </row>
    <row r="26" spans="1:3" x14ac:dyDescent="0.3">
      <c r="A26" s="3"/>
      <c r="B26" s="3"/>
      <c r="C26" s="3"/>
    </row>
    <row r="27" spans="1:3" x14ac:dyDescent="0.3">
      <c r="A27" s="3"/>
      <c r="B27" s="3"/>
      <c r="C27" s="3"/>
    </row>
    <row r="28" spans="1:3" ht="15.6" x14ac:dyDescent="0.3">
      <c r="A28" s="170" t="s">
        <v>61</v>
      </c>
      <c r="B28" s="170"/>
      <c r="C28" s="170"/>
    </row>
    <row r="29" spans="1:3" ht="15" thickBot="1" x14ac:dyDescent="0.35">
      <c r="A29" s="2"/>
      <c r="B29" s="2"/>
      <c r="C29" s="3"/>
    </row>
    <row r="30" spans="1:3" ht="31.8" thickBot="1" x14ac:dyDescent="0.35">
      <c r="A30" s="4" t="s">
        <v>62</v>
      </c>
      <c r="B30" s="5" t="s">
        <v>63</v>
      </c>
      <c r="C30" s="172" t="s">
        <v>64</v>
      </c>
    </row>
    <row r="31" spans="1:3" ht="16.2" thickBot="1" x14ac:dyDescent="0.35">
      <c r="A31" s="21" t="s">
        <v>134</v>
      </c>
      <c r="B31" s="188" t="s">
        <v>74</v>
      </c>
      <c r="C31" s="221"/>
    </row>
    <row r="32" spans="1:3" ht="16.2" thickBot="1" x14ac:dyDescent="0.35">
      <c r="A32" s="21" t="s">
        <v>127</v>
      </c>
      <c r="B32" s="184" t="s">
        <v>74</v>
      </c>
      <c r="C32" s="221"/>
    </row>
    <row r="33" spans="1:3" x14ac:dyDescent="0.3">
      <c r="A33" s="189"/>
      <c r="B33" s="190"/>
      <c r="C33" s="190"/>
    </row>
    <row r="34" spans="1:3" x14ac:dyDescent="0.3">
      <c r="A34" s="190"/>
      <c r="B34" s="190"/>
      <c r="C34" s="190"/>
    </row>
    <row r="35" spans="1:3" x14ac:dyDescent="0.3">
      <c r="A35" s="190"/>
      <c r="B35" s="190"/>
      <c r="C35" s="190"/>
    </row>
    <row r="36" spans="1:3" x14ac:dyDescent="0.3">
      <c r="A36" s="190"/>
      <c r="B36" s="190"/>
      <c r="C36" s="190"/>
    </row>
    <row r="37" spans="1:3" ht="15.6" x14ac:dyDescent="0.3">
      <c r="A37" s="152" t="s">
        <v>168</v>
      </c>
      <c r="B37" s="152"/>
      <c r="C37" s="152"/>
    </row>
    <row r="38" spans="1:3" ht="16.2" thickBot="1" x14ac:dyDescent="0.35">
      <c r="A38" s="191"/>
      <c r="B38" s="191"/>
      <c r="C38" s="191"/>
    </row>
    <row r="39" spans="1:3" ht="47.4" thickBot="1" x14ac:dyDescent="0.35">
      <c r="A39" s="192" t="s">
        <v>169</v>
      </c>
      <c r="B39" s="172" t="s">
        <v>170</v>
      </c>
      <c r="C39" s="172" t="s">
        <v>118</v>
      </c>
    </row>
    <row r="40" spans="1:3" ht="31.8" thickBot="1" x14ac:dyDescent="0.35">
      <c r="A40" s="178" t="s">
        <v>73</v>
      </c>
      <c r="B40" s="188" t="s">
        <v>171</v>
      </c>
      <c r="C40" s="223"/>
    </row>
    <row r="41" spans="1:3" ht="31.8" thickBot="1" x14ac:dyDescent="0.35">
      <c r="A41" s="21" t="s">
        <v>172</v>
      </c>
      <c r="B41" s="184" t="s">
        <v>171</v>
      </c>
      <c r="C41" s="223"/>
    </row>
    <row r="42" spans="1:3" ht="31.8" thickBot="1" x14ac:dyDescent="0.35">
      <c r="A42" s="21" t="s">
        <v>173</v>
      </c>
      <c r="B42" s="184" t="s">
        <v>171</v>
      </c>
      <c r="C42" s="221"/>
    </row>
    <row r="43" spans="1:3" ht="31.8" thickBot="1" x14ac:dyDescent="0.35">
      <c r="A43" s="192" t="s">
        <v>174</v>
      </c>
      <c r="B43" s="172" t="s">
        <v>137</v>
      </c>
      <c r="C43" s="172" t="s">
        <v>175</v>
      </c>
    </row>
    <row r="44" spans="1:3" ht="28.5" customHeight="1" thickBot="1" x14ac:dyDescent="0.35">
      <c r="A44" s="178" t="s">
        <v>176</v>
      </c>
      <c r="B44" s="188" t="s">
        <v>151</v>
      </c>
      <c r="C44" s="221"/>
    </row>
    <row r="45" spans="1:3" ht="47.4" thickBot="1" x14ac:dyDescent="0.35">
      <c r="A45" s="192" t="s">
        <v>177</v>
      </c>
      <c r="B45" s="172" t="s">
        <v>178</v>
      </c>
      <c r="C45" s="172" t="s">
        <v>179</v>
      </c>
    </row>
    <row r="46" spans="1:3" ht="16.2" thickBot="1" x14ac:dyDescent="0.35">
      <c r="A46" s="178" t="s">
        <v>150</v>
      </c>
      <c r="B46" s="188" t="s">
        <v>135</v>
      </c>
      <c r="C46" s="221"/>
    </row>
    <row r="47" spans="1:3" ht="31.8" thickBot="1" x14ac:dyDescent="0.35">
      <c r="A47" s="21" t="s">
        <v>180</v>
      </c>
      <c r="B47" s="184" t="s">
        <v>135</v>
      </c>
      <c r="C47" s="221"/>
    </row>
    <row r="48" spans="1:3" ht="15" thickBot="1" x14ac:dyDescent="0.35">
      <c r="A48" s="190"/>
      <c r="B48" s="190"/>
      <c r="C48" s="190"/>
    </row>
    <row r="49" spans="1:3" ht="33.75" customHeight="1" thickBot="1" x14ac:dyDescent="0.35">
      <c r="A49" s="185" t="s">
        <v>136</v>
      </c>
      <c r="B49" s="193"/>
      <c r="C49" s="194"/>
    </row>
    <row r="50" spans="1:3" ht="18.75" customHeight="1" x14ac:dyDescent="0.3">
      <c r="A50" s="195"/>
      <c r="B50" s="196"/>
      <c r="C50" s="196"/>
    </row>
    <row r="52" spans="1:3" ht="15.6" x14ac:dyDescent="0.3">
      <c r="A52" s="152" t="s">
        <v>65</v>
      </c>
      <c r="B52" s="152"/>
      <c r="C52" s="152"/>
    </row>
    <row r="53" spans="1:3" ht="15" thickBot="1" x14ac:dyDescent="0.35">
      <c r="A53" s="3"/>
      <c r="B53" s="3"/>
      <c r="C53" s="3"/>
    </row>
    <row r="54" spans="1:3" ht="16.2" thickBot="1" x14ac:dyDescent="0.35">
      <c r="A54" s="197" t="s">
        <v>91</v>
      </c>
      <c r="B54" s="198"/>
      <c r="C54" s="199"/>
    </row>
    <row r="55" spans="1:3" ht="31.8" thickBot="1" x14ac:dyDescent="0.35">
      <c r="A55" s="200" t="s">
        <v>9</v>
      </c>
      <c r="B55" s="172" t="s">
        <v>0</v>
      </c>
      <c r="C55" s="172" t="s">
        <v>66</v>
      </c>
    </row>
    <row r="56" spans="1:3" ht="16.2" thickBot="1" x14ac:dyDescent="0.35">
      <c r="A56" s="21" t="s">
        <v>138</v>
      </c>
      <c r="B56" s="184" t="s">
        <v>1</v>
      </c>
      <c r="C56" s="221"/>
    </row>
    <row r="57" spans="1:3" ht="30" customHeight="1" thickBot="1" x14ac:dyDescent="0.35">
      <c r="A57" s="21" t="s">
        <v>139</v>
      </c>
      <c r="B57" s="184" t="s">
        <v>1</v>
      </c>
      <c r="C57" s="221"/>
    </row>
    <row r="58" spans="1:3" ht="16.2" thickBot="1" x14ac:dyDescent="0.35">
      <c r="A58" s="21" t="s">
        <v>124</v>
      </c>
      <c r="B58" s="184" t="s">
        <v>1</v>
      </c>
      <c r="C58" s="221"/>
    </row>
    <row r="59" spans="1:3" ht="16.2" thickBot="1" x14ac:dyDescent="0.35">
      <c r="A59" s="21" t="s">
        <v>140</v>
      </c>
      <c r="B59" s="184" t="s">
        <v>1</v>
      </c>
      <c r="C59" s="221"/>
    </row>
    <row r="60" spans="1:3" ht="16.2" thickBot="1" x14ac:dyDescent="0.35">
      <c r="A60" s="201"/>
      <c r="B60" s="202"/>
      <c r="C60" s="202"/>
    </row>
    <row r="61" spans="1:3" ht="16.2" thickBot="1" x14ac:dyDescent="0.35">
      <c r="A61" s="21" t="s">
        <v>67</v>
      </c>
      <c r="B61" s="184" t="s">
        <v>1</v>
      </c>
      <c r="C61" s="221"/>
    </row>
    <row r="62" spans="1:3" ht="16.2" thickBot="1" x14ac:dyDescent="0.35">
      <c r="A62" s="21" t="s">
        <v>68</v>
      </c>
      <c r="B62" s="184" t="s">
        <v>1</v>
      </c>
      <c r="C62" s="221"/>
    </row>
    <row r="63" spans="1:3" ht="16.2" thickBot="1" x14ac:dyDescent="0.35">
      <c r="A63" s="21" t="s">
        <v>69</v>
      </c>
      <c r="B63" s="184" t="s">
        <v>1</v>
      </c>
      <c r="C63" s="221"/>
    </row>
    <row r="64" spans="1:3" ht="16.2" thickBot="1" x14ac:dyDescent="0.35">
      <c r="A64" s="21" t="s">
        <v>70</v>
      </c>
      <c r="B64" s="184" t="s">
        <v>1</v>
      </c>
      <c r="C64" s="221"/>
    </row>
    <row r="65" spans="1:5" ht="31.8" thickBot="1" x14ac:dyDescent="0.35">
      <c r="A65" s="21" t="s">
        <v>71</v>
      </c>
      <c r="B65" s="184" t="s">
        <v>1</v>
      </c>
      <c r="C65" s="221"/>
    </row>
    <row r="66" spans="1:5" ht="38.25" customHeight="1" thickBot="1" x14ac:dyDescent="0.35">
      <c r="A66" s="21" t="s">
        <v>72</v>
      </c>
      <c r="B66" s="184" t="s">
        <v>1</v>
      </c>
      <c r="C66" s="221"/>
    </row>
    <row r="67" spans="1:5" ht="35.25" customHeight="1" thickBot="1" x14ac:dyDescent="0.35">
      <c r="A67" s="203" t="s">
        <v>152</v>
      </c>
      <c r="B67" s="184" t="s">
        <v>1</v>
      </c>
      <c r="C67" s="221"/>
    </row>
    <row r="68" spans="1:5" ht="16.2" thickBot="1" x14ac:dyDescent="0.35">
      <c r="A68" s="204"/>
      <c r="B68" s="205"/>
      <c r="C68" s="205"/>
    </row>
    <row r="69" spans="1:5" ht="20.25" customHeight="1" thickBot="1" x14ac:dyDescent="0.35">
      <c r="A69" s="206" t="s">
        <v>50</v>
      </c>
      <c r="B69" s="184" t="s">
        <v>1</v>
      </c>
      <c r="C69" s="221"/>
      <c r="D69" s="3"/>
      <c r="E69" s="3"/>
    </row>
    <row r="70" spans="1:5" ht="15.75" customHeight="1" thickBot="1" x14ac:dyDescent="0.35">
      <c r="A70" s="207" t="s">
        <v>51</v>
      </c>
      <c r="B70" s="208" t="s">
        <v>1</v>
      </c>
      <c r="C70" s="221"/>
      <c r="D70" s="3"/>
      <c r="E70" s="3"/>
    </row>
    <row r="71" spans="1:5" ht="28.2" thickBot="1" x14ac:dyDescent="0.35">
      <c r="A71" s="209" t="s">
        <v>34</v>
      </c>
      <c r="B71" s="208" t="s">
        <v>1</v>
      </c>
      <c r="C71" s="221"/>
      <c r="D71" s="3"/>
      <c r="E71" s="3"/>
    </row>
    <row r="72" spans="1:5" ht="28.2" thickBot="1" x14ac:dyDescent="0.35">
      <c r="A72" s="209" t="s">
        <v>35</v>
      </c>
      <c r="B72" s="208" t="s">
        <v>1</v>
      </c>
      <c r="C72" s="221"/>
      <c r="D72" s="3"/>
      <c r="E72" s="3"/>
    </row>
    <row r="73" spans="1:5" ht="16.2" thickBot="1" x14ac:dyDescent="0.35">
      <c r="A73" s="210" t="s">
        <v>10</v>
      </c>
      <c r="B73" s="211" t="s">
        <v>1</v>
      </c>
      <c r="C73" s="212" t="s">
        <v>11</v>
      </c>
      <c r="D73" s="3"/>
      <c r="E73" s="3"/>
    </row>
    <row r="74" spans="1:5" ht="30" customHeight="1" x14ac:dyDescent="0.3">
      <c r="A74" s="213"/>
      <c r="B74" s="213"/>
      <c r="C74" s="213"/>
      <c r="D74" s="3"/>
      <c r="E74" s="3"/>
    </row>
    <row r="75" spans="1:5" ht="33" customHeight="1" x14ac:dyDescent="0.35">
      <c r="A75" s="214" t="s">
        <v>55</v>
      </c>
      <c r="B75" s="214"/>
      <c r="C75" s="214"/>
      <c r="D75" s="3"/>
      <c r="E75" s="3"/>
    </row>
    <row r="76" spans="1:5" ht="15" thickBot="1" x14ac:dyDescent="0.35">
      <c r="A76" s="2"/>
      <c r="B76" s="2"/>
      <c r="C76" s="2"/>
      <c r="D76" s="3"/>
      <c r="E76" s="3"/>
    </row>
    <row r="77" spans="1:5" ht="42" customHeight="1" thickBot="1" x14ac:dyDescent="0.35">
      <c r="A77" s="215" t="s">
        <v>153</v>
      </c>
      <c r="B77" s="186"/>
      <c r="C77" s="187"/>
      <c r="D77" s="3"/>
      <c r="E77" s="3"/>
    </row>
    <row r="78" spans="1:5" ht="15" thickBot="1" x14ac:dyDescent="0.35">
      <c r="A78" s="3"/>
      <c r="B78" s="3"/>
      <c r="C78" s="3"/>
      <c r="D78" s="3"/>
      <c r="E78" s="3"/>
    </row>
    <row r="79" spans="1:5" s="33" customFormat="1" ht="105.75" customHeight="1" thickBot="1" x14ac:dyDescent="0.35">
      <c r="A79" s="216" t="s">
        <v>181</v>
      </c>
      <c r="B79" s="186"/>
      <c r="C79" s="187"/>
      <c r="D79" s="217"/>
      <c r="E79" s="217"/>
    </row>
    <row r="80" spans="1:5" ht="15" thickBot="1" x14ac:dyDescent="0.35">
      <c r="A80" s="3"/>
      <c r="B80" s="3"/>
      <c r="C80" s="3"/>
      <c r="D80" s="3"/>
      <c r="E80" s="3"/>
    </row>
    <row r="81" spans="1:5" s="33" customFormat="1" ht="30" customHeight="1" thickBot="1" x14ac:dyDescent="0.35">
      <c r="A81" s="218" t="s">
        <v>154</v>
      </c>
      <c r="B81" s="219"/>
      <c r="C81" s="220"/>
      <c r="D81" s="217"/>
      <c r="E81" s="217"/>
    </row>
    <row r="82" spans="1:5" ht="44.25" customHeight="1" thickBot="1" x14ac:dyDescent="0.35">
      <c r="A82" s="224"/>
      <c r="B82" s="225"/>
      <c r="C82" s="226"/>
      <c r="D82" s="3"/>
      <c r="E82" s="3"/>
    </row>
    <row r="83" spans="1:5" x14ac:dyDescent="0.3">
      <c r="A83" s="3"/>
      <c r="B83" s="3"/>
      <c r="C83" s="3"/>
      <c r="D83" s="3"/>
      <c r="E83" s="3"/>
    </row>
    <row r="84" spans="1:5" x14ac:dyDescent="0.3">
      <c r="A84" s="3"/>
      <c r="B84" s="3"/>
      <c r="C84" s="3"/>
      <c r="D84" s="3"/>
      <c r="E84" s="3"/>
    </row>
    <row r="85" spans="1:5" x14ac:dyDescent="0.3">
      <c r="A85" s="3"/>
      <c r="B85" s="3"/>
      <c r="C85" s="3"/>
      <c r="D85" s="3"/>
      <c r="E85" s="3"/>
    </row>
    <row r="86" spans="1:5" x14ac:dyDescent="0.3">
      <c r="A86" s="3"/>
      <c r="B86" s="3"/>
      <c r="C86" s="3"/>
      <c r="D86" s="3"/>
      <c r="E86" s="3"/>
    </row>
    <row r="87" spans="1:5" x14ac:dyDescent="0.3">
      <c r="A87" s="3"/>
      <c r="B87" s="3"/>
      <c r="C87" s="3"/>
      <c r="D87" s="3"/>
      <c r="E87" s="3"/>
    </row>
    <row r="88" spans="1:5" x14ac:dyDescent="0.3">
      <c r="A88" s="3"/>
      <c r="B88" s="3"/>
      <c r="C88" s="3"/>
      <c r="D88" s="3"/>
      <c r="E88" s="3"/>
    </row>
    <row r="89" spans="1:5" x14ac:dyDescent="0.3">
      <c r="A89" s="3"/>
      <c r="B89" s="3"/>
      <c r="C89" s="3"/>
      <c r="D89" s="3"/>
      <c r="E89" s="3"/>
    </row>
    <row r="90" spans="1:5" x14ac:dyDescent="0.3">
      <c r="A90" s="3"/>
      <c r="B90" s="3"/>
      <c r="C90" s="3"/>
      <c r="D90" s="3"/>
      <c r="E90" s="3"/>
    </row>
    <row r="91" spans="1:5" x14ac:dyDescent="0.3">
      <c r="A91" s="3"/>
      <c r="B91" s="3"/>
      <c r="C91" s="3"/>
      <c r="D91" s="3"/>
      <c r="E91" s="3"/>
    </row>
    <row r="92" spans="1:5" x14ac:dyDescent="0.3">
      <c r="A92" s="3"/>
      <c r="B92" s="3"/>
      <c r="C92" s="3"/>
      <c r="D92" s="3"/>
      <c r="E92" s="3"/>
    </row>
    <row r="93" spans="1:5" x14ac:dyDescent="0.3">
      <c r="A93" s="3"/>
      <c r="B93" s="3"/>
      <c r="C93" s="3"/>
      <c r="D93" s="3"/>
      <c r="E93" s="3"/>
    </row>
    <row r="94" spans="1:5" x14ac:dyDescent="0.3">
      <c r="A94" s="3"/>
      <c r="B94" s="3"/>
      <c r="C94" s="3"/>
      <c r="D94" s="3"/>
      <c r="E94" s="3"/>
    </row>
    <row r="95" spans="1:5" x14ac:dyDescent="0.3">
      <c r="A95" s="3"/>
      <c r="B95" s="3"/>
      <c r="C95" s="3"/>
      <c r="D95" s="3"/>
      <c r="E95" s="3"/>
    </row>
    <row r="96" spans="1:5" x14ac:dyDescent="0.3">
      <c r="A96" s="3"/>
      <c r="B96" s="3"/>
      <c r="C96" s="3"/>
      <c r="D96" s="3"/>
      <c r="E96" s="3"/>
    </row>
    <row r="97" spans="1:5" x14ac:dyDescent="0.3">
      <c r="A97" s="3"/>
      <c r="B97" s="3"/>
      <c r="C97" s="3"/>
      <c r="D97" s="3"/>
      <c r="E97" s="3"/>
    </row>
    <row r="98" spans="1:5" x14ac:dyDescent="0.3">
      <c r="A98" s="3"/>
      <c r="B98" s="3"/>
      <c r="C98" s="3"/>
      <c r="D98" s="3"/>
      <c r="E98" s="3"/>
    </row>
    <row r="99" spans="1:5" x14ac:dyDescent="0.3">
      <c r="A99" s="3"/>
      <c r="B99" s="3"/>
      <c r="C99" s="3"/>
      <c r="D99" s="3"/>
      <c r="E99" s="3"/>
    </row>
    <row r="100" spans="1:5" x14ac:dyDescent="0.3">
      <c r="A100" s="3"/>
      <c r="B100" s="3"/>
      <c r="C100" s="3"/>
      <c r="D100" s="3"/>
      <c r="E100" s="3"/>
    </row>
    <row r="101" spans="1:5" x14ac:dyDescent="0.3">
      <c r="A101" s="3"/>
      <c r="B101" s="3"/>
      <c r="C101" s="3"/>
      <c r="D101" s="3"/>
      <c r="E101" s="3"/>
    </row>
    <row r="102" spans="1:5" x14ac:dyDescent="0.3">
      <c r="A102" s="3"/>
      <c r="B102" s="3"/>
      <c r="C102" s="3"/>
      <c r="D102" s="3"/>
      <c r="E102" s="3"/>
    </row>
    <row r="103" spans="1:5" x14ac:dyDescent="0.3">
      <c r="A103" s="3"/>
      <c r="B103" s="3"/>
      <c r="C103" s="3"/>
      <c r="D103" s="3"/>
      <c r="E103" s="3"/>
    </row>
    <row r="104" spans="1:5" x14ac:dyDescent="0.3">
      <c r="A104" s="3"/>
      <c r="B104" s="3"/>
      <c r="C104" s="3"/>
      <c r="D104" s="3"/>
      <c r="E104" s="3"/>
    </row>
    <row r="105" spans="1:5" x14ac:dyDescent="0.3">
      <c r="A105" s="3"/>
      <c r="B105" s="3"/>
      <c r="C105" s="3"/>
      <c r="D105" s="3"/>
      <c r="E105" s="3"/>
    </row>
    <row r="106" spans="1:5" x14ac:dyDescent="0.3">
      <c r="A106" s="3"/>
      <c r="B106" s="3"/>
      <c r="C106" s="3"/>
      <c r="D106" s="3"/>
      <c r="E106" s="3"/>
    </row>
    <row r="107" spans="1:5" x14ac:dyDescent="0.3">
      <c r="A107" s="3"/>
      <c r="B107" s="3"/>
      <c r="C107" s="3"/>
      <c r="D107" s="3"/>
      <c r="E107" s="3"/>
    </row>
    <row r="108" spans="1:5" x14ac:dyDescent="0.3">
      <c r="A108" s="3"/>
      <c r="B108" s="3"/>
      <c r="C108" s="3"/>
      <c r="D108" s="3"/>
      <c r="E108" s="3"/>
    </row>
    <row r="109" spans="1:5" x14ac:dyDescent="0.3">
      <c r="A109" s="3"/>
      <c r="B109" s="3"/>
      <c r="C109" s="3"/>
      <c r="D109" s="3"/>
      <c r="E109" s="3"/>
    </row>
    <row r="110" spans="1:5" x14ac:dyDescent="0.3">
      <c r="A110" s="3"/>
      <c r="B110" s="3"/>
      <c r="C110" s="3"/>
      <c r="D110" s="3"/>
      <c r="E110" s="3"/>
    </row>
    <row r="111" spans="1:5" x14ac:dyDescent="0.3">
      <c r="A111" s="3"/>
      <c r="B111" s="3"/>
      <c r="C111" s="3"/>
      <c r="D111" s="3"/>
      <c r="E111" s="3"/>
    </row>
    <row r="112" spans="1:5" x14ac:dyDescent="0.3">
      <c r="A112" s="3"/>
      <c r="B112" s="3"/>
      <c r="C112" s="3"/>
      <c r="D112" s="3"/>
      <c r="E112" s="3"/>
    </row>
    <row r="113" spans="1:5" x14ac:dyDescent="0.3">
      <c r="A113" s="3"/>
      <c r="B113" s="3"/>
      <c r="C113" s="3"/>
      <c r="D113" s="3"/>
      <c r="E113" s="3"/>
    </row>
    <row r="114" spans="1:5" x14ac:dyDescent="0.3">
      <c r="A114" s="3"/>
      <c r="B114" s="3"/>
      <c r="C114" s="3"/>
      <c r="D114" s="3"/>
      <c r="E114" s="3"/>
    </row>
    <row r="115" spans="1:5" x14ac:dyDescent="0.3">
      <c r="A115" s="3"/>
      <c r="B115" s="3"/>
      <c r="C115" s="3"/>
      <c r="D115" s="3"/>
      <c r="E115" s="3"/>
    </row>
    <row r="116" spans="1:5" x14ac:dyDescent="0.3">
      <c r="A116" s="3"/>
      <c r="B116" s="3"/>
      <c r="C116" s="3"/>
      <c r="D116" s="3"/>
      <c r="E116" s="3"/>
    </row>
    <row r="117" spans="1:5" x14ac:dyDescent="0.3">
      <c r="A117" s="3"/>
      <c r="B117" s="3"/>
      <c r="C117" s="3"/>
      <c r="D117" s="3"/>
      <c r="E117" s="3"/>
    </row>
    <row r="118" spans="1:5" x14ac:dyDescent="0.3">
      <c r="A118" s="3"/>
      <c r="B118" s="3"/>
      <c r="C118" s="3"/>
      <c r="D118" s="3"/>
      <c r="E118" s="3"/>
    </row>
    <row r="119" spans="1:5" x14ac:dyDescent="0.3">
      <c r="A119" s="3"/>
      <c r="B119" s="3"/>
      <c r="C119" s="3"/>
      <c r="D119" s="3"/>
      <c r="E119" s="3"/>
    </row>
    <row r="120" spans="1:5" x14ac:dyDescent="0.3">
      <c r="A120" s="3"/>
      <c r="B120" s="3"/>
      <c r="C120" s="3"/>
      <c r="D120" s="3"/>
      <c r="E120" s="3"/>
    </row>
    <row r="121" spans="1:5" x14ac:dyDescent="0.3">
      <c r="A121" s="3"/>
      <c r="B121" s="3"/>
      <c r="C121" s="3"/>
      <c r="D121" s="3"/>
      <c r="E121" s="3"/>
    </row>
    <row r="122" spans="1:5" x14ac:dyDescent="0.3">
      <c r="A122" s="3"/>
      <c r="B122" s="3"/>
      <c r="C122" s="3"/>
      <c r="D122" s="3"/>
      <c r="E122" s="3"/>
    </row>
    <row r="123" spans="1:5" x14ac:dyDescent="0.3">
      <c r="A123" s="3"/>
      <c r="B123" s="3"/>
      <c r="C123" s="3"/>
      <c r="D123" s="3"/>
      <c r="E123" s="3"/>
    </row>
    <row r="124" spans="1:5" x14ac:dyDescent="0.3">
      <c r="A124" s="3"/>
      <c r="B124" s="3"/>
      <c r="C124" s="3"/>
      <c r="D124" s="3"/>
      <c r="E124" s="3"/>
    </row>
    <row r="125" spans="1:5" x14ac:dyDescent="0.3">
      <c r="A125" s="3"/>
      <c r="B125" s="3"/>
      <c r="C125" s="3"/>
      <c r="D125" s="3"/>
      <c r="E125" s="3"/>
    </row>
    <row r="126" spans="1:5" x14ac:dyDescent="0.3">
      <c r="A126" s="3"/>
      <c r="B126" s="3"/>
      <c r="C126" s="3"/>
      <c r="D126" s="3"/>
      <c r="E126" s="3"/>
    </row>
    <row r="127" spans="1:5" x14ac:dyDescent="0.3">
      <c r="A127" s="3"/>
      <c r="B127" s="3"/>
      <c r="C127" s="3"/>
      <c r="D127" s="3"/>
      <c r="E127" s="3"/>
    </row>
    <row r="128" spans="1:5" x14ac:dyDescent="0.3">
      <c r="A128" s="3"/>
      <c r="B128" s="3"/>
      <c r="C128" s="3"/>
      <c r="D128" s="3"/>
      <c r="E128" s="3"/>
    </row>
  </sheetData>
  <sheetProtection algorithmName="SHA-512" hashValue="IvDia0X81laqMPJELR/KJfv1f/1gYNl3ZteJs1vqxwrIBQlICdTzy7c7Ai+m7+sxaDUPMf1UOLM0PGLuaLrmLg==" saltValue="Um1gn7EvW7GkLWA4voB1cw==" spinCount="100000" sheet="1" objects="1" scenarios="1" formatCells="0" formatColumns="0" formatRows="0" selectLockedCells="1"/>
  <mergeCells count="18">
    <mergeCell ref="A2:C2"/>
    <mergeCell ref="A74:C74"/>
    <mergeCell ref="A75:C75"/>
    <mergeCell ref="A4:C4"/>
    <mergeCell ref="A12:C12"/>
    <mergeCell ref="A15:C15"/>
    <mergeCell ref="A28:C28"/>
    <mergeCell ref="A52:C52"/>
    <mergeCell ref="A54:C54"/>
    <mergeCell ref="A23:C23"/>
    <mergeCell ref="A24:C24"/>
    <mergeCell ref="A49:C49"/>
    <mergeCell ref="A37:C37"/>
    <mergeCell ref="A20:C20"/>
    <mergeCell ref="A79:C79"/>
    <mergeCell ref="A81:C81"/>
    <mergeCell ref="A82:C82"/>
    <mergeCell ref="A77:C77"/>
  </mergeCells>
  <pageMargins left="0.70866141732283472" right="0.70866141732283472" top="0.78740157480314965" bottom="0.78740157480314965" header="0.31496062992125984" footer="0.31496062992125984"/>
  <pageSetup paperSize="9" scale="91" fitToHeight="0" orientation="portrait" r:id="rId1"/>
  <headerFooter>
    <oddHeader>&amp;R"Svoz a nakládání s odpadem obce Nepolisy 2026 - 2029"
Příloha č.6_Výkaz výměr, Výkaz výměr - Stanovení nabídkové ceny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D49"/>
  <sheetViews>
    <sheetView topLeftCell="A15" workbookViewId="0">
      <selection activeCell="A43" sqref="A43:D49"/>
    </sheetView>
  </sheetViews>
  <sheetFormatPr defaultColWidth="9.109375" defaultRowHeight="14.4" x14ac:dyDescent="0.3"/>
  <cols>
    <col min="1" max="1" width="9.109375" style="19"/>
    <col min="2" max="2" width="42.44140625" style="19" customWidth="1"/>
    <col min="3" max="3" width="9.109375" style="19"/>
    <col min="4" max="4" width="24.6640625" style="19" customWidth="1"/>
    <col min="5" max="16384" width="9.109375" style="19"/>
  </cols>
  <sheetData>
    <row r="4" spans="1:4" ht="45.75" customHeight="1" thickBot="1" x14ac:dyDescent="0.35">
      <c r="A4" s="227" t="s">
        <v>6</v>
      </c>
      <c r="B4" s="227"/>
      <c r="C4" s="227"/>
      <c r="D4" s="227"/>
    </row>
    <row r="5" spans="1:4" ht="15" thickTop="1" x14ac:dyDescent="0.3"/>
    <row r="7" spans="1:4" ht="15.6" x14ac:dyDescent="0.3">
      <c r="A7" s="228" t="s">
        <v>12</v>
      </c>
      <c r="B7" s="228"/>
      <c r="C7" s="229">
        <f>'Stanovení ceny '!C135</f>
        <v>172320</v>
      </c>
      <c r="D7" s="229"/>
    </row>
    <row r="8" spans="1:4" ht="15.6" x14ac:dyDescent="0.3">
      <c r="A8" s="228" t="s">
        <v>15</v>
      </c>
      <c r="B8" s="228"/>
      <c r="C8" s="238"/>
      <c r="D8" s="238"/>
    </row>
    <row r="9" spans="1:4" ht="15.6" x14ac:dyDescent="0.3">
      <c r="A9" s="228" t="s">
        <v>16</v>
      </c>
      <c r="B9" s="228"/>
      <c r="C9" s="229">
        <f>C7+C8</f>
        <v>172320</v>
      </c>
      <c r="D9" s="229"/>
    </row>
    <row r="10" spans="1:4" ht="15.6" x14ac:dyDescent="0.3">
      <c r="A10" s="101"/>
      <c r="B10" s="101"/>
      <c r="C10" s="101"/>
      <c r="D10" s="101"/>
    </row>
    <row r="11" spans="1:4" ht="15.6" x14ac:dyDescent="0.3">
      <c r="A11" s="228" t="s">
        <v>13</v>
      </c>
      <c r="B11" s="228"/>
      <c r="C11" s="230">
        <f>'Stanovení ceny '!D135</f>
        <v>190343.99999999997</v>
      </c>
      <c r="D11" s="231"/>
    </row>
    <row r="12" spans="1:4" ht="15.6" x14ac:dyDescent="0.3">
      <c r="A12" s="228" t="s">
        <v>14</v>
      </c>
      <c r="B12" s="228"/>
      <c r="C12" s="238"/>
      <c r="D12" s="238"/>
    </row>
    <row r="13" spans="1:4" ht="15.6" x14ac:dyDescent="0.3">
      <c r="A13" s="228" t="s">
        <v>20</v>
      </c>
      <c r="B13" s="228"/>
      <c r="C13" s="229">
        <f>C11+C12</f>
        <v>190343.99999999997</v>
      </c>
      <c r="D13" s="229"/>
    </row>
    <row r="14" spans="1:4" ht="15.6" x14ac:dyDescent="0.3">
      <c r="A14" s="101"/>
      <c r="B14" s="101"/>
      <c r="C14" s="101"/>
      <c r="D14" s="101"/>
    </row>
    <row r="15" spans="1:4" ht="15.6" x14ac:dyDescent="0.3">
      <c r="A15" s="228" t="s">
        <v>17</v>
      </c>
      <c r="B15" s="228"/>
      <c r="C15" s="230">
        <f>'Stanovení ceny '!E135</f>
        <v>210352</v>
      </c>
      <c r="D15" s="231"/>
    </row>
    <row r="16" spans="1:4" ht="15.6" x14ac:dyDescent="0.3">
      <c r="A16" s="228" t="s">
        <v>18</v>
      </c>
      <c r="B16" s="228"/>
      <c r="C16" s="238"/>
      <c r="D16" s="238"/>
    </row>
    <row r="17" spans="1:4" ht="15.6" x14ac:dyDescent="0.3">
      <c r="A17" s="228" t="s">
        <v>19</v>
      </c>
      <c r="B17" s="228"/>
      <c r="C17" s="229">
        <f>C15+C16</f>
        <v>210352</v>
      </c>
      <c r="D17" s="229"/>
    </row>
    <row r="18" spans="1:4" ht="15.6" x14ac:dyDescent="0.3">
      <c r="A18" s="101"/>
      <c r="B18" s="101"/>
      <c r="C18" s="101"/>
      <c r="D18" s="101"/>
    </row>
    <row r="19" spans="1:4" ht="15.6" x14ac:dyDescent="0.3">
      <c r="A19" s="228" t="s">
        <v>21</v>
      </c>
      <c r="B19" s="228"/>
      <c r="C19" s="230">
        <f>'Stanovení ceny '!F135</f>
        <v>227796.00000000003</v>
      </c>
      <c r="D19" s="231"/>
    </row>
    <row r="20" spans="1:4" ht="15.6" x14ac:dyDescent="0.3">
      <c r="A20" s="228" t="s">
        <v>22</v>
      </c>
      <c r="B20" s="228"/>
      <c r="C20" s="238"/>
      <c r="D20" s="238"/>
    </row>
    <row r="21" spans="1:4" ht="15.6" x14ac:dyDescent="0.3">
      <c r="A21" s="228" t="s">
        <v>23</v>
      </c>
      <c r="B21" s="228"/>
      <c r="C21" s="229">
        <f>C19+C20</f>
        <v>227796.00000000003</v>
      </c>
      <c r="D21" s="229"/>
    </row>
    <row r="22" spans="1:4" ht="15.6" x14ac:dyDescent="0.3">
      <c r="A22" s="191"/>
      <c r="B22" s="191"/>
      <c r="C22" s="191"/>
      <c r="D22" s="191"/>
    </row>
    <row r="23" spans="1:4" ht="15.6" x14ac:dyDescent="0.3">
      <c r="A23" s="191"/>
      <c r="B23" s="191"/>
      <c r="C23" s="191"/>
      <c r="D23" s="191"/>
    </row>
    <row r="24" spans="1:4" ht="30" customHeight="1" x14ac:dyDescent="0.3">
      <c r="A24" s="232" t="s">
        <v>128</v>
      </c>
      <c r="B24" s="232"/>
      <c r="C24" s="233">
        <f>C7+C11+C15+C19</f>
        <v>800812</v>
      </c>
      <c r="D24" s="233"/>
    </row>
    <row r="25" spans="1:4" ht="9" customHeight="1" x14ac:dyDescent="0.3">
      <c r="A25" s="234"/>
      <c r="B25" s="234"/>
      <c r="C25" s="234"/>
      <c r="D25" s="234"/>
    </row>
    <row r="26" spans="1:4" ht="30" customHeight="1" x14ac:dyDescent="0.3">
      <c r="A26" s="232" t="s">
        <v>129</v>
      </c>
      <c r="B26" s="232"/>
      <c r="C26" s="137">
        <f>C8+C12+C16+C20</f>
        <v>0</v>
      </c>
      <c r="D26" s="138"/>
    </row>
    <row r="27" spans="1:4" ht="9" customHeight="1" x14ac:dyDescent="0.3">
      <c r="A27" s="234"/>
      <c r="B27" s="234"/>
      <c r="C27" s="234"/>
      <c r="D27" s="234"/>
    </row>
    <row r="28" spans="1:4" ht="30" customHeight="1" x14ac:dyDescent="0.3">
      <c r="A28" s="232" t="s">
        <v>130</v>
      </c>
      <c r="B28" s="232"/>
      <c r="C28" s="233">
        <f>C24+C26</f>
        <v>800812</v>
      </c>
      <c r="D28" s="233"/>
    </row>
    <row r="29" spans="1:4" x14ac:dyDescent="0.3">
      <c r="A29" s="3"/>
      <c r="B29" s="3"/>
      <c r="C29" s="3"/>
      <c r="D29" s="3"/>
    </row>
    <row r="30" spans="1:4" x14ac:dyDescent="0.3">
      <c r="A30" s="235" t="s">
        <v>7</v>
      </c>
      <c r="B30" s="235"/>
      <c r="C30" s="235"/>
      <c r="D30" s="235"/>
    </row>
    <row r="31" spans="1:4" x14ac:dyDescent="0.3">
      <c r="A31" s="236"/>
      <c r="B31" s="236"/>
      <c r="C31" s="236"/>
      <c r="D31" s="236"/>
    </row>
    <row r="32" spans="1:4" x14ac:dyDescent="0.3">
      <c r="A32" s="236"/>
      <c r="B32" s="236"/>
      <c r="C32" s="236"/>
      <c r="D32" s="236"/>
    </row>
    <row r="33" spans="1:4" x14ac:dyDescent="0.3">
      <c r="A33" s="236"/>
      <c r="B33" s="236"/>
      <c r="C33" s="236"/>
      <c r="D33" s="236"/>
    </row>
    <row r="34" spans="1:4" x14ac:dyDescent="0.3">
      <c r="A34" s="236"/>
      <c r="B34" s="236"/>
      <c r="C34" s="236"/>
      <c r="D34" s="236"/>
    </row>
    <row r="36" spans="1:4" x14ac:dyDescent="0.3">
      <c r="A36" s="237" t="s">
        <v>33</v>
      </c>
      <c r="B36" s="237"/>
      <c r="C36" s="237"/>
      <c r="D36" s="237"/>
    </row>
    <row r="37" spans="1:4" x14ac:dyDescent="0.3">
      <c r="A37" s="237"/>
      <c r="B37" s="237"/>
      <c r="C37" s="237"/>
      <c r="D37" s="237"/>
    </row>
    <row r="38" spans="1:4" x14ac:dyDescent="0.3">
      <c r="A38" s="237"/>
      <c r="B38" s="237"/>
      <c r="C38" s="237"/>
      <c r="D38" s="237"/>
    </row>
    <row r="39" spans="1:4" x14ac:dyDescent="0.3">
      <c r="A39" s="237"/>
      <c r="B39" s="237"/>
      <c r="C39" s="237"/>
      <c r="D39" s="237"/>
    </row>
    <row r="40" spans="1:4" x14ac:dyDescent="0.3">
      <c r="A40" s="237"/>
      <c r="B40" s="237"/>
      <c r="C40" s="237"/>
      <c r="D40" s="237"/>
    </row>
    <row r="41" spans="1:4" x14ac:dyDescent="0.3">
      <c r="A41" s="237"/>
      <c r="B41" s="237"/>
      <c r="C41" s="237"/>
      <c r="D41" s="237"/>
    </row>
    <row r="43" spans="1:4" x14ac:dyDescent="0.3">
      <c r="A43" s="239" t="s">
        <v>8</v>
      </c>
      <c r="B43" s="240"/>
      <c r="C43" s="240"/>
      <c r="D43" s="240"/>
    </row>
    <row r="44" spans="1:4" x14ac:dyDescent="0.3">
      <c r="A44" s="240"/>
      <c r="B44" s="240"/>
      <c r="C44" s="240"/>
      <c r="D44" s="240"/>
    </row>
    <row r="45" spans="1:4" x14ac:dyDescent="0.3">
      <c r="A45" s="240"/>
      <c r="B45" s="240"/>
      <c r="C45" s="240"/>
      <c r="D45" s="240"/>
    </row>
    <row r="46" spans="1:4" x14ac:dyDescent="0.3">
      <c r="A46" s="240"/>
      <c r="B46" s="240"/>
      <c r="C46" s="240"/>
      <c r="D46" s="240"/>
    </row>
    <row r="47" spans="1:4" x14ac:dyDescent="0.3">
      <c r="A47" s="240"/>
      <c r="B47" s="240"/>
      <c r="C47" s="240"/>
      <c r="D47" s="240"/>
    </row>
    <row r="48" spans="1:4" x14ac:dyDescent="0.3">
      <c r="A48" s="240"/>
      <c r="B48" s="240"/>
      <c r="C48" s="240"/>
      <c r="D48" s="240"/>
    </row>
    <row r="49" spans="1:4" x14ac:dyDescent="0.3">
      <c r="A49" s="240"/>
      <c r="B49" s="240"/>
      <c r="C49" s="240"/>
      <c r="D49" s="240"/>
    </row>
  </sheetData>
  <sheetProtection algorithmName="SHA-512" hashValue="9QeknQBnraUFlO09396ggAXWEPh1MBYR7SVwLQGXyj8lsWz+op9U9gWKL+a1JyzCDcxqnA1Pe76N1xDvogwIEQ==" saltValue="fU//X84wI6bLrCx5waIYUw==" spinCount="100000" sheet="1" objects="1" scenarios="1" formatCells="0" formatColumns="0" formatRows="0" selectLockedCells="1"/>
  <mergeCells count="34">
    <mergeCell ref="A30:D30"/>
    <mergeCell ref="A36:D41"/>
    <mergeCell ref="A43:D49"/>
    <mergeCell ref="C7:D7"/>
    <mergeCell ref="A24:B24"/>
    <mergeCell ref="A26:B26"/>
    <mergeCell ref="A28:B28"/>
    <mergeCell ref="C24:D24"/>
    <mergeCell ref="C26:D26"/>
    <mergeCell ref="C28:D28"/>
    <mergeCell ref="A11:B11"/>
    <mergeCell ref="C11:D11"/>
    <mergeCell ref="A12:B12"/>
    <mergeCell ref="C12:D12"/>
    <mergeCell ref="A13:B13"/>
    <mergeCell ref="C13:D13"/>
    <mergeCell ref="A4:D4"/>
    <mergeCell ref="A7:B7"/>
    <mergeCell ref="A8:B8"/>
    <mergeCell ref="A9:B9"/>
    <mergeCell ref="C8:D8"/>
    <mergeCell ref="C9:D9"/>
    <mergeCell ref="A15:B15"/>
    <mergeCell ref="C15:D15"/>
    <mergeCell ref="A16:B16"/>
    <mergeCell ref="C16:D16"/>
    <mergeCell ref="A21:B21"/>
    <mergeCell ref="C21:D21"/>
    <mergeCell ref="A17:B17"/>
    <mergeCell ref="C17:D17"/>
    <mergeCell ref="A19:B19"/>
    <mergeCell ref="C19:D19"/>
    <mergeCell ref="A20:B20"/>
    <mergeCell ref="C20:D20"/>
  </mergeCell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7"/>
  <sheetViews>
    <sheetView topLeftCell="A87" zoomScale="85" zoomScaleNormal="85" workbookViewId="0">
      <selection activeCell="D102" sqref="D102"/>
    </sheetView>
  </sheetViews>
  <sheetFormatPr defaultColWidth="9.109375" defaultRowHeight="14.4" x14ac:dyDescent="0.3"/>
  <cols>
    <col min="1" max="1" width="26.33203125" style="19" customWidth="1"/>
    <col min="2" max="2" width="40.44140625" style="19" customWidth="1"/>
    <col min="3" max="3" width="19" style="19" customWidth="1"/>
    <col min="4" max="5" width="18.6640625" style="19" customWidth="1"/>
    <col min="6" max="6" width="18.5546875" style="19" customWidth="1"/>
    <col min="7" max="7" width="19.109375" style="19" customWidth="1"/>
    <col min="8" max="16384" width="9.109375" style="19"/>
  </cols>
  <sheetData>
    <row r="1" spans="1:6" x14ac:dyDescent="0.3">
      <c r="A1" s="3"/>
      <c r="B1" s="3"/>
      <c r="C1" s="3"/>
      <c r="D1" s="3"/>
      <c r="E1" s="3"/>
      <c r="F1" s="3"/>
    </row>
    <row r="2" spans="1:6" ht="39.75" customHeight="1" x14ac:dyDescent="0.3">
      <c r="A2" s="142" t="s">
        <v>2</v>
      </c>
      <c r="B2" s="142"/>
      <c r="C2" s="142"/>
      <c r="D2" s="142"/>
      <c r="E2" s="142"/>
      <c r="F2" s="3"/>
    </row>
    <row r="3" spans="1:6" x14ac:dyDescent="0.3">
      <c r="A3" s="3"/>
      <c r="B3" s="3"/>
      <c r="C3" s="3"/>
      <c r="D3" s="3"/>
      <c r="E3" s="3"/>
      <c r="F3" s="3"/>
    </row>
    <row r="4" spans="1:6" x14ac:dyDescent="0.3">
      <c r="A4" s="3"/>
      <c r="B4" s="3"/>
      <c r="C4" s="3"/>
      <c r="D4" s="3"/>
      <c r="E4" s="3"/>
      <c r="F4" s="3"/>
    </row>
    <row r="5" spans="1:6" ht="15.6" x14ac:dyDescent="0.3">
      <c r="A5" s="152" t="s">
        <v>75</v>
      </c>
      <c r="B5" s="152"/>
      <c r="C5" s="152"/>
      <c r="D5" s="152"/>
      <c r="E5" s="152"/>
      <c r="F5" s="3"/>
    </row>
    <row r="6" spans="1:6" ht="15" thickBot="1" x14ac:dyDescent="0.35">
      <c r="A6" s="2"/>
      <c r="B6" s="2"/>
      <c r="C6" s="2"/>
      <c r="D6" s="2"/>
      <c r="E6" s="2"/>
      <c r="F6" s="3"/>
    </row>
    <row r="7" spans="1:6" ht="63" thickBot="1" x14ac:dyDescent="0.35">
      <c r="A7" s="4" t="s">
        <v>76</v>
      </c>
      <c r="B7" s="5" t="s">
        <v>77</v>
      </c>
      <c r="C7" s="5" t="s">
        <v>78</v>
      </c>
      <c r="D7" s="5" t="s">
        <v>118</v>
      </c>
      <c r="E7" s="5" t="s">
        <v>79</v>
      </c>
      <c r="F7" s="3"/>
    </row>
    <row r="8" spans="1:6" ht="16.2" thickBot="1" x14ac:dyDescent="0.35">
      <c r="A8" s="20" t="s">
        <v>161</v>
      </c>
      <c r="B8" s="6">
        <v>1</v>
      </c>
      <c r="C8" s="6">
        <v>12</v>
      </c>
      <c r="D8" s="7">
        <f>('Výkaz výměr'!C7)</f>
        <v>0</v>
      </c>
      <c r="E8" s="8">
        <f t="shared" ref="E8" si="0">B8*C8*D8</f>
        <v>0</v>
      </c>
      <c r="F8" s="3"/>
    </row>
    <row r="9" spans="1:6" ht="16.2" thickBot="1" x14ac:dyDescent="0.35">
      <c r="A9" s="20" t="s">
        <v>155</v>
      </c>
      <c r="B9" s="6">
        <v>94</v>
      </c>
      <c r="C9" s="6">
        <v>12</v>
      </c>
      <c r="D9" s="7">
        <f>('Výkaz výměr'!C8)</f>
        <v>0</v>
      </c>
      <c r="E9" s="8">
        <f t="shared" ref="E9:E10" si="1">B9*C9*D9</f>
        <v>0</v>
      </c>
      <c r="F9" s="3"/>
    </row>
    <row r="10" spans="1:6" ht="16.2" thickBot="1" x14ac:dyDescent="0.35">
      <c r="A10" s="20" t="s">
        <v>155</v>
      </c>
      <c r="B10" s="6">
        <v>255</v>
      </c>
      <c r="C10" s="6">
        <v>26</v>
      </c>
      <c r="D10" s="7">
        <f>('Výkaz výměr'!C8)</f>
        <v>0</v>
      </c>
      <c r="E10" s="8">
        <f t="shared" si="1"/>
        <v>0</v>
      </c>
      <c r="F10" s="3"/>
    </row>
    <row r="11" spans="1:6" ht="16.2" thickBot="1" x14ac:dyDescent="0.35">
      <c r="A11" s="20" t="s">
        <v>132</v>
      </c>
      <c r="B11" s="6">
        <v>23</v>
      </c>
      <c r="C11" s="6">
        <v>26</v>
      </c>
      <c r="D11" s="7">
        <f>('Výkaz výměr'!C9)</f>
        <v>0</v>
      </c>
      <c r="E11" s="8">
        <f t="shared" ref="E11:E12" si="2">B11*C11*D11</f>
        <v>0</v>
      </c>
      <c r="F11" s="3"/>
    </row>
    <row r="12" spans="1:6" ht="16.2" thickBot="1" x14ac:dyDescent="0.35">
      <c r="A12" s="20" t="s">
        <v>141</v>
      </c>
      <c r="B12" s="6">
        <v>3</v>
      </c>
      <c r="C12" s="6">
        <v>26</v>
      </c>
      <c r="D12" s="7">
        <f>('Výkaz výměr'!C10)</f>
        <v>0</v>
      </c>
      <c r="E12" s="8">
        <f t="shared" si="2"/>
        <v>0</v>
      </c>
      <c r="F12" s="3"/>
    </row>
    <row r="13" spans="1:6" ht="16.2" thickBot="1" x14ac:dyDescent="0.35">
      <c r="A13" s="153" t="s">
        <v>80</v>
      </c>
      <c r="B13" s="154"/>
      <c r="C13" s="154"/>
      <c r="D13" s="155"/>
      <c r="E13" s="9">
        <f>SUM(E8:E12)</f>
        <v>0</v>
      </c>
      <c r="F13" s="3"/>
    </row>
    <row r="14" spans="1:6" ht="15" thickBot="1" x14ac:dyDescent="0.35">
      <c r="A14" s="10"/>
      <c r="B14" s="10"/>
      <c r="C14" s="10"/>
      <c r="D14" s="10"/>
      <c r="E14" s="10"/>
      <c r="F14" s="3"/>
    </row>
    <row r="15" spans="1:6" ht="33" customHeight="1" thickBot="1" x14ac:dyDescent="0.35">
      <c r="A15" s="156" t="s">
        <v>81</v>
      </c>
      <c r="B15" s="157"/>
      <c r="C15" s="157"/>
      <c r="D15" s="157"/>
      <c r="E15" s="158"/>
      <c r="F15" s="3"/>
    </row>
    <row r="16" spans="1:6" x14ac:dyDescent="0.3">
      <c r="A16" s="3"/>
      <c r="B16" s="3"/>
      <c r="C16" s="3"/>
      <c r="D16" s="3"/>
      <c r="E16" s="3"/>
      <c r="F16" s="3"/>
    </row>
    <row r="17" spans="1:6" x14ac:dyDescent="0.3">
      <c r="A17" s="3"/>
      <c r="B17" s="3"/>
      <c r="C17" s="3"/>
      <c r="D17" s="3"/>
      <c r="E17" s="3"/>
      <c r="F17" s="3"/>
    </row>
    <row r="18" spans="1:6" ht="15.6" x14ac:dyDescent="0.3">
      <c r="A18" s="152" t="s">
        <v>82</v>
      </c>
      <c r="B18" s="152"/>
      <c r="C18" s="152"/>
      <c r="D18" s="152"/>
      <c r="E18" s="152"/>
      <c r="F18" s="3"/>
    </row>
    <row r="19" spans="1:6" ht="15" thickBot="1" x14ac:dyDescent="0.35">
      <c r="A19" s="2"/>
      <c r="B19" s="2"/>
      <c r="C19" s="2"/>
      <c r="D19" s="2"/>
      <c r="E19" s="2"/>
      <c r="F19" s="3"/>
    </row>
    <row r="20" spans="1:6" ht="63" thickBot="1" x14ac:dyDescent="0.35">
      <c r="A20" s="4" t="s">
        <v>83</v>
      </c>
      <c r="B20" s="5" t="s">
        <v>77</v>
      </c>
      <c r="C20" s="5" t="s">
        <v>78</v>
      </c>
      <c r="D20" s="5" t="s">
        <v>118</v>
      </c>
      <c r="E20" s="5" t="s">
        <v>79</v>
      </c>
      <c r="F20" s="3"/>
    </row>
    <row r="21" spans="1:6" ht="16.2" thickBot="1" x14ac:dyDescent="0.35">
      <c r="A21" s="139" t="s">
        <v>120</v>
      </c>
      <c r="B21" s="140"/>
      <c r="C21" s="140"/>
      <c r="D21" s="140"/>
      <c r="E21" s="141"/>
      <c r="F21" s="3"/>
    </row>
    <row r="22" spans="1:6" ht="16.2" thickBot="1" x14ac:dyDescent="0.35">
      <c r="A22" s="21" t="s">
        <v>73</v>
      </c>
      <c r="B22" s="6">
        <v>7</v>
      </c>
      <c r="C22" s="11">
        <v>52</v>
      </c>
      <c r="D22" s="7">
        <f>('Výkaz výměr'!C16)</f>
        <v>0</v>
      </c>
      <c r="E22" s="13">
        <f t="shared" ref="E22" si="3">B22*C22*D22</f>
        <v>0</v>
      </c>
      <c r="F22" s="3"/>
    </row>
    <row r="23" spans="1:6" ht="23.25" customHeight="1" thickBot="1" x14ac:dyDescent="0.35">
      <c r="A23" s="21" t="s">
        <v>183</v>
      </c>
      <c r="B23" s="6">
        <v>4</v>
      </c>
      <c r="C23" s="11">
        <v>12</v>
      </c>
      <c r="D23" s="7">
        <f>('Výkaz výměr'!C17)</f>
        <v>0</v>
      </c>
      <c r="E23" s="13">
        <f t="shared" ref="E23" si="4">B23*C23*D23</f>
        <v>0</v>
      </c>
      <c r="F23" s="3"/>
    </row>
    <row r="24" spans="1:6" ht="31.8" thickBot="1" x14ac:dyDescent="0.35">
      <c r="A24" s="21" t="s">
        <v>182</v>
      </c>
      <c r="B24" s="6">
        <v>4</v>
      </c>
      <c r="C24" s="11">
        <v>12</v>
      </c>
      <c r="D24" s="7">
        <f>('Výkaz výměr'!C18)</f>
        <v>0</v>
      </c>
      <c r="E24" s="13">
        <f t="shared" ref="E24" si="5">B24*C24*D24</f>
        <v>0</v>
      </c>
      <c r="F24" s="3"/>
    </row>
    <row r="25" spans="1:6" ht="33" customHeight="1" thickBot="1" x14ac:dyDescent="0.35">
      <c r="A25" s="21" t="s">
        <v>184</v>
      </c>
      <c r="B25" s="6">
        <v>1</v>
      </c>
      <c r="C25" s="11">
        <v>12</v>
      </c>
      <c r="D25" s="7">
        <f>('Výkaz výměr'!C19)</f>
        <v>0</v>
      </c>
      <c r="E25" s="13">
        <f t="shared" ref="E25" si="6">B25*C25*D25</f>
        <v>0</v>
      </c>
      <c r="F25" s="3"/>
    </row>
    <row r="26" spans="1:6" ht="15.75" customHeight="1" thickBot="1" x14ac:dyDescent="0.35">
      <c r="A26" s="164" t="s">
        <v>121</v>
      </c>
      <c r="B26" s="165"/>
      <c r="C26" s="165"/>
      <c r="D26" s="165"/>
      <c r="E26" s="166"/>
      <c r="F26" s="10"/>
    </row>
    <row r="27" spans="1:6" ht="16.2" thickBot="1" x14ac:dyDescent="0.35">
      <c r="A27" s="102" t="s">
        <v>166</v>
      </c>
      <c r="B27" s="6">
        <v>351</v>
      </c>
      <c r="C27" s="6">
        <v>13</v>
      </c>
      <c r="D27" s="14">
        <f>('Výkaz výměr'!C21)</f>
        <v>0</v>
      </c>
      <c r="E27" s="8">
        <f t="shared" ref="E27" si="7">B27*C27*D27</f>
        <v>0</v>
      </c>
      <c r="F27" s="10"/>
    </row>
    <row r="28" spans="1:6" ht="16.2" thickBot="1" x14ac:dyDescent="0.35">
      <c r="A28" s="153" t="s">
        <v>84</v>
      </c>
      <c r="B28" s="154"/>
      <c r="C28" s="154"/>
      <c r="D28" s="155"/>
      <c r="E28" s="15">
        <f>SUM(E22:E25,E27:E27)</f>
        <v>0</v>
      </c>
      <c r="F28" s="10"/>
    </row>
    <row r="29" spans="1:6" ht="15" thickBot="1" x14ac:dyDescent="0.35">
      <c r="A29" s="2"/>
      <c r="B29" s="2"/>
      <c r="C29" s="2"/>
      <c r="D29" s="2"/>
      <c r="E29" s="2"/>
      <c r="F29" s="10"/>
    </row>
    <row r="30" spans="1:6" ht="34.5" customHeight="1" thickBot="1" x14ac:dyDescent="0.35">
      <c r="A30" s="156" t="s">
        <v>81</v>
      </c>
      <c r="B30" s="157"/>
      <c r="C30" s="157"/>
      <c r="D30" s="157"/>
      <c r="E30" s="158"/>
      <c r="F30" s="10"/>
    </row>
    <row r="31" spans="1:6" x14ac:dyDescent="0.3">
      <c r="A31" s="10"/>
      <c r="B31" s="10"/>
      <c r="C31" s="10"/>
      <c r="D31" s="10"/>
      <c r="E31" s="10"/>
      <c r="F31" s="10"/>
    </row>
    <row r="32" spans="1:6" x14ac:dyDescent="0.3">
      <c r="A32" s="10"/>
      <c r="B32" s="10"/>
      <c r="C32" s="10"/>
      <c r="D32" s="10"/>
      <c r="E32" s="10"/>
      <c r="F32" s="10"/>
    </row>
    <row r="33" spans="1:6" x14ac:dyDescent="0.3">
      <c r="A33" s="2"/>
      <c r="B33" s="2"/>
      <c r="C33" s="2"/>
      <c r="D33" s="2"/>
      <c r="E33" s="2"/>
      <c r="F33" s="10"/>
    </row>
    <row r="34" spans="1:6" ht="15.6" x14ac:dyDescent="0.3">
      <c r="A34" s="159" t="s">
        <v>62</v>
      </c>
      <c r="B34" s="159"/>
      <c r="C34" s="159"/>
      <c r="D34" s="159"/>
      <c r="E34" s="2"/>
      <c r="F34" s="10"/>
    </row>
    <row r="35" spans="1:6" ht="15" thickBot="1" x14ac:dyDescent="0.35">
      <c r="A35" s="2"/>
      <c r="B35" s="2"/>
      <c r="C35" s="2"/>
      <c r="D35" s="2"/>
      <c r="E35" s="2"/>
      <c r="F35" s="10"/>
    </row>
    <row r="36" spans="1:6" ht="31.8" thickBot="1" x14ac:dyDescent="0.35">
      <c r="A36" s="16" t="s">
        <v>85</v>
      </c>
      <c r="B36" s="5" t="s">
        <v>86</v>
      </c>
      <c r="C36" s="5" t="s">
        <v>87</v>
      </c>
      <c r="D36" s="5" t="s">
        <v>88</v>
      </c>
      <c r="E36" s="2"/>
      <c r="F36" s="10"/>
    </row>
    <row r="37" spans="1:6" ht="16.2" thickBot="1" x14ac:dyDescent="0.35">
      <c r="A37" s="102" t="s">
        <v>134</v>
      </c>
      <c r="B37" s="17">
        <v>50</v>
      </c>
      <c r="C37" s="12">
        <f>('Výkaz výměr'!C31)</f>
        <v>0</v>
      </c>
      <c r="D37" s="13">
        <f>B37*C37</f>
        <v>0</v>
      </c>
      <c r="E37" s="2"/>
      <c r="F37" s="10"/>
    </row>
    <row r="38" spans="1:6" ht="16.2" thickBot="1" x14ac:dyDescent="0.35">
      <c r="A38" s="103" t="s">
        <v>127</v>
      </c>
      <c r="B38" s="17">
        <v>400</v>
      </c>
      <c r="C38" s="12">
        <f>('Výkaz výměr'!C32)</f>
        <v>0</v>
      </c>
      <c r="D38" s="13">
        <f t="shared" ref="D38" si="8">B38*C38</f>
        <v>0</v>
      </c>
      <c r="E38" s="2"/>
      <c r="F38" s="10"/>
    </row>
    <row r="39" spans="1:6" ht="16.2" thickBot="1" x14ac:dyDescent="0.35">
      <c r="A39" s="160" t="s">
        <v>89</v>
      </c>
      <c r="B39" s="161"/>
      <c r="C39" s="162"/>
      <c r="D39" s="18">
        <f>SUM(D37:D38)</f>
        <v>0</v>
      </c>
      <c r="E39" s="2"/>
      <c r="F39" s="10"/>
    </row>
    <row r="40" spans="1:6" x14ac:dyDescent="0.3">
      <c r="A40" s="2"/>
      <c r="B40" s="2"/>
      <c r="C40" s="2"/>
      <c r="D40" s="2"/>
      <c r="E40" s="2"/>
      <c r="F40" s="10"/>
    </row>
    <row r="41" spans="1:6" x14ac:dyDescent="0.3">
      <c r="A41" s="2"/>
      <c r="B41" s="2"/>
      <c r="C41" s="2"/>
      <c r="D41" s="2"/>
      <c r="E41" s="2"/>
      <c r="F41" s="10"/>
    </row>
    <row r="42" spans="1:6" ht="15.6" x14ac:dyDescent="0.3">
      <c r="A42" s="152" t="s">
        <v>168</v>
      </c>
      <c r="B42" s="152"/>
      <c r="C42" s="152"/>
      <c r="D42" s="152"/>
      <c r="E42" s="152"/>
      <c r="F42" s="10"/>
    </row>
    <row r="43" spans="1:6" ht="16.2" thickBot="1" x14ac:dyDescent="0.35">
      <c r="A43" s="101"/>
      <c r="B43" s="101"/>
      <c r="C43" s="101"/>
      <c r="D43" s="101"/>
      <c r="E43" s="101"/>
      <c r="F43" s="10"/>
    </row>
    <row r="44" spans="1:6" ht="63" thickBot="1" x14ac:dyDescent="0.35">
      <c r="A44" s="121" t="s">
        <v>191</v>
      </c>
      <c r="B44" s="122" t="s">
        <v>77</v>
      </c>
      <c r="C44" s="122" t="s">
        <v>78</v>
      </c>
      <c r="D44" s="122" t="s">
        <v>118</v>
      </c>
      <c r="E44" s="122" t="s">
        <v>79</v>
      </c>
      <c r="F44" s="10"/>
    </row>
    <row r="45" spans="1:6" ht="16.2" thickBot="1" x14ac:dyDescent="0.35">
      <c r="A45" s="178" t="s">
        <v>73</v>
      </c>
      <c r="B45" s="123">
        <v>7</v>
      </c>
      <c r="C45" s="125">
        <v>12</v>
      </c>
      <c r="D45" s="126">
        <f>('Výkaz výměr'!C40)</f>
        <v>0</v>
      </c>
      <c r="E45" s="128">
        <f t="shared" ref="E45" si="9">B45*C45*D45</f>
        <v>0</v>
      </c>
      <c r="F45" s="10"/>
    </row>
    <row r="46" spans="1:6" ht="16.2" thickBot="1" x14ac:dyDescent="0.35">
      <c r="A46" s="21" t="s">
        <v>172</v>
      </c>
      <c r="B46" s="124">
        <v>9</v>
      </c>
      <c r="C46" s="120">
        <v>12</v>
      </c>
      <c r="D46" s="127">
        <f>('Výkaz výměr'!C41)</f>
        <v>0</v>
      </c>
      <c r="E46" s="129">
        <f t="shared" ref="E46:E47" si="10">B46*C46*D46</f>
        <v>0</v>
      </c>
      <c r="F46" s="10"/>
    </row>
    <row r="47" spans="1:6" ht="16.2" thickBot="1" x14ac:dyDescent="0.35">
      <c r="A47" s="21" t="s">
        <v>173</v>
      </c>
      <c r="B47" s="130">
        <v>4</v>
      </c>
      <c r="C47" s="131">
        <v>12</v>
      </c>
      <c r="D47" s="132">
        <f>('Výkaz výměr'!C42)</f>
        <v>0</v>
      </c>
      <c r="E47" s="133">
        <f t="shared" si="10"/>
        <v>0</v>
      </c>
      <c r="F47" s="10"/>
    </row>
    <row r="48" spans="1:6" ht="16.2" thickBot="1" x14ac:dyDescent="0.35">
      <c r="A48" s="153" t="s">
        <v>187</v>
      </c>
      <c r="B48" s="154"/>
      <c r="C48" s="154"/>
      <c r="D48" s="155"/>
      <c r="E48" s="9">
        <f>SUM(E45:E47)</f>
        <v>0</v>
      </c>
      <c r="F48" s="10"/>
    </row>
    <row r="49" spans="1:6" ht="15.6" x14ac:dyDescent="0.3">
      <c r="A49" s="101"/>
      <c r="B49" s="101"/>
      <c r="C49" s="101"/>
      <c r="D49" s="101"/>
      <c r="E49" s="101"/>
      <c r="F49" s="10"/>
    </row>
    <row r="50" spans="1:6" ht="16.2" thickBot="1" x14ac:dyDescent="0.35">
      <c r="A50" s="101"/>
      <c r="B50" s="101"/>
      <c r="C50" s="101"/>
      <c r="D50" s="101"/>
      <c r="E50" s="101"/>
      <c r="F50" s="10"/>
    </row>
    <row r="51" spans="1:6" ht="47.4" thickBot="1" x14ac:dyDescent="0.35">
      <c r="A51" s="4" t="s">
        <v>174</v>
      </c>
      <c r="B51" s="5" t="s">
        <v>142</v>
      </c>
      <c r="C51" s="5" t="s">
        <v>131</v>
      </c>
      <c r="D51" s="5" t="s">
        <v>88</v>
      </c>
      <c r="E51" s="101"/>
      <c r="F51" s="10"/>
    </row>
    <row r="52" spans="1:6" ht="33" customHeight="1" thickBot="1" x14ac:dyDescent="0.35">
      <c r="A52" s="103" t="s">
        <v>174</v>
      </c>
      <c r="B52" s="17">
        <v>2</v>
      </c>
      <c r="C52" s="12">
        <f>('Výkaz výměr'!C44)</f>
        <v>0</v>
      </c>
      <c r="D52" s="13">
        <f>B52*C52</f>
        <v>0</v>
      </c>
      <c r="E52" s="2"/>
      <c r="F52" s="10"/>
    </row>
    <row r="53" spans="1:6" ht="16.2" thickBot="1" x14ac:dyDescent="0.35">
      <c r="A53" s="160" t="s">
        <v>185</v>
      </c>
      <c r="B53" s="161"/>
      <c r="C53" s="162"/>
      <c r="D53" s="18">
        <f>SUM(D52:D52)</f>
        <v>0</v>
      </c>
      <c r="E53" s="2"/>
      <c r="F53" s="10"/>
    </row>
    <row r="54" spans="1:6" x14ac:dyDescent="0.3">
      <c r="A54" s="2"/>
      <c r="B54" s="2"/>
      <c r="C54" s="2"/>
      <c r="D54" s="2"/>
      <c r="E54" s="2"/>
      <c r="F54" s="10"/>
    </row>
    <row r="55" spans="1:6" ht="15" thickBot="1" x14ac:dyDescent="0.35">
      <c r="A55" s="2"/>
      <c r="B55" s="2"/>
      <c r="C55" s="2"/>
      <c r="D55" s="2"/>
      <c r="E55" s="2"/>
      <c r="F55" s="10"/>
    </row>
    <row r="56" spans="1:6" ht="47.4" thickBot="1" x14ac:dyDescent="0.35">
      <c r="A56" s="4" t="s">
        <v>177</v>
      </c>
      <c r="B56" s="5" t="s">
        <v>142</v>
      </c>
      <c r="C56" s="5" t="s">
        <v>131</v>
      </c>
      <c r="D56" s="5" t="s">
        <v>88</v>
      </c>
      <c r="E56" s="101"/>
      <c r="F56" s="10"/>
    </row>
    <row r="57" spans="1:6" ht="16.2" thickBot="1" x14ac:dyDescent="0.35">
      <c r="A57" s="178" t="s">
        <v>150</v>
      </c>
      <c r="B57" s="6">
        <v>10</v>
      </c>
      <c r="C57" s="7">
        <f>('Výkaz výměr'!C46)</f>
        <v>0</v>
      </c>
      <c r="D57" s="7">
        <f>B57*C57</f>
        <v>0</v>
      </c>
      <c r="E57" s="101"/>
      <c r="F57" s="10"/>
    </row>
    <row r="58" spans="1:6" ht="48.75" customHeight="1" thickBot="1" x14ac:dyDescent="0.35">
      <c r="A58" s="21" t="s">
        <v>180</v>
      </c>
      <c r="B58" s="17">
        <v>10</v>
      </c>
      <c r="C58" s="12">
        <f>('Výkaz výměr'!C47)</f>
        <v>0</v>
      </c>
      <c r="D58" s="13">
        <f>B58*C58</f>
        <v>0</v>
      </c>
      <c r="E58" s="2"/>
      <c r="F58" s="10"/>
    </row>
    <row r="59" spans="1:6" ht="16.5" customHeight="1" thickBot="1" x14ac:dyDescent="0.35">
      <c r="A59" s="160" t="s">
        <v>186</v>
      </c>
      <c r="B59" s="161"/>
      <c r="C59" s="162"/>
      <c r="D59" s="18">
        <f>SUM(D57:D58)</f>
        <v>0</v>
      </c>
      <c r="E59" s="2"/>
      <c r="F59" s="10"/>
    </row>
    <row r="60" spans="1:6" x14ac:dyDescent="0.3">
      <c r="A60" s="2"/>
      <c r="B60" s="2"/>
      <c r="C60" s="2"/>
      <c r="D60" s="2"/>
      <c r="E60" s="2"/>
      <c r="F60" s="10"/>
    </row>
    <row r="61" spans="1:6" x14ac:dyDescent="0.3">
      <c r="A61" s="2"/>
      <c r="B61" s="2"/>
      <c r="C61" s="2"/>
      <c r="D61" s="2"/>
      <c r="E61" s="2"/>
      <c r="F61" s="10"/>
    </row>
    <row r="62" spans="1:6" x14ac:dyDescent="0.3">
      <c r="A62" s="2"/>
      <c r="B62" s="2"/>
      <c r="C62" s="2"/>
      <c r="D62" s="2"/>
      <c r="E62" s="2"/>
      <c r="F62" s="2"/>
    </row>
    <row r="63" spans="1:6" ht="15.6" x14ac:dyDescent="0.3">
      <c r="A63" s="163" t="s">
        <v>90</v>
      </c>
      <c r="B63" s="163"/>
      <c r="C63" s="163"/>
      <c r="D63" s="163"/>
      <c r="E63" s="163"/>
      <c r="F63" s="163"/>
    </row>
    <row r="64" spans="1:6" ht="15" thickBot="1" x14ac:dyDescent="0.35">
      <c r="A64" s="2"/>
      <c r="B64" s="2"/>
      <c r="C64" s="2"/>
      <c r="D64" s="2"/>
      <c r="E64" s="2"/>
      <c r="F64" s="2"/>
    </row>
    <row r="65" spans="1:6" ht="48.75" customHeight="1" thickBot="1" x14ac:dyDescent="0.35">
      <c r="A65" s="104" t="s">
        <v>92</v>
      </c>
      <c r="B65" s="4" t="s">
        <v>93</v>
      </c>
      <c r="C65" s="4" t="s">
        <v>94</v>
      </c>
      <c r="D65" s="5" t="s">
        <v>95</v>
      </c>
      <c r="E65" s="5" t="s">
        <v>4</v>
      </c>
      <c r="F65" s="5" t="s">
        <v>96</v>
      </c>
    </row>
    <row r="66" spans="1:6" ht="20.25" customHeight="1" thickBot="1" x14ac:dyDescent="0.35">
      <c r="A66" s="105" t="s">
        <v>97</v>
      </c>
      <c r="B66" s="102" t="s">
        <v>145</v>
      </c>
      <c r="C66" s="11" t="s">
        <v>98</v>
      </c>
      <c r="D66" s="119">
        <v>20</v>
      </c>
      <c r="E66" s="134">
        <f>('Výkaz výměr'!C56)</f>
        <v>0</v>
      </c>
      <c r="F66" s="106">
        <f t="shared" ref="F66:F69" si="11">D66*E66</f>
        <v>0</v>
      </c>
    </row>
    <row r="67" spans="1:6" ht="16.2" thickBot="1" x14ac:dyDescent="0.35">
      <c r="A67" s="105" t="s">
        <v>143</v>
      </c>
      <c r="B67" s="102" t="s">
        <v>144</v>
      </c>
      <c r="C67" s="11" t="s">
        <v>98</v>
      </c>
      <c r="D67" s="119">
        <v>0.2</v>
      </c>
      <c r="E67" s="134">
        <f>('Výkaz výměr'!C57)</f>
        <v>0</v>
      </c>
      <c r="F67" s="106">
        <f t="shared" si="11"/>
        <v>0</v>
      </c>
    </row>
    <row r="68" spans="1:6" ht="16.2" thickBot="1" x14ac:dyDescent="0.35">
      <c r="A68" s="107" t="s">
        <v>100</v>
      </c>
      <c r="B68" s="102" t="s">
        <v>123</v>
      </c>
      <c r="C68" s="108" t="s">
        <v>98</v>
      </c>
      <c r="D68" s="120">
        <v>14</v>
      </c>
      <c r="E68" s="135">
        <f>('Výkaz výměr'!C58)</f>
        <v>0</v>
      </c>
      <c r="F68" s="109">
        <f t="shared" si="11"/>
        <v>0</v>
      </c>
    </row>
    <row r="69" spans="1:6" ht="16.2" thickBot="1" x14ac:dyDescent="0.35">
      <c r="A69" s="107" t="s">
        <v>99</v>
      </c>
      <c r="B69" s="102" t="s">
        <v>146</v>
      </c>
      <c r="C69" s="108" t="s">
        <v>98</v>
      </c>
      <c r="D69" s="120">
        <v>25</v>
      </c>
      <c r="E69" s="135">
        <f>('Výkaz výměr'!C59)</f>
        <v>0</v>
      </c>
      <c r="F69" s="109">
        <f t="shared" si="11"/>
        <v>0</v>
      </c>
    </row>
    <row r="70" spans="1:6" ht="16.2" thickBot="1" x14ac:dyDescent="0.35">
      <c r="A70" s="110"/>
      <c r="B70" s="111"/>
      <c r="C70" s="112"/>
      <c r="D70" s="113"/>
      <c r="E70" s="136"/>
      <c r="F70" s="114"/>
    </row>
    <row r="71" spans="1:6" ht="16.2" thickBot="1" x14ac:dyDescent="0.35">
      <c r="A71" s="107" t="s">
        <v>102</v>
      </c>
      <c r="B71" s="102" t="s">
        <v>106</v>
      </c>
      <c r="C71" s="108" t="s">
        <v>101</v>
      </c>
      <c r="D71" s="120">
        <v>0.1</v>
      </c>
      <c r="E71" s="135">
        <f>('Výkaz výměr'!C61)</f>
        <v>0</v>
      </c>
      <c r="F71" s="109">
        <f t="shared" ref="F71:F76" si="12">D71*E71</f>
        <v>0</v>
      </c>
    </row>
    <row r="72" spans="1:6" ht="16.2" thickBot="1" x14ac:dyDescent="0.35">
      <c r="A72" s="107" t="s">
        <v>103</v>
      </c>
      <c r="B72" s="102" t="s">
        <v>107</v>
      </c>
      <c r="C72" s="108" t="s">
        <v>101</v>
      </c>
      <c r="D72" s="120">
        <v>0.1</v>
      </c>
      <c r="E72" s="135">
        <f>('Výkaz výměr'!C62)</f>
        <v>0</v>
      </c>
      <c r="F72" s="109">
        <f t="shared" si="12"/>
        <v>0</v>
      </c>
    </row>
    <row r="73" spans="1:6" ht="16.2" thickBot="1" x14ac:dyDescent="0.35">
      <c r="A73" s="107" t="s">
        <v>104</v>
      </c>
      <c r="B73" s="102" t="s">
        <v>108</v>
      </c>
      <c r="C73" s="108" t="s">
        <v>101</v>
      </c>
      <c r="D73" s="120">
        <v>0.1</v>
      </c>
      <c r="E73" s="135">
        <f>('Výkaz výměr'!C63)</f>
        <v>0</v>
      </c>
      <c r="F73" s="109">
        <f t="shared" si="12"/>
        <v>0</v>
      </c>
    </row>
    <row r="74" spans="1:6" ht="16.2" thickBot="1" x14ac:dyDescent="0.35">
      <c r="A74" s="107" t="s">
        <v>105</v>
      </c>
      <c r="B74" s="102" t="s">
        <v>109</v>
      </c>
      <c r="C74" s="108" t="s">
        <v>101</v>
      </c>
      <c r="D74" s="120">
        <v>0.1</v>
      </c>
      <c r="E74" s="135">
        <f>('Výkaz výměr'!C64)</f>
        <v>0</v>
      </c>
      <c r="F74" s="109">
        <f t="shared" si="12"/>
        <v>0</v>
      </c>
    </row>
    <row r="75" spans="1:6" ht="16.2" thickBot="1" x14ac:dyDescent="0.35">
      <c r="A75" s="107" t="s">
        <v>110</v>
      </c>
      <c r="B75" s="102" t="s">
        <v>112</v>
      </c>
      <c r="C75" s="108" t="s">
        <v>101</v>
      </c>
      <c r="D75" s="120">
        <v>0.3</v>
      </c>
      <c r="E75" s="135">
        <f>('Výkaz výměr'!C65)</f>
        <v>0</v>
      </c>
      <c r="F75" s="109">
        <f t="shared" si="12"/>
        <v>0</v>
      </c>
    </row>
    <row r="76" spans="1:6" ht="31.8" thickBot="1" x14ac:dyDescent="0.35">
      <c r="A76" s="107" t="s">
        <v>111</v>
      </c>
      <c r="B76" s="102" t="s">
        <v>113</v>
      </c>
      <c r="C76" s="108" t="s">
        <v>101</v>
      </c>
      <c r="D76" s="120">
        <v>1.5</v>
      </c>
      <c r="E76" s="135">
        <f>('Výkaz výměr'!C66)</f>
        <v>0</v>
      </c>
      <c r="F76" s="109">
        <f t="shared" si="12"/>
        <v>0</v>
      </c>
    </row>
    <row r="77" spans="1:6" ht="31.8" thickBot="1" x14ac:dyDescent="0.35">
      <c r="A77" s="107" t="s">
        <v>156</v>
      </c>
      <c r="B77" s="203" t="s">
        <v>157</v>
      </c>
      <c r="C77" s="108" t="s">
        <v>101</v>
      </c>
      <c r="D77" s="120">
        <v>0.01</v>
      </c>
      <c r="E77" s="135">
        <f>('Výkaz výměr'!C67)</f>
        <v>0</v>
      </c>
      <c r="F77" s="109">
        <f t="shared" ref="F77" si="13">D77*E77</f>
        <v>0</v>
      </c>
    </row>
    <row r="78" spans="1:6" ht="24" customHeight="1" thickBot="1" x14ac:dyDescent="0.35">
      <c r="A78" s="115" t="s">
        <v>114</v>
      </c>
      <c r="B78" s="116"/>
      <c r="C78" s="116"/>
      <c r="D78" s="116"/>
      <c r="E78" s="117"/>
      <c r="F78" s="118">
        <f>SUM(F66:F77)</f>
        <v>0</v>
      </c>
    </row>
    <row r="79" spans="1:6" x14ac:dyDescent="0.3">
      <c r="A79" s="3"/>
      <c r="B79" s="3"/>
      <c r="C79" s="3"/>
      <c r="D79" s="3"/>
      <c r="E79" s="3"/>
      <c r="F79" s="3"/>
    </row>
    <row r="80" spans="1:6" x14ac:dyDescent="0.3">
      <c r="A80" s="3"/>
      <c r="B80" s="3"/>
      <c r="C80" s="3"/>
      <c r="D80" s="3"/>
      <c r="E80" s="3"/>
      <c r="F80" s="3"/>
    </row>
    <row r="81" spans="1:6" x14ac:dyDescent="0.3">
      <c r="A81" s="3"/>
      <c r="B81" s="3"/>
      <c r="C81" s="3"/>
      <c r="D81" s="3"/>
      <c r="E81" s="3"/>
      <c r="F81" s="3"/>
    </row>
    <row r="82" spans="1:6" ht="15.6" x14ac:dyDescent="0.3">
      <c r="A82" s="23"/>
      <c r="B82" s="24"/>
      <c r="C82" s="23"/>
      <c r="D82" s="25"/>
      <c r="E82" s="23"/>
      <c r="F82" s="26"/>
    </row>
    <row r="83" spans="1:6" ht="15.6" x14ac:dyDescent="0.3">
      <c r="A83" s="146" t="s">
        <v>37</v>
      </c>
      <c r="B83" s="146"/>
      <c r="C83" s="146"/>
      <c r="D83" s="146"/>
      <c r="E83" s="146"/>
      <c r="F83" s="146"/>
    </row>
    <row r="84" spans="1:6" ht="10.5" customHeight="1" thickBot="1" x14ac:dyDescent="0.35">
      <c r="A84" s="1"/>
      <c r="B84" s="1"/>
      <c r="C84" s="1"/>
      <c r="D84" s="1"/>
      <c r="E84" s="1"/>
      <c r="F84" s="1"/>
    </row>
    <row r="85" spans="1:6" ht="39" customHeight="1" thickBot="1" x14ac:dyDescent="0.35">
      <c r="A85" s="27" t="s">
        <v>52</v>
      </c>
      <c r="B85" s="28">
        <v>170</v>
      </c>
      <c r="C85" s="1"/>
      <c r="D85" s="1"/>
      <c r="E85" s="1"/>
      <c r="F85" s="1"/>
    </row>
    <row r="86" spans="1:6" ht="48.75" customHeight="1" thickBot="1" x14ac:dyDescent="0.35">
      <c r="A86" s="27" t="s">
        <v>53</v>
      </c>
      <c r="B86" s="29">
        <v>40</v>
      </c>
      <c r="C86" s="1"/>
      <c r="D86" s="1"/>
      <c r="E86" s="1"/>
      <c r="F86" s="1"/>
    </row>
    <row r="87" spans="1:6" ht="15.75" customHeight="1" thickBot="1" x14ac:dyDescent="0.35">
      <c r="A87" s="30"/>
      <c r="B87" s="31"/>
      <c r="C87" s="1"/>
      <c r="D87" s="1"/>
      <c r="E87" s="1"/>
      <c r="F87" s="1"/>
    </row>
    <row r="88" spans="1:6" ht="98.25" customHeight="1" thickBot="1" x14ac:dyDescent="0.4">
      <c r="A88" s="143" t="s">
        <v>190</v>
      </c>
      <c r="B88" s="144"/>
      <c r="C88" s="144"/>
      <c r="D88" s="144"/>
      <c r="E88" s="144"/>
      <c r="F88" s="145"/>
    </row>
    <row r="89" spans="1:6" ht="15.75" customHeight="1" x14ac:dyDescent="0.35">
      <c r="A89" s="32"/>
      <c r="B89" s="33"/>
      <c r="C89" s="33"/>
      <c r="D89" s="33"/>
      <c r="E89" s="33"/>
      <c r="F89" s="33"/>
    </row>
    <row r="90" spans="1:6" ht="15.75" customHeight="1" thickBot="1" x14ac:dyDescent="0.4">
      <c r="A90" s="32"/>
      <c r="B90" s="33"/>
      <c r="C90" s="33"/>
      <c r="D90" s="33"/>
      <c r="E90" s="33"/>
      <c r="F90" s="33"/>
    </row>
    <row r="91" spans="1:6" ht="16.2" thickBot="1" x14ac:dyDescent="0.35">
      <c r="A91" s="34" t="s">
        <v>25</v>
      </c>
      <c r="B91" s="35"/>
      <c r="C91" s="36" t="s">
        <v>26</v>
      </c>
      <c r="D91" s="36" t="s">
        <v>27</v>
      </c>
      <c r="E91" s="36" t="s">
        <v>28</v>
      </c>
      <c r="F91" s="36" t="s">
        <v>29</v>
      </c>
    </row>
    <row r="92" spans="1:6" ht="16.2" thickBot="1" x14ac:dyDescent="0.35">
      <c r="A92" s="37" t="s">
        <v>39</v>
      </c>
      <c r="B92" s="38" t="s">
        <v>36</v>
      </c>
      <c r="C92" s="39">
        <f>C93+C96</f>
        <v>210</v>
      </c>
      <c r="D92" s="40">
        <f t="shared" ref="D92:F92" si="14">D93+D96</f>
        <v>210</v>
      </c>
      <c r="E92" s="40">
        <f t="shared" si="14"/>
        <v>210</v>
      </c>
      <c r="F92" s="40">
        <f t="shared" si="14"/>
        <v>210</v>
      </c>
    </row>
    <row r="93" spans="1:6" ht="31.8" thickBot="1" x14ac:dyDescent="0.35">
      <c r="A93" s="147"/>
      <c r="B93" s="41" t="s">
        <v>56</v>
      </c>
      <c r="C93" s="42">
        <f>(B85-C99)</f>
        <v>170</v>
      </c>
      <c r="D93" s="43">
        <f>(B85-D99)</f>
        <v>170</v>
      </c>
      <c r="E93" s="43">
        <f>(B85-E99)</f>
        <v>170</v>
      </c>
      <c r="F93" s="43">
        <f>(B85-F99)</f>
        <v>170</v>
      </c>
    </row>
    <row r="94" spans="1:6" ht="16.2" thickBot="1" x14ac:dyDescent="0.35">
      <c r="A94" s="148"/>
      <c r="B94" s="41" t="s">
        <v>41</v>
      </c>
      <c r="C94" s="44">
        <f>('Výkaz výměr'!C69)</f>
        <v>0</v>
      </c>
      <c r="D94" s="45">
        <f>('Výkaz výměr'!C69)</f>
        <v>0</v>
      </c>
      <c r="E94" s="45">
        <f>('Výkaz výměr'!C69)</f>
        <v>0</v>
      </c>
      <c r="F94" s="45">
        <f>('Výkaz výměr'!C69)</f>
        <v>0</v>
      </c>
    </row>
    <row r="95" spans="1:6" ht="16.2" thickBot="1" x14ac:dyDescent="0.35">
      <c r="A95" s="148"/>
      <c r="B95" s="46" t="s">
        <v>39</v>
      </c>
      <c r="C95" s="47">
        <f>C94*C93</f>
        <v>0</v>
      </c>
      <c r="D95" s="48">
        <f t="shared" ref="D95:F95" si="15">D94*D93</f>
        <v>0</v>
      </c>
      <c r="E95" s="48">
        <f t="shared" si="15"/>
        <v>0</v>
      </c>
      <c r="F95" s="48">
        <f t="shared" si="15"/>
        <v>0</v>
      </c>
    </row>
    <row r="96" spans="1:6" ht="31.8" thickBot="1" x14ac:dyDescent="0.35">
      <c r="A96" s="149"/>
      <c r="B96" s="49" t="s">
        <v>57</v>
      </c>
      <c r="C96" s="50">
        <f>(B86-C102)</f>
        <v>40</v>
      </c>
      <c r="D96" s="51">
        <f>(B86-D102)</f>
        <v>40</v>
      </c>
      <c r="E96" s="51">
        <f>(B86-E102)</f>
        <v>40</v>
      </c>
      <c r="F96" s="51">
        <f>(B86-F102)</f>
        <v>40</v>
      </c>
    </row>
    <row r="97" spans="1:7" ht="16.2" thickBot="1" x14ac:dyDescent="0.35">
      <c r="A97" s="149"/>
      <c r="B97" s="41" t="s">
        <v>41</v>
      </c>
      <c r="C97" s="44">
        <f>('Výkaz výměr'!C70)</f>
        <v>0</v>
      </c>
      <c r="D97" s="45">
        <f>('Výkaz výměr'!C70)</f>
        <v>0</v>
      </c>
      <c r="E97" s="45">
        <f>('Výkaz výměr'!C70)</f>
        <v>0</v>
      </c>
      <c r="F97" s="45">
        <f>('Výkaz výměr'!C70)</f>
        <v>0</v>
      </c>
    </row>
    <row r="98" spans="1:7" ht="16.2" thickBot="1" x14ac:dyDescent="0.35">
      <c r="A98" s="149"/>
      <c r="B98" s="46" t="s">
        <v>39</v>
      </c>
      <c r="C98" s="47">
        <f>C97*C96</f>
        <v>0</v>
      </c>
      <c r="D98" s="48">
        <f t="shared" ref="D98:F98" si="16">D97*D96</f>
        <v>0</v>
      </c>
      <c r="E98" s="48">
        <f t="shared" si="16"/>
        <v>0</v>
      </c>
      <c r="F98" s="48">
        <f t="shared" si="16"/>
        <v>0</v>
      </c>
    </row>
    <row r="99" spans="1:7" ht="31.8" thickBot="1" x14ac:dyDescent="0.35">
      <c r="A99" s="149"/>
      <c r="B99" s="52" t="s">
        <v>34</v>
      </c>
      <c r="C99" s="53">
        <v>0</v>
      </c>
      <c r="D99" s="53">
        <v>0</v>
      </c>
      <c r="E99" s="53">
        <v>0</v>
      </c>
      <c r="F99" s="53">
        <v>0</v>
      </c>
      <c r="G99" s="54" t="s">
        <v>188</v>
      </c>
    </row>
    <row r="100" spans="1:7" ht="16.2" thickBot="1" x14ac:dyDescent="0.35">
      <c r="A100" s="150"/>
      <c r="B100" s="41" t="s">
        <v>41</v>
      </c>
      <c r="C100" s="55">
        <f>('Výkaz výměr'!C71)</f>
        <v>0</v>
      </c>
      <c r="D100" s="56">
        <f>('Výkaz výměr'!C71)</f>
        <v>0</v>
      </c>
      <c r="E100" s="56">
        <f>('Výkaz výměr'!C71)</f>
        <v>0</v>
      </c>
      <c r="F100" s="56">
        <f>('Výkaz výměr'!C71)</f>
        <v>0</v>
      </c>
    </row>
    <row r="101" spans="1:7" ht="16.2" thickBot="1" x14ac:dyDescent="0.35">
      <c r="A101" s="149"/>
      <c r="B101" s="57" t="s">
        <v>39</v>
      </c>
      <c r="C101" s="58">
        <f>C100*C99</f>
        <v>0</v>
      </c>
      <c r="D101" s="59">
        <f t="shared" ref="D101:F101" si="17">D100*D99</f>
        <v>0</v>
      </c>
      <c r="E101" s="59">
        <f t="shared" si="17"/>
        <v>0</v>
      </c>
      <c r="F101" s="59">
        <f t="shared" si="17"/>
        <v>0</v>
      </c>
    </row>
    <row r="102" spans="1:7" ht="31.8" thickBot="1" x14ac:dyDescent="0.35">
      <c r="A102" s="149"/>
      <c r="B102" s="60" t="s">
        <v>35</v>
      </c>
      <c r="C102" s="53">
        <v>0</v>
      </c>
      <c r="D102" s="53">
        <v>0</v>
      </c>
      <c r="E102" s="53">
        <v>0</v>
      </c>
      <c r="F102" s="53">
        <v>0</v>
      </c>
      <c r="G102" s="54" t="s">
        <v>189</v>
      </c>
    </row>
    <row r="103" spans="1:7" ht="16.2" thickBot="1" x14ac:dyDescent="0.35">
      <c r="A103" s="149"/>
      <c r="B103" s="41" t="s">
        <v>41</v>
      </c>
      <c r="C103" s="61">
        <f>('Výkaz výměr'!C72)</f>
        <v>0</v>
      </c>
      <c r="D103" s="56">
        <f>('Výkaz výměr'!C72)</f>
        <v>0</v>
      </c>
      <c r="E103" s="56">
        <f>('Výkaz výměr'!C72)</f>
        <v>0</v>
      </c>
      <c r="F103" s="56">
        <f>('Výkaz výměr'!C72)</f>
        <v>0</v>
      </c>
    </row>
    <row r="104" spans="1:7" ht="16.2" thickBot="1" x14ac:dyDescent="0.35">
      <c r="A104" s="151"/>
      <c r="B104" s="46" t="s">
        <v>39</v>
      </c>
      <c r="C104" s="58">
        <f>C103*C102</f>
        <v>0</v>
      </c>
      <c r="D104" s="59">
        <f t="shared" ref="D104:F104" si="18">D103*D102</f>
        <v>0</v>
      </c>
      <c r="E104" s="59">
        <f t="shared" si="18"/>
        <v>0</v>
      </c>
      <c r="F104" s="59">
        <f t="shared" si="18"/>
        <v>0</v>
      </c>
    </row>
    <row r="105" spans="1:7" ht="31.8" thickBot="1" x14ac:dyDescent="0.35">
      <c r="A105" s="62"/>
      <c r="B105" s="63" t="s">
        <v>40</v>
      </c>
      <c r="C105" s="64">
        <f>C95+C98+C101+C104</f>
        <v>0</v>
      </c>
      <c r="D105" s="65">
        <f>D95+D98+D101+D104</f>
        <v>0</v>
      </c>
      <c r="E105" s="65">
        <f>E95+E98+E101+E104</f>
        <v>0</v>
      </c>
      <c r="F105" s="65">
        <f>F95+F98+F101+F104</f>
        <v>0</v>
      </c>
    </row>
    <row r="106" spans="1:7" ht="15.6" x14ac:dyDescent="0.3">
      <c r="A106" s="1"/>
      <c r="B106" s="1"/>
      <c r="C106" s="1"/>
      <c r="D106" s="1"/>
      <c r="E106" s="1"/>
      <c r="F106" s="1"/>
    </row>
    <row r="107" spans="1:7" ht="16.2" thickBot="1" x14ac:dyDescent="0.35">
      <c r="A107" s="1"/>
      <c r="B107" s="1"/>
      <c r="C107" s="1"/>
      <c r="D107" s="1"/>
      <c r="E107" s="1"/>
      <c r="F107" s="1"/>
    </row>
    <row r="108" spans="1:7" ht="15.75" customHeight="1" thickBot="1" x14ac:dyDescent="0.35">
      <c r="A108" s="66" t="s">
        <v>122</v>
      </c>
      <c r="B108" s="67">
        <v>992</v>
      </c>
      <c r="C108" s="1"/>
      <c r="D108" s="1"/>
      <c r="E108" s="1"/>
      <c r="F108" s="1"/>
    </row>
    <row r="109" spans="1:7" ht="15.6" x14ac:dyDescent="0.3">
      <c r="A109" s="1"/>
      <c r="B109" s="1"/>
      <c r="C109" s="1"/>
      <c r="D109" s="1"/>
      <c r="E109" s="1"/>
      <c r="F109" s="1"/>
    </row>
    <row r="110" spans="1:7" ht="16.2" thickBot="1" x14ac:dyDescent="0.35">
      <c r="A110" s="1"/>
      <c r="B110" s="1"/>
      <c r="C110" s="1"/>
      <c r="D110" s="1"/>
      <c r="E110" s="1"/>
      <c r="F110" s="1"/>
    </row>
    <row r="111" spans="1:7" ht="36.75" customHeight="1" thickBot="1" x14ac:dyDescent="0.35">
      <c r="A111" s="68"/>
      <c r="B111" s="69" t="s">
        <v>54</v>
      </c>
      <c r="C111" s="70">
        <f>C92</f>
        <v>210</v>
      </c>
      <c r="D111" s="71">
        <f>D92</f>
        <v>210</v>
      </c>
      <c r="E111" s="71">
        <f>E92</f>
        <v>210</v>
      </c>
      <c r="F111" s="71">
        <f>F92</f>
        <v>210</v>
      </c>
    </row>
    <row r="112" spans="1:7" ht="19.5" customHeight="1" thickBot="1" x14ac:dyDescent="0.35">
      <c r="A112" s="30"/>
      <c r="B112" s="31"/>
      <c r="C112" s="1"/>
      <c r="D112" s="1"/>
      <c r="E112" s="1"/>
      <c r="F112" s="1"/>
    </row>
    <row r="113" spans="1:6" ht="16.2" thickBot="1" x14ac:dyDescent="0.35">
      <c r="A113" s="72" t="s">
        <v>25</v>
      </c>
      <c r="B113" s="73"/>
      <c r="C113" s="36" t="s">
        <v>26</v>
      </c>
      <c r="D113" s="36" t="s">
        <v>27</v>
      </c>
      <c r="E113" s="36" t="s">
        <v>28</v>
      </c>
      <c r="F113" s="36" t="s">
        <v>29</v>
      </c>
    </row>
    <row r="114" spans="1:6" ht="16.2" thickBot="1" x14ac:dyDescent="0.35">
      <c r="A114" s="22" t="s">
        <v>24</v>
      </c>
      <c r="B114" s="74" t="s">
        <v>42</v>
      </c>
      <c r="C114" s="75">
        <v>0.15</v>
      </c>
      <c r="D114" s="76">
        <v>0.14000000000000001</v>
      </c>
      <c r="E114" s="76">
        <v>0.13</v>
      </c>
      <c r="F114" s="77">
        <v>0.12</v>
      </c>
    </row>
    <row r="115" spans="1:6" ht="16.2" thickBot="1" x14ac:dyDescent="0.35">
      <c r="A115" s="62"/>
      <c r="B115" s="74" t="s">
        <v>43</v>
      </c>
      <c r="C115" s="50">
        <v>500</v>
      </c>
      <c r="D115" s="51">
        <v>500</v>
      </c>
      <c r="E115" s="51">
        <v>500</v>
      </c>
      <c r="F115" s="78">
        <v>500</v>
      </c>
    </row>
    <row r="116" spans="1:6" ht="16.2" thickBot="1" x14ac:dyDescent="0.35">
      <c r="A116" s="62"/>
      <c r="B116" s="74" t="s">
        <v>44</v>
      </c>
      <c r="C116" s="50">
        <f>B108*C114</f>
        <v>148.79999999999998</v>
      </c>
      <c r="D116" s="51">
        <f>B108*D114</f>
        <v>138.88000000000002</v>
      </c>
      <c r="E116" s="51">
        <f>B108*E114</f>
        <v>128.96</v>
      </c>
      <c r="F116" s="78">
        <f>B108*F114</f>
        <v>119.03999999999999</v>
      </c>
    </row>
    <row r="117" spans="1:6" ht="16.2" thickBot="1" x14ac:dyDescent="0.35">
      <c r="A117" s="62"/>
      <c r="B117" s="74" t="s">
        <v>45</v>
      </c>
      <c r="C117" s="44">
        <f>IF(C111&lt;C$116,C111,C$116)</f>
        <v>148.79999999999998</v>
      </c>
      <c r="D117" s="44">
        <f>IF(D111&lt;D$116,D111,D$116)</f>
        <v>138.88000000000002</v>
      </c>
      <c r="E117" s="44">
        <f>IF(E111&lt;E$116,E111,E$116)</f>
        <v>128.96</v>
      </c>
      <c r="F117" s="79">
        <f>IF(F111&lt;F$116,F111,F$116)</f>
        <v>119.03999999999999</v>
      </c>
    </row>
    <row r="118" spans="1:6" ht="16.2" thickBot="1" x14ac:dyDescent="0.35">
      <c r="A118" s="62"/>
      <c r="B118" s="74" t="s">
        <v>32</v>
      </c>
      <c r="C118" s="50">
        <v>1600</v>
      </c>
      <c r="D118" s="51">
        <v>1700</v>
      </c>
      <c r="E118" s="51">
        <v>1800</v>
      </c>
      <c r="F118" s="78">
        <v>1850</v>
      </c>
    </row>
    <row r="119" spans="1:6" ht="16.2" thickBot="1" x14ac:dyDescent="0.35">
      <c r="A119" s="62"/>
      <c r="B119" s="74" t="s">
        <v>46</v>
      </c>
      <c r="C119" s="50">
        <f>C111-B108*C114</f>
        <v>61.200000000000017</v>
      </c>
      <c r="D119" s="51">
        <f>D111-B108*D114</f>
        <v>71.119999999999976</v>
      </c>
      <c r="E119" s="51">
        <f>E111-B108*E114</f>
        <v>81.039999999999992</v>
      </c>
      <c r="F119" s="78">
        <f>F111-B108*F114</f>
        <v>90.960000000000008</v>
      </c>
    </row>
    <row r="120" spans="1:6" ht="16.2" thickBot="1" x14ac:dyDescent="0.35">
      <c r="A120" s="62"/>
      <c r="B120" s="74" t="s">
        <v>47</v>
      </c>
      <c r="C120" s="44">
        <f>IF(C$119&lt;0,0,C$119)</f>
        <v>61.200000000000017</v>
      </c>
      <c r="D120" s="44">
        <f>IF(D$119&lt;0,0,D$119)</f>
        <v>71.119999999999976</v>
      </c>
      <c r="E120" s="44">
        <f>IF(E$119&lt;0,0,E$119)</f>
        <v>81.039999999999992</v>
      </c>
      <c r="F120" s="79">
        <f>IF(F$119&lt;0,0,F$119)</f>
        <v>90.960000000000008</v>
      </c>
    </row>
    <row r="121" spans="1:6" ht="6" customHeight="1" thickBot="1" x14ac:dyDescent="0.35">
      <c r="A121" s="62"/>
      <c r="B121" s="80"/>
      <c r="C121" s="81"/>
      <c r="D121" s="82"/>
      <c r="E121" s="82"/>
      <c r="F121" s="83"/>
    </row>
    <row r="122" spans="1:6" ht="16.2" thickBot="1" x14ac:dyDescent="0.35">
      <c r="A122" s="1"/>
      <c r="B122" s="74" t="s">
        <v>48</v>
      </c>
      <c r="C122" s="84">
        <f>(C117*C115)</f>
        <v>74399.999999999985</v>
      </c>
      <c r="D122" s="84">
        <f t="shared" ref="D122:F122" si="19">(D117*D115)</f>
        <v>69440.000000000015</v>
      </c>
      <c r="E122" s="84">
        <f t="shared" si="19"/>
        <v>64480.000000000007</v>
      </c>
      <c r="F122" s="85">
        <f t="shared" si="19"/>
        <v>59519.999999999993</v>
      </c>
    </row>
    <row r="123" spans="1:6" ht="16.2" thickBot="1" x14ac:dyDescent="0.35">
      <c r="A123" s="1"/>
      <c r="B123" s="86" t="s">
        <v>49</v>
      </c>
      <c r="C123" s="87">
        <f>C120*C118</f>
        <v>97920.000000000029</v>
      </c>
      <c r="D123" s="87">
        <f t="shared" ref="D123:F123" si="20">D120*D118</f>
        <v>120903.99999999996</v>
      </c>
      <c r="E123" s="87">
        <f t="shared" si="20"/>
        <v>145872</v>
      </c>
      <c r="F123" s="88">
        <f t="shared" si="20"/>
        <v>168276.00000000003</v>
      </c>
    </row>
    <row r="124" spans="1:6" ht="16.2" thickBot="1" x14ac:dyDescent="0.35">
      <c r="A124" s="1"/>
      <c r="B124" s="89" t="s">
        <v>30</v>
      </c>
      <c r="C124" s="90">
        <f>SUM(C122:C123)</f>
        <v>172320</v>
      </c>
      <c r="D124" s="90">
        <f>SUM(D122:D123)</f>
        <v>190343.99999999997</v>
      </c>
      <c r="E124" s="90">
        <f t="shared" ref="E124:F124" si="21">SUM(E122:E123)</f>
        <v>210352</v>
      </c>
      <c r="F124" s="90">
        <f t="shared" si="21"/>
        <v>227796.00000000003</v>
      </c>
    </row>
    <row r="125" spans="1:6" ht="16.2" thickBot="1" x14ac:dyDescent="0.35">
      <c r="A125" s="1"/>
      <c r="B125" s="91"/>
      <c r="C125" s="92"/>
      <c r="D125" s="92"/>
      <c r="E125" s="92"/>
      <c r="F125" s="92"/>
    </row>
    <row r="126" spans="1:6" ht="16.2" thickBot="1" x14ac:dyDescent="0.35">
      <c r="A126" s="1"/>
      <c r="B126" s="93" t="s">
        <v>115</v>
      </c>
      <c r="C126" s="94">
        <f>$E13</f>
        <v>0</v>
      </c>
      <c r="D126" s="94">
        <f>$E13</f>
        <v>0</v>
      </c>
      <c r="E126" s="94">
        <f>$E13</f>
        <v>0</v>
      </c>
      <c r="F126" s="94">
        <f>$E13</f>
        <v>0</v>
      </c>
    </row>
    <row r="127" spans="1:6" ht="16.2" thickBot="1" x14ac:dyDescent="0.35">
      <c r="A127" s="1"/>
      <c r="B127" s="93" t="s">
        <v>116</v>
      </c>
      <c r="C127" s="94">
        <f>$E28</f>
        <v>0</v>
      </c>
      <c r="D127" s="94">
        <f>$E28</f>
        <v>0</v>
      </c>
      <c r="E127" s="94">
        <f>$E28</f>
        <v>0</v>
      </c>
      <c r="F127" s="94">
        <f>$E28</f>
        <v>0</v>
      </c>
    </row>
    <row r="128" spans="1:6" ht="16.2" thickBot="1" x14ac:dyDescent="0.35">
      <c r="A128" s="1"/>
      <c r="B128" s="93" t="s">
        <v>117</v>
      </c>
      <c r="C128" s="94">
        <f>$D39</f>
        <v>0</v>
      </c>
      <c r="D128" s="94">
        <f>$D39</f>
        <v>0</v>
      </c>
      <c r="E128" s="94">
        <f>$D39</f>
        <v>0</v>
      </c>
      <c r="F128" s="94">
        <f>$D39</f>
        <v>0</v>
      </c>
    </row>
    <row r="129" spans="1:6" ht="16.2" thickBot="1" x14ac:dyDescent="0.35">
      <c r="A129" s="1"/>
      <c r="B129" s="93" t="s">
        <v>192</v>
      </c>
      <c r="C129" s="94">
        <f>$E48</f>
        <v>0</v>
      </c>
      <c r="D129" s="94">
        <f t="shared" ref="D129:F129" si="22">$E48</f>
        <v>0</v>
      </c>
      <c r="E129" s="94">
        <f t="shared" si="22"/>
        <v>0</v>
      </c>
      <c r="F129" s="94">
        <f t="shared" si="22"/>
        <v>0</v>
      </c>
    </row>
    <row r="130" spans="1:6" ht="16.2" thickBot="1" x14ac:dyDescent="0.35">
      <c r="A130" s="1"/>
      <c r="B130" s="93" t="s">
        <v>193</v>
      </c>
      <c r="C130" s="94">
        <f>$D53</f>
        <v>0</v>
      </c>
      <c r="D130" s="94">
        <f t="shared" ref="D130:F130" si="23">$D53</f>
        <v>0</v>
      </c>
      <c r="E130" s="94">
        <f t="shared" si="23"/>
        <v>0</v>
      </c>
      <c r="F130" s="94">
        <f t="shared" si="23"/>
        <v>0</v>
      </c>
    </row>
    <row r="131" spans="1:6" ht="16.2" thickBot="1" x14ac:dyDescent="0.35">
      <c r="A131" s="1"/>
      <c r="B131" s="93" t="s">
        <v>194</v>
      </c>
      <c r="C131" s="94">
        <f>$D59</f>
        <v>0</v>
      </c>
      <c r="D131" s="94">
        <f t="shared" ref="D131:F131" si="24">$D59</f>
        <v>0</v>
      </c>
      <c r="E131" s="94">
        <f t="shared" si="24"/>
        <v>0</v>
      </c>
      <c r="F131" s="94">
        <f t="shared" si="24"/>
        <v>0</v>
      </c>
    </row>
    <row r="132" spans="1:6" ht="16.2" thickBot="1" x14ac:dyDescent="0.35">
      <c r="A132" s="1"/>
      <c r="B132" s="93" t="s">
        <v>90</v>
      </c>
      <c r="C132" s="94">
        <f>$F78</f>
        <v>0</v>
      </c>
      <c r="D132" s="94">
        <f>$F78</f>
        <v>0</v>
      </c>
      <c r="E132" s="94">
        <f>$F78</f>
        <v>0</v>
      </c>
      <c r="F132" s="94">
        <f>$F78</f>
        <v>0</v>
      </c>
    </row>
    <row r="133" spans="1:6" ht="16.2" thickBot="1" x14ac:dyDescent="0.35">
      <c r="A133" s="1"/>
      <c r="B133" s="95" t="s">
        <v>38</v>
      </c>
      <c r="C133" s="96">
        <f>C105</f>
        <v>0</v>
      </c>
      <c r="D133" s="96">
        <f>D105</f>
        <v>0</v>
      </c>
      <c r="E133" s="96">
        <f>E105</f>
        <v>0</v>
      </c>
      <c r="F133" s="96">
        <f>F105</f>
        <v>0</v>
      </c>
    </row>
    <row r="134" spans="1:6" ht="16.2" thickBot="1" x14ac:dyDescent="0.35">
      <c r="A134" s="1"/>
      <c r="B134" s="95" t="s">
        <v>24</v>
      </c>
      <c r="C134" s="96">
        <f>C124</f>
        <v>172320</v>
      </c>
      <c r="D134" s="96">
        <f t="shared" ref="D134:F134" si="25">D124</f>
        <v>190343.99999999997</v>
      </c>
      <c r="E134" s="96">
        <f t="shared" si="25"/>
        <v>210352</v>
      </c>
      <c r="F134" s="96">
        <f t="shared" si="25"/>
        <v>227796.00000000003</v>
      </c>
    </row>
    <row r="135" spans="1:6" ht="16.5" customHeight="1" thickBot="1" x14ac:dyDescent="0.35">
      <c r="A135" s="1"/>
      <c r="B135" s="97" t="s">
        <v>31</v>
      </c>
      <c r="C135" s="98">
        <f>SUM(C126:C134)</f>
        <v>172320</v>
      </c>
      <c r="D135" s="98">
        <f>SUM(D126:D134)</f>
        <v>190343.99999999997</v>
      </c>
      <c r="E135" s="98">
        <f>SUM(E126:E134)</f>
        <v>210352</v>
      </c>
      <c r="F135" s="98">
        <f>SUM(F126:F134)</f>
        <v>227796.00000000003</v>
      </c>
    </row>
    <row r="136" spans="1:6" ht="15.6" x14ac:dyDescent="0.3">
      <c r="A136" s="1"/>
      <c r="B136" s="99"/>
      <c r="C136" s="100"/>
      <c r="D136" s="100"/>
      <c r="E136" s="1"/>
      <c r="F136" s="1"/>
    </row>
    <row r="137" spans="1:6" ht="15.6" x14ac:dyDescent="0.3">
      <c r="A137" s="167" t="s">
        <v>5</v>
      </c>
      <c r="B137" s="167"/>
      <c r="C137" s="167"/>
      <c r="D137" s="167"/>
      <c r="E137" s="1"/>
      <c r="F137" s="1"/>
    </row>
  </sheetData>
  <sheetProtection algorithmName="SHA-512" hashValue="Fn0f3tyKMWuOqex+V+wmKq3vSI6gIwv81+WYSCz4XQ71Yx9zBz8ZVYdaDdoc0INTaRB/vVUVqACen6xN3AWYQg==" saltValue="r7r0NgQzTpiwBSfhcwRA8g==" spinCount="100000" sheet="1" objects="1" scenarios="1" formatCells="0" formatColumns="0" formatRows="0" selectLockedCells="1"/>
  <mergeCells count="20">
    <mergeCell ref="A42:E42"/>
    <mergeCell ref="A53:C53"/>
    <mergeCell ref="A59:C59"/>
    <mergeCell ref="A137:D137"/>
    <mergeCell ref="A21:E21"/>
    <mergeCell ref="A2:E2"/>
    <mergeCell ref="A88:F88"/>
    <mergeCell ref="A83:F83"/>
    <mergeCell ref="A93:A104"/>
    <mergeCell ref="A5:E5"/>
    <mergeCell ref="A13:D13"/>
    <mergeCell ref="A15:E15"/>
    <mergeCell ref="A18:E18"/>
    <mergeCell ref="A28:D28"/>
    <mergeCell ref="A30:E30"/>
    <mergeCell ref="A34:D34"/>
    <mergeCell ref="A39:C39"/>
    <mergeCell ref="A63:F63"/>
    <mergeCell ref="A26:E26"/>
    <mergeCell ref="A48:D48"/>
  </mergeCells>
  <dataValidations count="8">
    <dataValidation type="whole" allowBlank="1" showInputMessage="1" showErrorMessage="1" sqref="C99" xr:uid="{00000000-0002-0000-0200-000000000000}">
      <formula1>0</formula1>
      <formula2>B85</formula2>
    </dataValidation>
    <dataValidation type="whole" allowBlank="1" showInputMessage="1" showErrorMessage="1" sqref="D99" xr:uid="{00000000-0002-0000-0200-000001000000}">
      <formula1>0</formula1>
      <formula2>B85</formula2>
    </dataValidation>
    <dataValidation type="whole" allowBlank="1" showInputMessage="1" showErrorMessage="1" sqref="E99" xr:uid="{00000000-0002-0000-0200-000002000000}">
      <formula1>0</formula1>
      <formula2>B85</formula2>
    </dataValidation>
    <dataValidation type="whole" allowBlank="1" showInputMessage="1" showErrorMessage="1" sqref="F99" xr:uid="{00000000-0002-0000-0200-000003000000}">
      <formula1>0</formula1>
      <formula2>B85</formula2>
    </dataValidation>
    <dataValidation type="whole" allowBlank="1" showInputMessage="1" showErrorMessage="1" sqref="C102" xr:uid="{00000000-0002-0000-0200-000004000000}">
      <formula1>0</formula1>
      <formula2>B86</formula2>
    </dataValidation>
    <dataValidation type="whole" allowBlank="1" showInputMessage="1" showErrorMessage="1" sqref="D102" xr:uid="{00000000-0002-0000-0200-000005000000}">
      <formula1>0</formula1>
      <formula2>B86</formula2>
    </dataValidation>
    <dataValidation type="whole" allowBlank="1" showInputMessage="1" showErrorMessage="1" sqref="E102" xr:uid="{00000000-0002-0000-0200-000006000000}">
      <formula1>0</formula1>
      <formula2>B86</formula2>
    </dataValidation>
    <dataValidation type="whole" allowBlank="1" showInputMessage="1" showErrorMessage="1" sqref="F102" xr:uid="{00000000-0002-0000-0200-000007000000}">
      <formula1>0</formula1>
      <formula2>B86</formula2>
    </dataValidation>
  </dataValidations>
  <pageMargins left="0.7" right="0.7" top="0.78740157499999996" bottom="0.78740157499999996" header="0.3" footer="0.3"/>
  <pageSetup paperSize="9" scale="5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Výkaz výměr</vt:lpstr>
      <vt:lpstr>Celkové náklady</vt:lpstr>
      <vt:lpstr>Stanovení ceny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horky</dc:creator>
  <cp:lastModifiedBy>Jana Trachtová</cp:lastModifiedBy>
  <cp:lastPrinted>2025-10-06T11:39:31Z</cp:lastPrinted>
  <dcterms:created xsi:type="dcterms:W3CDTF">2015-06-05T18:19:34Z</dcterms:created>
  <dcterms:modified xsi:type="dcterms:W3CDTF">2025-10-06T11:39:36Z</dcterms:modified>
</cp:coreProperties>
</file>