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SVR01\ASData\all\! VEŘEJNÉ ZAKÁZKY\! OZP\! Tiskové a doručovací služby     (113-42)\"/>
    </mc:Choice>
  </mc:AlternateContent>
  <bookViews>
    <workbookView xWindow="0" yWindow="0" windowWidth="25200" windowHeight="11985"/>
  </bookViews>
  <sheets>
    <sheet name="ceník příloha č.1 " sheetId="9" r:id="rId1"/>
  </sheets>
  <calcPr calcId="152511"/>
</workbook>
</file>

<file path=xl/calcChain.xml><?xml version="1.0" encoding="utf-8"?>
<calcChain xmlns="http://schemas.openxmlformats.org/spreadsheetml/2006/main">
  <c r="F41" i="9" l="1"/>
  <c r="F42" i="9"/>
  <c r="F43" i="9"/>
  <c r="F45" i="9"/>
  <c r="F46" i="9"/>
  <c r="F47" i="9"/>
  <c r="F48" i="9"/>
  <c r="F49" i="9"/>
  <c r="F50" i="9"/>
  <c r="F51" i="9"/>
  <c r="F52" i="9"/>
  <c r="F53" i="9"/>
  <c r="F54" i="9"/>
  <c r="F40" i="9"/>
  <c r="D44" i="9"/>
  <c r="F44" i="9" s="1"/>
  <c r="F34" i="9"/>
  <c r="F33" i="9"/>
  <c r="F32" i="9"/>
  <c r="F31" i="9"/>
  <c r="F30" i="9"/>
  <c r="D29" i="9"/>
  <c r="F29" i="9" s="1"/>
  <c r="F28" i="9"/>
  <c r="F27" i="9"/>
  <c r="D26" i="9"/>
  <c r="F26" i="9" s="1"/>
  <c r="F25" i="9"/>
  <c r="F24" i="9"/>
  <c r="F18" i="9"/>
  <c r="F17" i="9"/>
  <c r="F16" i="9"/>
  <c r="D15" i="9"/>
  <c r="F15" i="9" s="1"/>
  <c r="F14" i="9"/>
  <c r="F13" i="9"/>
  <c r="F12" i="9"/>
  <c r="F11" i="9"/>
  <c r="F10" i="9"/>
  <c r="D9" i="9"/>
  <c r="F9" i="9" s="1"/>
  <c r="F8" i="9"/>
  <c r="D7" i="9"/>
  <c r="F7" i="9" s="1"/>
  <c r="F55" i="9" l="1"/>
  <c r="F19" i="9"/>
  <c r="F35" i="9"/>
  <c r="F57" i="9" l="1"/>
</calcChain>
</file>

<file path=xl/sharedStrings.xml><?xml version="1.0" encoding="utf-8"?>
<sst xmlns="http://schemas.openxmlformats.org/spreadsheetml/2006/main" count="137" uniqueCount="73">
  <si>
    <t>MJ</t>
  </si>
  <si>
    <t>úkon</t>
  </si>
  <si>
    <t>ks</t>
  </si>
  <si>
    <t>uzavření obálky</t>
  </si>
  <si>
    <t>zásilka</t>
  </si>
  <si>
    <t>obálka</t>
  </si>
  <si>
    <t>materiál</t>
  </si>
  <si>
    <t>strana</t>
  </si>
  <si>
    <t>manipulace, doprava k podání</t>
  </si>
  <si>
    <t>laserprint obálky C5 s vytrhávací dodejkou</t>
  </si>
  <si>
    <t>1.</t>
  </si>
  <si>
    <t>2.</t>
  </si>
  <si>
    <t>3.</t>
  </si>
  <si>
    <t>4.</t>
  </si>
  <si>
    <t>5.</t>
  </si>
  <si>
    <t>6.</t>
  </si>
  <si>
    <t>7.</t>
  </si>
  <si>
    <t>8.</t>
  </si>
  <si>
    <t>Poštovné</t>
  </si>
  <si>
    <t>Celkem</t>
  </si>
  <si>
    <t>III. Poštovné</t>
  </si>
  <si>
    <t xml:space="preserve">II. Ceník základních materiálů pro zpracování zásilek OZP, vč. skladování po dobu průběžné spotřeby </t>
  </si>
  <si>
    <t xml:space="preserve">I. Ceník úkonů při zpracování zásilek OZP </t>
  </si>
  <si>
    <t>9.</t>
  </si>
  <si>
    <t>zpracování datové dávky</t>
  </si>
  <si>
    <t>obálka - C5/6, okénko, vnitřní tisk, vnější tisk 1/0</t>
  </si>
  <si>
    <t>frankování  zásilek</t>
  </si>
  <si>
    <t xml:space="preserve">svazkování obchodních psaní </t>
  </si>
  <si>
    <t>obchodní psaní do 50 g</t>
  </si>
  <si>
    <t>doporučená zásilka do 50g, do vlastních rukou</t>
  </si>
  <si>
    <t>doporučená zásilka do 50 g, s dodejkou, do vlastních rukou</t>
  </si>
  <si>
    <t>obálka - C4, okénko, vnější tisk 1/0</t>
  </si>
  <si>
    <t>obálka - C5/6, okénko, vnitřní tisk, vnější tisk 2/0</t>
  </si>
  <si>
    <t>doporučená zásilka do 50g</t>
  </si>
  <si>
    <t>standardní psaní do 50 g</t>
  </si>
  <si>
    <t>příprava doporučených zásilek</t>
  </si>
  <si>
    <t>příplatek za ruční kompletaci doporučených zásilek s dodejkou</t>
  </si>
  <si>
    <t>10.</t>
  </si>
  <si>
    <t>Příloha č. 1    Nabídková cena - výpočet</t>
  </si>
  <si>
    <t>Počet kusů za 12 měsíců</t>
  </si>
  <si>
    <t>Celkem cena bez DPH v Kč za 48 měsíců</t>
  </si>
  <si>
    <t xml:space="preserve">Nabídková cena celkem za 48 měsíců (I. + II. + III.)  </t>
  </si>
  <si>
    <t>vklad do obálky právě vytisknutých listů</t>
  </si>
  <si>
    <t>11.</t>
  </si>
  <si>
    <t>vklad do obálky -marketingové přílohy</t>
  </si>
  <si>
    <t>12.</t>
  </si>
  <si>
    <t>hodina</t>
  </si>
  <si>
    <t>obálka - C5, vytrhávací dodejka, barevný pruh; 2/1</t>
  </si>
  <si>
    <t>papír - 90g Laser, A4, bílý</t>
  </si>
  <si>
    <t>papír - 90g Laser, A4, bílý, předtisk 1/1</t>
  </si>
  <si>
    <t>papír - 90g Laser, A4, bílý, předtisk 2/2</t>
  </si>
  <si>
    <t>papír - 90g Laser, A4, bílý, předtisk 1/0</t>
  </si>
  <si>
    <t>obálka - C5/6, okénko, vnitřní tisk, vnější tisk 4/0</t>
  </si>
  <si>
    <t>papír - 90g Laser, A4, bílý, předtisk 4/1</t>
  </si>
  <si>
    <t>papír - 90g Laser, A4, bílý, předtisk 4/4</t>
  </si>
  <si>
    <t>standardní psaní do 100 g</t>
  </si>
  <si>
    <t>standardní psaní do 500 g</t>
  </si>
  <si>
    <t>standardní psaní do 1 kg</t>
  </si>
  <si>
    <t xml:space="preserve">DTP práce </t>
  </si>
  <si>
    <t>doporučená zásilka do 100g</t>
  </si>
  <si>
    <t>doporučená zásilka do 1 kg</t>
  </si>
  <si>
    <t>doporučená zásilka do 100g, do vlastních rukou</t>
  </si>
  <si>
    <t>doporučená zásilka do 500g</t>
  </si>
  <si>
    <t>doporučená zásilka do 500g, do vlastních rukou</t>
  </si>
  <si>
    <t>doporučená zásilka do 100 g, s dodejkou, do vlastních rukou</t>
  </si>
  <si>
    <t>doporučená zásilka do 500 g, s dodejkou, do vlastních rukou</t>
  </si>
  <si>
    <t>13.</t>
  </si>
  <si>
    <t>14.</t>
  </si>
  <si>
    <t>15.</t>
  </si>
  <si>
    <t>laserprint A4-černý tisk</t>
  </si>
  <si>
    <t>cena za MJ v Kč bez DPH</t>
  </si>
  <si>
    <t xml:space="preserve"> cena za MJ v Kč bez DPH</t>
  </si>
  <si>
    <t>ks (list)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</si>
</sst>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6" fillId="0" borderId="1" xfId="0" applyNumberFormat="1" applyFont="1" applyBorder="1"/>
    <xf numFmtId="0" fontId="2" fillId="5" borderId="3" xfId="0" applyFont="1" applyFill="1" applyBorder="1"/>
    <xf numFmtId="0" fontId="6" fillId="5" borderId="4" xfId="0" applyFont="1" applyFill="1" applyBorder="1"/>
    <xf numFmtId="3" fontId="17" fillId="5" borderId="1" xfId="0" applyNumberFormat="1" applyFont="1" applyFill="1" applyBorder="1"/>
    <xf numFmtId="3" fontId="16" fillId="5" borderId="1" xfId="0" applyNumberFormat="1" applyFont="1" applyFill="1" applyBorder="1"/>
    <xf numFmtId="3" fontId="10" fillId="0" borderId="1" xfId="0" applyNumberFormat="1" applyFont="1" applyFill="1" applyBorder="1"/>
    <xf numFmtId="0" fontId="0" fillId="5" borderId="0" xfId="0" applyFill="1"/>
    <xf numFmtId="4" fontId="17" fillId="5" borderId="1" xfId="0" applyNumberFormat="1" applyFont="1" applyFill="1" applyBorder="1"/>
    <xf numFmtId="3" fontId="17" fillId="5" borderId="7" xfId="0" applyNumberFormat="1" applyFont="1" applyFill="1" applyBorder="1"/>
    <xf numFmtId="0" fontId="14" fillId="5" borderId="1" xfId="0" applyFont="1" applyFill="1" applyBorder="1" applyAlignment="1">
      <alignment horizontal="center" vertical="center" wrapText="1"/>
    </xf>
    <xf numFmtId="0" fontId="0" fillId="0" borderId="0" xfId="0" applyProtection="1"/>
    <xf numFmtId="0" fontId="4" fillId="0" borderId="0" xfId="0" applyFont="1" applyProtection="1"/>
    <xf numFmtId="0" fontId="12" fillId="0" borderId="0" xfId="0" applyFont="1" applyProtection="1"/>
    <xf numFmtId="0" fontId="4" fillId="5" borderId="1" xfId="0" applyFont="1" applyFill="1" applyBorder="1" applyAlignment="1" applyProtection="1"/>
    <xf numFmtId="0" fontId="14" fillId="5" borderId="1" xfId="0" applyFont="1" applyFill="1" applyBorder="1" applyAlignment="1" applyProtection="1">
      <alignment horizontal="left" vertical="center" indent="1"/>
    </xf>
    <xf numFmtId="0" fontId="14" fillId="5" borderId="1" xfId="0" applyFont="1" applyFill="1" applyBorder="1" applyAlignment="1" applyProtection="1">
      <alignment horizontal="center" vertical="center"/>
    </xf>
    <xf numFmtId="0" fontId="14" fillId="5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indent="1"/>
    </xf>
    <xf numFmtId="0" fontId="2" fillId="0" borderId="1" xfId="0" applyFont="1" applyBorder="1" applyAlignment="1" applyProtection="1">
      <alignment horizontal="center"/>
    </xf>
    <xf numFmtId="3" fontId="6" fillId="0" borderId="1" xfId="0" applyNumberFormat="1" applyFont="1" applyBorder="1" applyAlignment="1" applyProtection="1">
      <alignment horizontal="right"/>
    </xf>
    <xf numFmtId="3" fontId="6" fillId="0" borderId="1" xfId="0" applyNumberFormat="1" applyFont="1" applyBorder="1" applyAlignment="1" applyProtection="1"/>
    <xf numFmtId="3" fontId="10" fillId="0" borderId="1" xfId="0" applyNumberFormat="1" applyFont="1" applyBorder="1" applyProtection="1"/>
    <xf numFmtId="3" fontId="10" fillId="3" borderId="1" xfId="0" applyNumberFormat="1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horizontal="left" indent="1"/>
    </xf>
    <xf numFmtId="0" fontId="10" fillId="0" borderId="1" xfId="0" applyFont="1" applyBorder="1" applyAlignment="1" applyProtection="1">
      <alignment horizontal="left" vertical="top" wrapText="1" indent="1"/>
    </xf>
    <xf numFmtId="0" fontId="3" fillId="5" borderId="2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left" indent="1"/>
    </xf>
    <xf numFmtId="0" fontId="2" fillId="5" borderId="3" xfId="0" applyFont="1" applyFill="1" applyBorder="1" applyAlignment="1" applyProtection="1">
      <alignment horizontal="center"/>
    </xf>
    <xf numFmtId="2" fontId="6" fillId="5" borderId="3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center"/>
    </xf>
    <xf numFmtId="0" fontId="7" fillId="0" borderId="0" xfId="0" applyFont="1" applyProtection="1"/>
    <xf numFmtId="0" fontId="2" fillId="0" borderId="0" xfId="0" applyFont="1" applyProtection="1"/>
    <xf numFmtId="0" fontId="4" fillId="5" borderId="5" xfId="0" applyFont="1" applyFill="1" applyBorder="1" applyAlignment="1" applyProtection="1"/>
    <xf numFmtId="0" fontId="15" fillId="5" borderId="1" xfId="0" applyFont="1" applyFill="1" applyBorder="1" applyAlignment="1" applyProtection="1">
      <alignment horizontal="left" vertical="center" indent="1"/>
    </xf>
    <xf numFmtId="0" fontId="4" fillId="5" borderId="6" xfId="0" applyFont="1" applyFill="1" applyBorder="1" applyAlignment="1" applyProtection="1"/>
    <xf numFmtId="0" fontId="2" fillId="0" borderId="1" xfId="0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indent="1"/>
    </xf>
    <xf numFmtId="2" fontId="16" fillId="5" borderId="3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1" fillId="0" borderId="0" xfId="0" applyFont="1" applyProtection="1"/>
    <xf numFmtId="0" fontId="8" fillId="0" borderId="1" xfId="0" applyFont="1" applyFill="1" applyBorder="1" applyAlignment="1" applyProtection="1">
      <alignment horizontal="left" vertical="top" wrapText="1" indent="1"/>
    </xf>
    <xf numFmtId="0" fontId="10" fillId="3" borderId="1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vertical="top"/>
    </xf>
    <xf numFmtId="0" fontId="9" fillId="0" borderId="1" xfId="0" applyFont="1" applyFill="1" applyBorder="1" applyAlignment="1" applyProtection="1">
      <alignment horizontal="left" vertical="top" wrapText="1" indent="1"/>
    </xf>
    <xf numFmtId="0" fontId="2" fillId="5" borderId="3" xfId="0" applyFont="1" applyFill="1" applyBorder="1" applyAlignment="1" applyProtection="1">
      <alignment horizontal="left" indent="1"/>
    </xf>
    <xf numFmtId="3" fontId="17" fillId="5" borderId="1" xfId="0" applyNumberFormat="1" applyFont="1" applyFill="1" applyBorder="1" applyAlignment="1" applyProtection="1">
      <alignment horizontal="center"/>
    </xf>
    <xf numFmtId="0" fontId="5" fillId="5" borderId="3" xfId="0" applyFont="1" applyFill="1" applyBorder="1" applyAlignment="1" applyProtection="1">
      <alignment horizontal="left" indent="1"/>
    </xf>
    <xf numFmtId="2" fontId="2" fillId="5" borderId="3" xfId="0" applyNumberFormat="1" applyFont="1" applyFill="1" applyBorder="1" applyAlignment="1" applyProtection="1">
      <alignment horizontal="center"/>
    </xf>
    <xf numFmtId="0" fontId="6" fillId="4" borderId="1" xfId="0" applyFont="1" applyFill="1" applyBorder="1" applyProtection="1">
      <protection locked="0"/>
    </xf>
    <xf numFmtId="4" fontId="6" fillId="4" borderId="1" xfId="0" applyNumberFormat="1" applyFont="1" applyFill="1" applyBorder="1" applyProtection="1">
      <protection locked="0"/>
    </xf>
    <xf numFmtId="4" fontId="10" fillId="4" borderId="1" xfId="0" applyNumberFormat="1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7"/>
  <sheetViews>
    <sheetView tabSelected="1" zoomScaleNormal="100" workbookViewId="0">
      <selection activeCell="E52" sqref="E52"/>
    </sheetView>
  </sheetViews>
  <sheetFormatPr defaultRowHeight="15" x14ac:dyDescent="0.25"/>
  <cols>
    <col min="2" max="2" width="54.140625" customWidth="1"/>
    <col min="3" max="3" width="13.28515625" customWidth="1"/>
    <col min="4" max="4" width="22.85546875" customWidth="1"/>
    <col min="5" max="5" width="23.5703125" customWidth="1"/>
    <col min="6" max="6" width="22.28515625" customWidth="1"/>
  </cols>
  <sheetData>
    <row r="1" spans="1:6" ht="21" x14ac:dyDescent="0.35">
      <c r="A1" s="3" t="s">
        <v>38</v>
      </c>
    </row>
    <row r="2" spans="1:6" x14ac:dyDescent="0.25">
      <c r="D2" s="4"/>
      <c r="E2" s="4"/>
    </row>
    <row r="3" spans="1:6" x14ac:dyDescent="0.25">
      <c r="D3" s="4"/>
      <c r="E3" s="4"/>
    </row>
    <row r="4" spans="1:6" ht="21" customHeight="1" x14ac:dyDescent="0.25">
      <c r="A4" s="16"/>
      <c r="B4" s="17" t="s">
        <v>22</v>
      </c>
      <c r="C4" s="16"/>
      <c r="D4" s="18"/>
      <c r="E4" s="4"/>
    </row>
    <row r="5" spans="1:6" ht="22.5" customHeight="1" x14ac:dyDescent="0.25">
      <c r="A5" s="19"/>
      <c r="B5" s="20" t="s">
        <v>1</v>
      </c>
      <c r="C5" s="21" t="s">
        <v>0</v>
      </c>
      <c r="D5" s="22" t="s">
        <v>39</v>
      </c>
      <c r="E5" s="15" t="s">
        <v>70</v>
      </c>
      <c r="F5" s="15" t="s">
        <v>40</v>
      </c>
    </row>
    <row r="6" spans="1:6" ht="23.25" customHeight="1" x14ac:dyDescent="0.25">
      <c r="A6" s="19"/>
      <c r="B6" s="20"/>
      <c r="C6" s="21"/>
      <c r="D6" s="22"/>
      <c r="E6" s="15"/>
      <c r="F6" s="15"/>
    </row>
    <row r="7" spans="1:6" ht="15" customHeight="1" x14ac:dyDescent="0.25">
      <c r="A7" s="23" t="s">
        <v>10</v>
      </c>
      <c r="B7" s="24" t="s">
        <v>69</v>
      </c>
      <c r="C7" s="25" t="s">
        <v>7</v>
      </c>
      <c r="D7" s="26">
        <f>2260120-156000-200000-300000</f>
        <v>1604120</v>
      </c>
      <c r="E7" s="59"/>
      <c r="F7" s="6">
        <f>(D7*E7)*4</f>
        <v>0</v>
      </c>
    </row>
    <row r="8" spans="1:6" ht="15" customHeight="1" x14ac:dyDescent="0.25">
      <c r="A8" s="23" t="s">
        <v>11</v>
      </c>
      <c r="B8" s="24" t="s">
        <v>9</v>
      </c>
      <c r="C8" s="25" t="s">
        <v>5</v>
      </c>
      <c r="D8" s="27">
        <v>13500</v>
      </c>
      <c r="E8" s="59"/>
      <c r="F8" s="6">
        <f t="shared" ref="F8:F18" si="0">(D8*E8)*4</f>
        <v>0</v>
      </c>
    </row>
    <row r="9" spans="1:6" ht="15" customHeight="1" x14ac:dyDescent="0.25">
      <c r="A9" s="23" t="s">
        <v>12</v>
      </c>
      <c r="B9" s="24" t="s">
        <v>42</v>
      </c>
      <c r="C9" s="25" t="s">
        <v>72</v>
      </c>
      <c r="D9" s="27">
        <f>1371100-75000-100000-150000</f>
        <v>1046100</v>
      </c>
      <c r="E9" s="59"/>
      <c r="F9" s="6">
        <f t="shared" si="0"/>
        <v>0</v>
      </c>
    </row>
    <row r="10" spans="1:6" ht="15" customHeight="1" x14ac:dyDescent="0.25">
      <c r="A10" s="23" t="s">
        <v>13</v>
      </c>
      <c r="B10" s="24" t="s">
        <v>44</v>
      </c>
      <c r="C10" s="25" t="s">
        <v>2</v>
      </c>
      <c r="D10" s="27">
        <v>50000</v>
      </c>
      <c r="E10" s="59"/>
      <c r="F10" s="6">
        <f t="shared" si="0"/>
        <v>0</v>
      </c>
    </row>
    <row r="11" spans="1:6" ht="15" customHeight="1" x14ac:dyDescent="0.25">
      <c r="A11" s="23" t="s">
        <v>14</v>
      </c>
      <c r="B11" s="24" t="s">
        <v>3</v>
      </c>
      <c r="C11" s="25" t="s">
        <v>4</v>
      </c>
      <c r="D11" s="28">
        <v>532380</v>
      </c>
      <c r="E11" s="59"/>
      <c r="F11" s="6">
        <f t="shared" si="0"/>
        <v>0</v>
      </c>
    </row>
    <row r="12" spans="1:6" ht="15" customHeight="1" x14ac:dyDescent="0.25">
      <c r="A12" s="23" t="s">
        <v>15</v>
      </c>
      <c r="B12" s="24" t="s">
        <v>8</v>
      </c>
      <c r="C12" s="25" t="s">
        <v>4</v>
      </c>
      <c r="D12" s="28">
        <v>532380</v>
      </c>
      <c r="E12" s="59"/>
      <c r="F12" s="6">
        <f t="shared" si="0"/>
        <v>0</v>
      </c>
    </row>
    <row r="13" spans="1:6" ht="15" customHeight="1" x14ac:dyDescent="0.25">
      <c r="A13" s="23" t="s">
        <v>16</v>
      </c>
      <c r="B13" s="24" t="s">
        <v>35</v>
      </c>
      <c r="C13" s="25" t="s">
        <v>4</v>
      </c>
      <c r="D13" s="27">
        <v>2000</v>
      </c>
      <c r="E13" s="59"/>
      <c r="F13" s="6">
        <f t="shared" si="0"/>
        <v>0</v>
      </c>
    </row>
    <row r="14" spans="1:6" ht="15" customHeight="1" x14ac:dyDescent="0.25">
      <c r="A14" s="23" t="s">
        <v>17</v>
      </c>
      <c r="B14" s="24" t="s">
        <v>36</v>
      </c>
      <c r="C14" s="25" t="s">
        <v>4</v>
      </c>
      <c r="D14" s="27">
        <v>13500</v>
      </c>
      <c r="E14" s="59"/>
      <c r="F14" s="6">
        <f t="shared" si="0"/>
        <v>0</v>
      </c>
    </row>
    <row r="15" spans="1:6" ht="15" customHeight="1" x14ac:dyDescent="0.25">
      <c r="A15" s="23" t="s">
        <v>23</v>
      </c>
      <c r="B15" s="24" t="s">
        <v>24</v>
      </c>
      <c r="C15" s="25" t="s">
        <v>2</v>
      </c>
      <c r="D15" s="29">
        <f>500-10</f>
        <v>490</v>
      </c>
      <c r="E15" s="59"/>
      <c r="F15" s="6">
        <f t="shared" si="0"/>
        <v>0</v>
      </c>
    </row>
    <row r="16" spans="1:6" ht="15" customHeight="1" x14ac:dyDescent="0.25">
      <c r="A16" s="23" t="s">
        <v>37</v>
      </c>
      <c r="B16" s="30" t="s">
        <v>58</v>
      </c>
      <c r="C16" s="25" t="s">
        <v>46</v>
      </c>
      <c r="D16" s="29">
        <v>30</v>
      </c>
      <c r="E16" s="59"/>
      <c r="F16" s="6">
        <f t="shared" si="0"/>
        <v>0</v>
      </c>
    </row>
    <row r="17" spans="1:8" ht="15" customHeight="1" x14ac:dyDescent="0.25">
      <c r="A17" s="23" t="s">
        <v>43</v>
      </c>
      <c r="B17" s="31" t="s">
        <v>26</v>
      </c>
      <c r="C17" s="25" t="s">
        <v>2</v>
      </c>
      <c r="D17" s="28">
        <v>532380</v>
      </c>
      <c r="E17" s="59"/>
      <c r="F17" s="6">
        <f t="shared" si="0"/>
        <v>0</v>
      </c>
    </row>
    <row r="18" spans="1:8" ht="15" customHeight="1" x14ac:dyDescent="0.25">
      <c r="A18" s="23" t="s">
        <v>45</v>
      </c>
      <c r="B18" s="32" t="s">
        <v>27</v>
      </c>
      <c r="C18" s="25" t="s">
        <v>2</v>
      </c>
      <c r="D18" s="28">
        <v>100000</v>
      </c>
      <c r="E18" s="59"/>
      <c r="F18" s="6">
        <f t="shared" si="0"/>
        <v>0</v>
      </c>
    </row>
    <row r="19" spans="1:8" ht="15" customHeight="1" x14ac:dyDescent="0.25">
      <c r="A19" s="33"/>
      <c r="B19" s="34" t="s">
        <v>19</v>
      </c>
      <c r="C19" s="35"/>
      <c r="D19" s="36"/>
      <c r="E19" s="8"/>
      <c r="F19" s="9">
        <f>SUM(F7:F18)</f>
        <v>0</v>
      </c>
    </row>
    <row r="20" spans="1:8" ht="21" customHeight="1" x14ac:dyDescent="0.25">
      <c r="A20" s="37"/>
      <c r="B20" s="38"/>
      <c r="C20" s="39"/>
      <c r="D20" s="40"/>
      <c r="E20" s="2"/>
      <c r="F20" s="1"/>
      <c r="H20" s="62"/>
    </row>
    <row r="21" spans="1:8" ht="21" customHeight="1" x14ac:dyDescent="0.25">
      <c r="A21" s="37"/>
      <c r="B21" s="41" t="s">
        <v>21</v>
      </c>
      <c r="C21" s="42"/>
      <c r="D21" s="42"/>
      <c r="E21" s="1"/>
      <c r="F21" s="1"/>
    </row>
    <row r="22" spans="1:8" ht="18" customHeight="1" x14ac:dyDescent="0.25">
      <c r="A22" s="43"/>
      <c r="B22" s="44" t="s">
        <v>6</v>
      </c>
      <c r="C22" s="21" t="s">
        <v>0</v>
      </c>
      <c r="D22" s="22" t="s">
        <v>39</v>
      </c>
      <c r="E22" s="15" t="s">
        <v>70</v>
      </c>
      <c r="F22" s="15" t="s">
        <v>40</v>
      </c>
    </row>
    <row r="23" spans="1:8" ht="16.5" customHeight="1" x14ac:dyDescent="0.25">
      <c r="A23" s="45"/>
      <c r="B23" s="44"/>
      <c r="C23" s="21"/>
      <c r="D23" s="22"/>
      <c r="E23" s="15"/>
      <c r="F23" s="15"/>
    </row>
    <row r="24" spans="1:8" ht="15" customHeight="1" x14ac:dyDescent="0.25">
      <c r="A24" s="23" t="s">
        <v>10</v>
      </c>
      <c r="B24" s="30" t="s">
        <v>47</v>
      </c>
      <c r="C24" s="46" t="s">
        <v>2</v>
      </c>
      <c r="D24" s="27">
        <v>13500</v>
      </c>
      <c r="E24" s="60"/>
      <c r="F24" s="6">
        <f>(D24*E24)*4</f>
        <v>0</v>
      </c>
    </row>
    <row r="25" spans="1:8" ht="15" customHeight="1" x14ac:dyDescent="0.25">
      <c r="A25" s="23" t="s">
        <v>11</v>
      </c>
      <c r="B25" s="30" t="s">
        <v>31</v>
      </c>
      <c r="C25" s="46" t="s">
        <v>2</v>
      </c>
      <c r="D25" s="27">
        <v>360</v>
      </c>
      <c r="E25" s="60"/>
      <c r="F25" s="6">
        <f t="shared" ref="F25:F34" si="1">(D25*E25)*4</f>
        <v>0</v>
      </c>
    </row>
    <row r="26" spans="1:8" x14ac:dyDescent="0.25">
      <c r="A26" s="23" t="s">
        <v>12</v>
      </c>
      <c r="B26" s="30" t="s">
        <v>25</v>
      </c>
      <c r="C26" s="46" t="s">
        <v>2</v>
      </c>
      <c r="D26" s="27">
        <f>425000+66000+600-3000+300-380-23000+2000</f>
        <v>467520</v>
      </c>
      <c r="E26" s="60"/>
      <c r="F26" s="6">
        <f t="shared" si="1"/>
        <v>0</v>
      </c>
    </row>
    <row r="27" spans="1:8" ht="15" customHeight="1" x14ac:dyDescent="0.25">
      <c r="A27" s="23" t="s">
        <v>13</v>
      </c>
      <c r="B27" s="47" t="s">
        <v>32</v>
      </c>
      <c r="C27" s="46" t="s">
        <v>2</v>
      </c>
      <c r="D27" s="27">
        <v>50000</v>
      </c>
      <c r="E27" s="60"/>
      <c r="F27" s="6">
        <f t="shared" si="1"/>
        <v>0</v>
      </c>
    </row>
    <row r="28" spans="1:8" ht="15" customHeight="1" x14ac:dyDescent="0.25">
      <c r="A28" s="23" t="s">
        <v>14</v>
      </c>
      <c r="B28" s="47" t="s">
        <v>52</v>
      </c>
      <c r="C28" s="46" t="s">
        <v>2</v>
      </c>
      <c r="D28" s="27">
        <v>1000</v>
      </c>
      <c r="E28" s="60"/>
      <c r="F28" s="6">
        <f t="shared" si="1"/>
        <v>0</v>
      </c>
    </row>
    <row r="29" spans="1:8" ht="15" customHeight="1" x14ac:dyDescent="0.25">
      <c r="A29" s="23" t="s">
        <v>15</v>
      </c>
      <c r="B29" s="30" t="s">
        <v>48</v>
      </c>
      <c r="C29" s="46" t="s">
        <v>2</v>
      </c>
      <c r="D29" s="26">
        <f>1021100-75000-150000+100000</f>
        <v>896100</v>
      </c>
      <c r="E29" s="60"/>
      <c r="F29" s="6">
        <f t="shared" si="1"/>
        <v>0</v>
      </c>
    </row>
    <row r="30" spans="1:8" ht="15" customHeight="1" x14ac:dyDescent="0.25">
      <c r="A30" s="23" t="s">
        <v>16</v>
      </c>
      <c r="B30" s="30" t="s">
        <v>51</v>
      </c>
      <c r="C30" s="46" t="s">
        <v>2</v>
      </c>
      <c r="D30" s="27">
        <v>100000</v>
      </c>
      <c r="E30" s="60"/>
      <c r="F30" s="6">
        <f t="shared" si="1"/>
        <v>0</v>
      </c>
    </row>
    <row r="31" spans="1:8" ht="15" customHeight="1" x14ac:dyDescent="0.25">
      <c r="A31" s="23" t="s">
        <v>17</v>
      </c>
      <c r="B31" s="30" t="s">
        <v>49</v>
      </c>
      <c r="C31" s="46" t="s">
        <v>2</v>
      </c>
      <c r="D31" s="27">
        <v>49500</v>
      </c>
      <c r="E31" s="60"/>
      <c r="F31" s="6">
        <f t="shared" si="1"/>
        <v>0</v>
      </c>
    </row>
    <row r="32" spans="1:8" ht="15" customHeight="1" x14ac:dyDescent="0.25">
      <c r="A32" s="23" t="s">
        <v>23</v>
      </c>
      <c r="B32" s="30" t="s">
        <v>50</v>
      </c>
      <c r="C32" s="46" t="s">
        <v>2</v>
      </c>
      <c r="D32" s="27">
        <v>20000</v>
      </c>
      <c r="E32" s="60"/>
      <c r="F32" s="6">
        <f t="shared" si="1"/>
        <v>0</v>
      </c>
    </row>
    <row r="33" spans="1:9" ht="15" customHeight="1" x14ac:dyDescent="0.25">
      <c r="A33" s="23" t="s">
        <v>37</v>
      </c>
      <c r="B33" s="30" t="s">
        <v>53</v>
      </c>
      <c r="C33" s="46" t="s">
        <v>2</v>
      </c>
      <c r="D33" s="27">
        <v>20000</v>
      </c>
      <c r="E33" s="60"/>
      <c r="F33" s="6">
        <f t="shared" si="1"/>
        <v>0</v>
      </c>
    </row>
    <row r="34" spans="1:9" ht="15" customHeight="1" x14ac:dyDescent="0.25">
      <c r="A34" s="23" t="s">
        <v>43</v>
      </c>
      <c r="B34" s="30" t="s">
        <v>54</v>
      </c>
      <c r="C34" s="46" t="s">
        <v>2</v>
      </c>
      <c r="D34" s="27">
        <v>20000</v>
      </c>
      <c r="E34" s="60"/>
      <c r="F34" s="6">
        <f t="shared" si="1"/>
        <v>0</v>
      </c>
    </row>
    <row r="35" spans="1:9" ht="15" customHeight="1" x14ac:dyDescent="0.25">
      <c r="A35" s="33"/>
      <c r="B35" s="34" t="s">
        <v>19</v>
      </c>
      <c r="C35" s="35"/>
      <c r="D35" s="48"/>
      <c r="E35" s="10"/>
      <c r="F35" s="9">
        <f>SUM(F24:F34)</f>
        <v>0</v>
      </c>
    </row>
    <row r="36" spans="1:9" ht="15" customHeight="1" x14ac:dyDescent="0.25">
      <c r="A36" s="42"/>
      <c r="B36" s="49"/>
      <c r="C36" s="42"/>
      <c r="D36" s="42"/>
      <c r="E36" s="1"/>
      <c r="F36" s="1"/>
    </row>
    <row r="37" spans="1:9" ht="15" customHeight="1" x14ac:dyDescent="0.25">
      <c r="A37" s="42"/>
      <c r="B37" s="50" t="s">
        <v>20</v>
      </c>
      <c r="C37" s="42"/>
      <c r="D37" s="42"/>
      <c r="E37" s="1"/>
      <c r="F37" s="1"/>
    </row>
    <row r="38" spans="1:9" ht="15" customHeight="1" x14ac:dyDescent="0.25">
      <c r="A38" s="19"/>
      <c r="B38" s="20" t="s">
        <v>18</v>
      </c>
      <c r="C38" s="21" t="s">
        <v>0</v>
      </c>
      <c r="D38" s="22" t="s">
        <v>39</v>
      </c>
      <c r="E38" s="15" t="s">
        <v>71</v>
      </c>
      <c r="F38" s="15" t="s">
        <v>40</v>
      </c>
    </row>
    <row r="39" spans="1:9" ht="24" customHeight="1" x14ac:dyDescent="0.25">
      <c r="A39" s="19"/>
      <c r="B39" s="20"/>
      <c r="C39" s="21"/>
      <c r="D39" s="22"/>
      <c r="E39" s="15"/>
      <c r="F39" s="15"/>
    </row>
    <row r="40" spans="1:9" x14ac:dyDescent="0.25">
      <c r="A40" s="23" t="s">
        <v>10</v>
      </c>
      <c r="B40" s="51" t="s">
        <v>34</v>
      </c>
      <c r="C40" s="52" t="s">
        <v>2</v>
      </c>
      <c r="D40" s="53">
        <v>417000</v>
      </c>
      <c r="E40" s="61"/>
      <c r="F40" s="11">
        <f>(D40*E40)*4</f>
        <v>0</v>
      </c>
      <c r="I40" s="12"/>
    </row>
    <row r="41" spans="1:9" x14ac:dyDescent="0.25">
      <c r="A41" s="23" t="s">
        <v>11</v>
      </c>
      <c r="B41" s="51" t="s">
        <v>55</v>
      </c>
      <c r="C41" s="52" t="s">
        <v>2</v>
      </c>
      <c r="D41" s="53">
        <v>100</v>
      </c>
      <c r="E41" s="61"/>
      <c r="F41" s="11">
        <f t="shared" ref="F41:F54" si="2">(D41*E41)*4</f>
        <v>0</v>
      </c>
    </row>
    <row r="42" spans="1:9" x14ac:dyDescent="0.25">
      <c r="A42" s="23" t="s">
        <v>12</v>
      </c>
      <c r="B42" s="51" t="s">
        <v>56</v>
      </c>
      <c r="C42" s="52" t="s">
        <v>2</v>
      </c>
      <c r="D42" s="53">
        <v>100</v>
      </c>
      <c r="E42" s="61"/>
      <c r="F42" s="11">
        <f t="shared" si="2"/>
        <v>0</v>
      </c>
    </row>
    <row r="43" spans="1:9" x14ac:dyDescent="0.25">
      <c r="A43" s="23" t="s">
        <v>13</v>
      </c>
      <c r="B43" s="51" t="s">
        <v>57</v>
      </c>
      <c r="C43" s="52" t="s">
        <v>2</v>
      </c>
      <c r="D43" s="53">
        <v>10</v>
      </c>
      <c r="E43" s="61"/>
      <c r="F43" s="11">
        <f t="shared" si="2"/>
        <v>0</v>
      </c>
    </row>
    <row r="44" spans="1:9" x14ac:dyDescent="0.25">
      <c r="A44" s="23" t="s">
        <v>14</v>
      </c>
      <c r="B44" s="51" t="s">
        <v>28</v>
      </c>
      <c r="C44" s="52" t="s">
        <v>2</v>
      </c>
      <c r="D44" s="53">
        <f>100000</f>
        <v>100000</v>
      </c>
      <c r="E44" s="61"/>
      <c r="F44" s="11">
        <f t="shared" si="2"/>
        <v>0</v>
      </c>
    </row>
    <row r="45" spans="1:9" x14ac:dyDescent="0.25">
      <c r="A45" s="23" t="s">
        <v>15</v>
      </c>
      <c r="B45" s="51" t="s">
        <v>33</v>
      </c>
      <c r="C45" s="52" t="s">
        <v>2</v>
      </c>
      <c r="D45" s="53">
        <v>1500</v>
      </c>
      <c r="E45" s="61"/>
      <c r="F45" s="11">
        <f t="shared" si="2"/>
        <v>0</v>
      </c>
    </row>
    <row r="46" spans="1:9" x14ac:dyDescent="0.25">
      <c r="A46" s="23" t="s">
        <v>16</v>
      </c>
      <c r="B46" s="51" t="s">
        <v>59</v>
      </c>
      <c r="C46" s="52" t="s">
        <v>2</v>
      </c>
      <c r="D46" s="53">
        <v>100</v>
      </c>
      <c r="E46" s="61"/>
      <c r="F46" s="11">
        <f t="shared" si="2"/>
        <v>0</v>
      </c>
    </row>
    <row r="47" spans="1:9" x14ac:dyDescent="0.25">
      <c r="A47" s="23" t="s">
        <v>17</v>
      </c>
      <c r="B47" s="51" t="s">
        <v>62</v>
      </c>
      <c r="C47" s="52" t="s">
        <v>2</v>
      </c>
      <c r="D47" s="53">
        <v>10</v>
      </c>
      <c r="E47" s="61"/>
      <c r="F47" s="11">
        <f t="shared" si="2"/>
        <v>0</v>
      </c>
    </row>
    <row r="48" spans="1:9" x14ac:dyDescent="0.25">
      <c r="A48" s="23" t="s">
        <v>23</v>
      </c>
      <c r="B48" s="51" t="s">
        <v>60</v>
      </c>
      <c r="C48" s="52" t="s">
        <v>2</v>
      </c>
      <c r="D48" s="53">
        <v>10</v>
      </c>
      <c r="E48" s="61"/>
      <c r="F48" s="11">
        <f t="shared" si="2"/>
        <v>0</v>
      </c>
    </row>
    <row r="49" spans="1:8" x14ac:dyDescent="0.25">
      <c r="A49" s="23" t="s">
        <v>37</v>
      </c>
      <c r="B49" s="51" t="s">
        <v>29</v>
      </c>
      <c r="C49" s="52" t="s">
        <v>2</v>
      </c>
      <c r="D49" s="53">
        <v>10</v>
      </c>
      <c r="E49" s="61"/>
      <c r="F49" s="11">
        <f t="shared" si="2"/>
        <v>0</v>
      </c>
    </row>
    <row r="50" spans="1:8" x14ac:dyDescent="0.25">
      <c r="A50" s="23" t="s">
        <v>43</v>
      </c>
      <c r="B50" s="51" t="s">
        <v>61</v>
      </c>
      <c r="C50" s="52" t="s">
        <v>2</v>
      </c>
      <c r="D50" s="53">
        <v>10</v>
      </c>
      <c r="E50" s="61"/>
      <c r="F50" s="11">
        <f t="shared" si="2"/>
        <v>0</v>
      </c>
    </row>
    <row r="51" spans="1:8" x14ac:dyDescent="0.25">
      <c r="A51" s="23" t="s">
        <v>45</v>
      </c>
      <c r="B51" s="51" t="s">
        <v>63</v>
      </c>
      <c r="C51" s="52" t="s">
        <v>2</v>
      </c>
      <c r="D51" s="53">
        <v>10</v>
      </c>
      <c r="E51" s="61"/>
      <c r="F51" s="11">
        <f t="shared" si="2"/>
        <v>0</v>
      </c>
    </row>
    <row r="52" spans="1:8" x14ac:dyDescent="0.25">
      <c r="A52" s="23" t="s">
        <v>66</v>
      </c>
      <c r="B52" s="54" t="s">
        <v>30</v>
      </c>
      <c r="C52" s="52" t="s">
        <v>2</v>
      </c>
      <c r="D52" s="53">
        <v>13500</v>
      </c>
      <c r="E52" s="61"/>
      <c r="F52" s="11">
        <f t="shared" si="2"/>
        <v>0</v>
      </c>
    </row>
    <row r="53" spans="1:8" x14ac:dyDescent="0.25">
      <c r="A53" s="23" t="s">
        <v>67</v>
      </c>
      <c r="B53" s="54" t="s">
        <v>64</v>
      </c>
      <c r="C53" s="52" t="s">
        <v>2</v>
      </c>
      <c r="D53" s="53">
        <v>10</v>
      </c>
      <c r="E53" s="61"/>
      <c r="F53" s="11">
        <f t="shared" si="2"/>
        <v>0</v>
      </c>
    </row>
    <row r="54" spans="1:8" x14ac:dyDescent="0.25">
      <c r="A54" s="23" t="s">
        <v>68</v>
      </c>
      <c r="B54" s="54" t="s">
        <v>65</v>
      </c>
      <c r="C54" s="52" t="s">
        <v>2</v>
      </c>
      <c r="D54" s="53">
        <v>10</v>
      </c>
      <c r="E54" s="61"/>
      <c r="F54" s="11">
        <f t="shared" si="2"/>
        <v>0</v>
      </c>
    </row>
    <row r="55" spans="1:8" x14ac:dyDescent="0.25">
      <c r="A55" s="33"/>
      <c r="B55" s="55" t="s">
        <v>19</v>
      </c>
      <c r="C55" s="35"/>
      <c r="D55" s="56"/>
      <c r="E55" s="13"/>
      <c r="F55" s="9">
        <f>SUM(F40:F54)</f>
        <v>0</v>
      </c>
    </row>
    <row r="56" spans="1:8" ht="12" customHeight="1" thickBot="1" x14ac:dyDescent="0.3">
      <c r="A56" s="42"/>
      <c r="B56" s="42"/>
      <c r="C56" s="42"/>
      <c r="D56" s="42"/>
      <c r="E56" s="1"/>
      <c r="F56" s="1"/>
      <c r="H56" s="5"/>
    </row>
    <row r="57" spans="1:8" ht="21.75" thickBot="1" x14ac:dyDescent="0.4">
      <c r="A57" s="33"/>
      <c r="B57" s="57" t="s">
        <v>41</v>
      </c>
      <c r="C57" s="35"/>
      <c r="D57" s="58"/>
      <c r="E57" s="7"/>
      <c r="F57" s="14">
        <f>F55+F35+F19</f>
        <v>0</v>
      </c>
    </row>
  </sheetData>
  <sheetProtection sheet="1" objects="1" scenarios="1" selectLockedCells="1"/>
  <mergeCells count="18">
    <mergeCell ref="F5:F6"/>
    <mergeCell ref="A5:A6"/>
    <mergeCell ref="B5:B6"/>
    <mergeCell ref="C5:C6"/>
    <mergeCell ref="D5:D6"/>
    <mergeCell ref="E5:E6"/>
    <mergeCell ref="F38:F39"/>
    <mergeCell ref="A22:A23"/>
    <mergeCell ref="B22:B23"/>
    <mergeCell ref="C22:C23"/>
    <mergeCell ref="D22:D23"/>
    <mergeCell ref="E22:E23"/>
    <mergeCell ref="F22:F23"/>
    <mergeCell ref="A38:A39"/>
    <mergeCell ref="B38:B39"/>
    <mergeCell ref="C38:C39"/>
    <mergeCell ref="D38:D39"/>
    <mergeCell ref="E38:E39"/>
  </mergeCells>
  <printOptions horizontalCentered="1" verticalCentered="1"/>
  <pageMargins left="0.31496062992125984" right="0.31496062992125984" top="0.17" bottom="0.78740157480314965" header="0.3" footer="0.31496062992125984"/>
  <pageSetup paperSize="9" scale="80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příloha č.1 </vt:lpstr>
    </vt:vector>
  </TitlesOfParts>
  <Company>Infas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Hajek</dc:creator>
  <cp:lastModifiedBy>K2</cp:lastModifiedBy>
  <cp:lastPrinted>2015-07-30T08:49:02Z</cp:lastPrinted>
  <dcterms:created xsi:type="dcterms:W3CDTF">2011-06-09T10:41:56Z</dcterms:created>
  <dcterms:modified xsi:type="dcterms:W3CDTF">2015-10-09T11:24:35Z</dcterms:modified>
</cp:coreProperties>
</file>