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\TREBESTOVICE_S\CP_7\BYT-klub_duchodcu\Soupis praci\"/>
    </mc:Choice>
  </mc:AlternateContent>
  <bookViews>
    <workbookView xWindow="0" yWindow="0" windowWidth="0" windowHeight="0"/>
  </bookViews>
  <sheets>
    <sheet name="Rekapitulace stavby" sheetId="1" r:id="rId1"/>
    <sheet name="TR-09 - Oprava bytu v pří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'TR-09 - Oprava bytu v pří...'!$C$139:$K$1089</definedName>
    <definedName name="_xlnm.Print_Area" localSheetId="1">'TR-09 - Oprava bytu v pří...'!$C$4:$J$37,'TR-09 - Oprava bytu v pří...'!$C$50:$J$76,'TR-09 - Oprava bytu v pří...'!$C$82:$J$123,'TR-09 - Oprava bytu v pří...'!$C$129:$J$1089</definedName>
    <definedName name="_xlnm.Print_Titles" localSheetId="1">'TR-09 - Oprava bytu v pří...'!$139:$139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084"/>
  <c r="BH1084"/>
  <c r="BG1084"/>
  <c r="BF1084"/>
  <c r="T1084"/>
  <c r="T1083"/>
  <c r="R1084"/>
  <c r="R1083"/>
  <c r="P1084"/>
  <c r="P1083"/>
  <c r="BI1072"/>
  <c r="BH1072"/>
  <c r="BG1072"/>
  <c r="BF1072"/>
  <c r="T1072"/>
  <c r="T1071"/>
  <c r="R1072"/>
  <c r="R1071"/>
  <c r="P1072"/>
  <c r="P1071"/>
  <c r="BI1064"/>
  <c r="BH1064"/>
  <c r="BG1064"/>
  <c r="BF1064"/>
  <c r="T1064"/>
  <c r="T1063"/>
  <c r="R1064"/>
  <c r="R1063"/>
  <c r="R1062"/>
  <c r="P1064"/>
  <c r="P1063"/>
  <c r="BI1060"/>
  <c r="BH1060"/>
  <c r="BG1060"/>
  <c r="BF1060"/>
  <c r="T1060"/>
  <c r="R1060"/>
  <c r="P1060"/>
  <c r="BI1049"/>
  <c r="BH1049"/>
  <c r="BG1049"/>
  <c r="BF1049"/>
  <c r="T1049"/>
  <c r="R1049"/>
  <c r="P1049"/>
  <c r="BI1045"/>
  <c r="BH1045"/>
  <c r="BG1045"/>
  <c r="BF1045"/>
  <c r="T1045"/>
  <c r="R1045"/>
  <c r="P1045"/>
  <c r="BI1042"/>
  <c r="BH1042"/>
  <c r="BG1042"/>
  <c r="BF1042"/>
  <c r="T1042"/>
  <c r="R1042"/>
  <c r="P1042"/>
  <c r="BI1034"/>
  <c r="BH1034"/>
  <c r="BG1034"/>
  <c r="BF1034"/>
  <c r="T1034"/>
  <c r="R1034"/>
  <c r="P1034"/>
  <c r="BI1031"/>
  <c r="BH1031"/>
  <c r="BG1031"/>
  <c r="BF1031"/>
  <c r="T1031"/>
  <c r="R1031"/>
  <c r="P1031"/>
  <c r="BI1022"/>
  <c r="BH1022"/>
  <c r="BG1022"/>
  <c r="BF1022"/>
  <c r="T1022"/>
  <c r="R1022"/>
  <c r="P1022"/>
  <c r="BI1016"/>
  <c r="BH1016"/>
  <c r="BG1016"/>
  <c r="BF1016"/>
  <c r="T1016"/>
  <c r="R1016"/>
  <c r="P1016"/>
  <c r="BI1012"/>
  <c r="BH1012"/>
  <c r="BG1012"/>
  <c r="BF1012"/>
  <c r="T1012"/>
  <c r="R1012"/>
  <c r="P1012"/>
  <c r="BI1009"/>
  <c r="BH1009"/>
  <c r="BG1009"/>
  <c r="BF1009"/>
  <c r="T1009"/>
  <c r="R1009"/>
  <c r="P1009"/>
  <c r="BI1000"/>
  <c r="BH1000"/>
  <c r="BG1000"/>
  <c r="BF1000"/>
  <c r="T1000"/>
  <c r="R1000"/>
  <c r="P1000"/>
  <c r="BI997"/>
  <c r="BH997"/>
  <c r="BG997"/>
  <c r="BF997"/>
  <c r="T997"/>
  <c r="R997"/>
  <c r="P997"/>
  <c r="BI989"/>
  <c r="BH989"/>
  <c r="BG989"/>
  <c r="BF989"/>
  <c r="T989"/>
  <c r="R989"/>
  <c r="P989"/>
  <c r="BI983"/>
  <c r="BH983"/>
  <c r="BG983"/>
  <c r="BF983"/>
  <c r="T983"/>
  <c r="R983"/>
  <c r="P983"/>
  <c r="BI979"/>
  <c r="BH979"/>
  <c r="BG979"/>
  <c r="BF979"/>
  <c r="T979"/>
  <c r="R979"/>
  <c r="P979"/>
  <c r="BI976"/>
  <c r="BH976"/>
  <c r="BG976"/>
  <c r="BF976"/>
  <c r="T976"/>
  <c r="R976"/>
  <c r="P976"/>
  <c r="BI965"/>
  <c r="BH965"/>
  <c r="BG965"/>
  <c r="BF965"/>
  <c r="T965"/>
  <c r="R965"/>
  <c r="P965"/>
  <c r="BI962"/>
  <c r="BH962"/>
  <c r="BG962"/>
  <c r="BF962"/>
  <c r="T962"/>
  <c r="R962"/>
  <c r="P962"/>
  <c r="BI953"/>
  <c r="BH953"/>
  <c r="BG953"/>
  <c r="BF953"/>
  <c r="T953"/>
  <c r="R953"/>
  <c r="P953"/>
  <c r="BI950"/>
  <c r="BH950"/>
  <c r="BG950"/>
  <c r="BF950"/>
  <c r="T950"/>
  <c r="R950"/>
  <c r="P950"/>
  <c r="BI944"/>
  <c r="BH944"/>
  <c r="BG944"/>
  <c r="BF944"/>
  <c r="T944"/>
  <c r="R944"/>
  <c r="P944"/>
  <c r="BI941"/>
  <c r="BH941"/>
  <c r="BG941"/>
  <c r="BF941"/>
  <c r="T941"/>
  <c r="R941"/>
  <c r="P941"/>
  <c r="BI935"/>
  <c r="BH935"/>
  <c r="BG935"/>
  <c r="BF935"/>
  <c r="T935"/>
  <c r="R935"/>
  <c r="P935"/>
  <c r="BI924"/>
  <c r="BH924"/>
  <c r="BG924"/>
  <c r="BF924"/>
  <c r="T924"/>
  <c r="R924"/>
  <c r="P924"/>
  <c r="BI920"/>
  <c r="BH920"/>
  <c r="BG920"/>
  <c r="BF920"/>
  <c r="T920"/>
  <c r="R920"/>
  <c r="P920"/>
  <c r="BI914"/>
  <c r="BH914"/>
  <c r="BG914"/>
  <c r="BF914"/>
  <c r="T914"/>
  <c r="R914"/>
  <c r="P914"/>
  <c r="BI908"/>
  <c r="BH908"/>
  <c r="BG908"/>
  <c r="BF908"/>
  <c r="T908"/>
  <c r="R908"/>
  <c r="P908"/>
  <c r="BI906"/>
  <c r="BH906"/>
  <c r="BG906"/>
  <c r="BF906"/>
  <c r="T906"/>
  <c r="R906"/>
  <c r="P906"/>
  <c r="BI893"/>
  <c r="BH893"/>
  <c r="BG893"/>
  <c r="BF893"/>
  <c r="T893"/>
  <c r="R893"/>
  <c r="P893"/>
  <c r="BI891"/>
  <c r="BH891"/>
  <c r="BG891"/>
  <c r="BF891"/>
  <c r="T891"/>
  <c r="R891"/>
  <c r="P891"/>
  <c r="BI884"/>
  <c r="BH884"/>
  <c r="BG884"/>
  <c r="BF884"/>
  <c r="T884"/>
  <c r="R884"/>
  <c r="P884"/>
  <c r="BI882"/>
  <c r="BH882"/>
  <c r="BG882"/>
  <c r="BF882"/>
  <c r="T882"/>
  <c r="R882"/>
  <c r="P882"/>
  <c r="BI876"/>
  <c r="BH876"/>
  <c r="BG876"/>
  <c r="BF876"/>
  <c r="T876"/>
  <c r="R876"/>
  <c r="P876"/>
  <c r="BI874"/>
  <c r="BH874"/>
  <c r="BG874"/>
  <c r="BF874"/>
  <c r="T874"/>
  <c r="R874"/>
  <c r="P874"/>
  <c r="BI868"/>
  <c r="BH868"/>
  <c r="BG868"/>
  <c r="BF868"/>
  <c r="T868"/>
  <c r="R868"/>
  <c r="P868"/>
  <c r="BI866"/>
  <c r="BH866"/>
  <c r="BG866"/>
  <c r="BF866"/>
  <c r="T866"/>
  <c r="R866"/>
  <c r="P866"/>
  <c r="BI860"/>
  <c r="BH860"/>
  <c r="BG860"/>
  <c r="BF860"/>
  <c r="T860"/>
  <c r="R860"/>
  <c r="P860"/>
  <c r="BI858"/>
  <c r="BH858"/>
  <c r="BG858"/>
  <c r="BF858"/>
  <c r="T858"/>
  <c r="R858"/>
  <c r="P858"/>
  <c r="BI855"/>
  <c r="BH855"/>
  <c r="BG855"/>
  <c r="BF855"/>
  <c r="T855"/>
  <c r="R855"/>
  <c r="P855"/>
  <c r="BI848"/>
  <c r="BH848"/>
  <c r="BG848"/>
  <c r="BF848"/>
  <c r="T848"/>
  <c r="R848"/>
  <c r="P848"/>
  <c r="BI846"/>
  <c r="BH846"/>
  <c r="BG846"/>
  <c r="BF846"/>
  <c r="T846"/>
  <c r="R846"/>
  <c r="P846"/>
  <c r="BI839"/>
  <c r="BH839"/>
  <c r="BG839"/>
  <c r="BF839"/>
  <c r="T839"/>
  <c r="R839"/>
  <c r="P839"/>
  <c r="BI837"/>
  <c r="BH837"/>
  <c r="BG837"/>
  <c r="BF837"/>
  <c r="T837"/>
  <c r="R837"/>
  <c r="P837"/>
  <c r="BI835"/>
  <c r="BH835"/>
  <c r="BG835"/>
  <c r="BF835"/>
  <c r="T835"/>
  <c r="R835"/>
  <c r="P835"/>
  <c r="BI828"/>
  <c r="BH828"/>
  <c r="BG828"/>
  <c r="BF828"/>
  <c r="T828"/>
  <c r="R828"/>
  <c r="P828"/>
  <c r="BI826"/>
  <c r="BH826"/>
  <c r="BG826"/>
  <c r="BF826"/>
  <c r="T826"/>
  <c r="R826"/>
  <c r="P826"/>
  <c r="BI817"/>
  <c r="BH817"/>
  <c r="BG817"/>
  <c r="BF817"/>
  <c r="T817"/>
  <c r="R817"/>
  <c r="P817"/>
  <c r="BI815"/>
  <c r="BH815"/>
  <c r="BG815"/>
  <c r="BF815"/>
  <c r="T815"/>
  <c r="R815"/>
  <c r="P815"/>
  <c r="BI806"/>
  <c r="BH806"/>
  <c r="BG806"/>
  <c r="BF806"/>
  <c r="T806"/>
  <c r="R806"/>
  <c r="P806"/>
  <c r="BI802"/>
  <c r="BH802"/>
  <c r="BG802"/>
  <c r="BF802"/>
  <c r="T802"/>
  <c r="R802"/>
  <c r="P802"/>
  <c r="BI789"/>
  <c r="BH789"/>
  <c r="BG789"/>
  <c r="BF789"/>
  <c r="T789"/>
  <c r="R789"/>
  <c r="P789"/>
  <c r="BI785"/>
  <c r="BH785"/>
  <c r="BG785"/>
  <c r="BF785"/>
  <c r="T785"/>
  <c r="R785"/>
  <c r="P785"/>
  <c r="BI779"/>
  <c r="BH779"/>
  <c r="BG779"/>
  <c r="BF779"/>
  <c r="T779"/>
  <c r="R779"/>
  <c r="P779"/>
  <c r="BI767"/>
  <c r="BH767"/>
  <c r="BG767"/>
  <c r="BF767"/>
  <c r="T767"/>
  <c r="R767"/>
  <c r="P767"/>
  <c r="BI763"/>
  <c r="BH763"/>
  <c r="BG763"/>
  <c r="BF763"/>
  <c r="T763"/>
  <c r="R763"/>
  <c r="P763"/>
  <c r="BI757"/>
  <c r="BH757"/>
  <c r="BG757"/>
  <c r="BF757"/>
  <c r="T757"/>
  <c r="R757"/>
  <c r="P757"/>
  <c r="BI748"/>
  <c r="BH748"/>
  <c r="BG748"/>
  <c r="BF748"/>
  <c r="T748"/>
  <c r="T747"/>
  <c r="R748"/>
  <c r="R747"/>
  <c r="P748"/>
  <c r="P747"/>
  <c r="BI744"/>
  <c r="BH744"/>
  <c r="BG744"/>
  <c r="BF744"/>
  <c r="T744"/>
  <c r="R744"/>
  <c r="P744"/>
  <c r="BI738"/>
  <c r="BH738"/>
  <c r="BG738"/>
  <c r="BF738"/>
  <c r="T738"/>
  <c r="R738"/>
  <c r="P738"/>
  <c r="BI732"/>
  <c r="BH732"/>
  <c r="BG732"/>
  <c r="BF732"/>
  <c r="T732"/>
  <c r="R732"/>
  <c r="P732"/>
  <c r="BI726"/>
  <c r="BH726"/>
  <c r="BG726"/>
  <c r="BF726"/>
  <c r="T726"/>
  <c r="R726"/>
  <c r="P726"/>
  <c r="BI720"/>
  <c r="BH720"/>
  <c r="BG720"/>
  <c r="BF720"/>
  <c r="T720"/>
  <c r="R720"/>
  <c r="P720"/>
  <c r="BI714"/>
  <c r="BH714"/>
  <c r="BG714"/>
  <c r="BF714"/>
  <c r="T714"/>
  <c r="R714"/>
  <c r="P714"/>
  <c r="BI708"/>
  <c r="BH708"/>
  <c r="BG708"/>
  <c r="BF708"/>
  <c r="T708"/>
  <c r="R708"/>
  <c r="P708"/>
  <c r="BI704"/>
  <c r="BH704"/>
  <c r="BG704"/>
  <c r="BF704"/>
  <c r="T704"/>
  <c r="R704"/>
  <c r="P704"/>
  <c r="BI698"/>
  <c r="BH698"/>
  <c r="BG698"/>
  <c r="BF698"/>
  <c r="T698"/>
  <c r="R698"/>
  <c r="P698"/>
  <c r="BI692"/>
  <c r="BH692"/>
  <c r="BG692"/>
  <c r="BF692"/>
  <c r="T692"/>
  <c r="R692"/>
  <c r="P692"/>
  <c r="BI685"/>
  <c r="BH685"/>
  <c r="BG685"/>
  <c r="BF685"/>
  <c r="T685"/>
  <c r="R685"/>
  <c r="P685"/>
  <c r="BI679"/>
  <c r="BH679"/>
  <c r="BG679"/>
  <c r="BF679"/>
  <c r="T679"/>
  <c r="R679"/>
  <c r="P679"/>
  <c r="BI671"/>
  <c r="BH671"/>
  <c r="BG671"/>
  <c r="BF671"/>
  <c r="T671"/>
  <c r="R671"/>
  <c r="P671"/>
  <c r="BI665"/>
  <c r="BH665"/>
  <c r="BG665"/>
  <c r="BF665"/>
  <c r="T665"/>
  <c r="R665"/>
  <c r="P665"/>
  <c r="BI659"/>
  <c r="BH659"/>
  <c r="BG659"/>
  <c r="BF659"/>
  <c r="T659"/>
  <c r="R659"/>
  <c r="P659"/>
  <c r="BI653"/>
  <c r="BH653"/>
  <c r="BG653"/>
  <c r="BF653"/>
  <c r="T653"/>
  <c r="R653"/>
  <c r="P653"/>
  <c r="BI651"/>
  <c r="BH651"/>
  <c r="BG651"/>
  <c r="BF651"/>
  <c r="T651"/>
  <c r="R651"/>
  <c r="P651"/>
  <c r="BI645"/>
  <c r="BH645"/>
  <c r="BG645"/>
  <c r="BF645"/>
  <c r="T645"/>
  <c r="R645"/>
  <c r="P645"/>
  <c r="BI639"/>
  <c r="BH639"/>
  <c r="BG639"/>
  <c r="BF639"/>
  <c r="T639"/>
  <c r="R639"/>
  <c r="P639"/>
  <c r="BI632"/>
  <c r="BH632"/>
  <c r="BG632"/>
  <c r="BF632"/>
  <c r="T632"/>
  <c r="R632"/>
  <c r="P632"/>
  <c r="BI626"/>
  <c r="BH626"/>
  <c r="BG626"/>
  <c r="BF626"/>
  <c r="T626"/>
  <c r="R626"/>
  <c r="P626"/>
  <c r="BI619"/>
  <c r="BH619"/>
  <c r="BG619"/>
  <c r="BF619"/>
  <c r="T619"/>
  <c r="R619"/>
  <c r="P619"/>
  <c r="BI615"/>
  <c r="BH615"/>
  <c r="BG615"/>
  <c r="BF615"/>
  <c r="T615"/>
  <c r="T605"/>
  <c r="R615"/>
  <c r="R605"/>
  <c r="P615"/>
  <c r="P605"/>
  <c r="BI606"/>
  <c r="BH606"/>
  <c r="BG606"/>
  <c r="BF606"/>
  <c r="T606"/>
  <c r="R606"/>
  <c r="P606"/>
  <c r="BI602"/>
  <c r="BH602"/>
  <c r="BG602"/>
  <c r="BF602"/>
  <c r="T602"/>
  <c r="R602"/>
  <c r="P602"/>
  <c r="BI595"/>
  <c r="BH595"/>
  <c r="BG595"/>
  <c r="BF595"/>
  <c r="T595"/>
  <c r="R595"/>
  <c r="P595"/>
  <c r="BI586"/>
  <c r="BH586"/>
  <c r="BG586"/>
  <c r="BF586"/>
  <c r="T586"/>
  <c r="R586"/>
  <c r="P586"/>
  <c r="BI581"/>
  <c r="BH581"/>
  <c r="BG581"/>
  <c r="BF581"/>
  <c r="T581"/>
  <c r="R581"/>
  <c r="P581"/>
  <c r="BI577"/>
  <c r="BH577"/>
  <c r="BG577"/>
  <c r="BF577"/>
  <c r="T577"/>
  <c r="R577"/>
  <c r="P577"/>
  <c r="BI574"/>
  <c r="BH574"/>
  <c r="BG574"/>
  <c r="BF574"/>
  <c r="T574"/>
  <c r="R574"/>
  <c r="P574"/>
  <c r="BI559"/>
  <c r="BH559"/>
  <c r="BG559"/>
  <c r="BF559"/>
  <c r="T559"/>
  <c r="R559"/>
  <c r="P559"/>
  <c r="BI555"/>
  <c r="BH555"/>
  <c r="BG555"/>
  <c r="BF555"/>
  <c r="T555"/>
  <c r="R555"/>
  <c r="P555"/>
  <c r="BI552"/>
  <c r="BH552"/>
  <c r="BG552"/>
  <c r="BF552"/>
  <c r="T552"/>
  <c r="R552"/>
  <c r="P552"/>
  <c r="BI543"/>
  <c r="BH543"/>
  <c r="BG543"/>
  <c r="BF543"/>
  <c r="T543"/>
  <c r="R543"/>
  <c r="P543"/>
  <c r="BI540"/>
  <c r="BH540"/>
  <c r="BG540"/>
  <c r="BF540"/>
  <c r="T540"/>
  <c r="R540"/>
  <c r="P540"/>
  <c r="BI531"/>
  <c r="BH531"/>
  <c r="BG531"/>
  <c r="BF531"/>
  <c r="T531"/>
  <c r="R531"/>
  <c r="P531"/>
  <c r="BI524"/>
  <c r="BH524"/>
  <c r="BG524"/>
  <c r="BF524"/>
  <c r="T524"/>
  <c r="R524"/>
  <c r="P524"/>
  <c r="BI521"/>
  <c r="BH521"/>
  <c r="BG521"/>
  <c r="BF521"/>
  <c r="T521"/>
  <c r="R521"/>
  <c r="P521"/>
  <c r="BI512"/>
  <c r="BH512"/>
  <c r="BG512"/>
  <c r="BF512"/>
  <c r="T512"/>
  <c r="R512"/>
  <c r="P512"/>
  <c r="BI507"/>
  <c r="BH507"/>
  <c r="BG507"/>
  <c r="BF507"/>
  <c r="T507"/>
  <c r="T506"/>
  <c r="R507"/>
  <c r="R506"/>
  <c r="P507"/>
  <c r="P506"/>
  <c r="BI499"/>
  <c r="BH499"/>
  <c r="BG499"/>
  <c r="BF499"/>
  <c r="T499"/>
  <c r="R499"/>
  <c r="P499"/>
  <c r="BI478"/>
  <c r="BH478"/>
  <c r="BG478"/>
  <c r="BF478"/>
  <c r="T478"/>
  <c r="R478"/>
  <c r="P478"/>
  <c r="BI471"/>
  <c r="BH471"/>
  <c r="BG471"/>
  <c r="BF471"/>
  <c r="T471"/>
  <c r="R471"/>
  <c r="P471"/>
  <c r="BI468"/>
  <c r="BH468"/>
  <c r="BG468"/>
  <c r="BF468"/>
  <c r="T468"/>
  <c r="R468"/>
  <c r="P468"/>
  <c r="BI464"/>
  <c r="BH464"/>
  <c r="BG464"/>
  <c r="BF464"/>
  <c r="T464"/>
  <c r="R464"/>
  <c r="P464"/>
  <c r="BI461"/>
  <c r="BH461"/>
  <c r="BG461"/>
  <c r="BF461"/>
  <c r="T461"/>
  <c r="R461"/>
  <c r="P461"/>
  <c r="BI454"/>
  <c r="BH454"/>
  <c r="BG454"/>
  <c r="BF454"/>
  <c r="T454"/>
  <c r="R454"/>
  <c r="P454"/>
  <c r="BI445"/>
  <c r="BH445"/>
  <c r="BG445"/>
  <c r="BF445"/>
  <c r="T445"/>
  <c r="R445"/>
  <c r="P445"/>
  <c r="BI437"/>
  <c r="BH437"/>
  <c r="BG437"/>
  <c r="BF437"/>
  <c r="T437"/>
  <c r="R437"/>
  <c r="P437"/>
  <c r="BI425"/>
  <c r="BH425"/>
  <c r="BG425"/>
  <c r="BF425"/>
  <c r="T425"/>
  <c r="R425"/>
  <c r="P425"/>
  <c r="BI417"/>
  <c r="BH417"/>
  <c r="BG417"/>
  <c r="BF417"/>
  <c r="T417"/>
  <c r="R417"/>
  <c r="P417"/>
  <c r="BI406"/>
  <c r="BH406"/>
  <c r="BG406"/>
  <c r="BF406"/>
  <c r="T406"/>
  <c r="R406"/>
  <c r="P406"/>
  <c r="BI394"/>
  <c r="BH394"/>
  <c r="BG394"/>
  <c r="BF394"/>
  <c r="T394"/>
  <c r="R394"/>
  <c r="P394"/>
  <c r="BI387"/>
  <c r="BH387"/>
  <c r="BG387"/>
  <c r="BF387"/>
  <c r="T387"/>
  <c r="R387"/>
  <c r="P387"/>
  <c r="BI372"/>
  <c r="BH372"/>
  <c r="BG372"/>
  <c r="BF372"/>
  <c r="T372"/>
  <c r="R372"/>
  <c r="P372"/>
  <c r="BI369"/>
  <c r="BH369"/>
  <c r="BG369"/>
  <c r="BF369"/>
  <c r="T369"/>
  <c r="R369"/>
  <c r="P369"/>
  <c r="BI363"/>
  <c r="BH363"/>
  <c r="BG363"/>
  <c r="BF363"/>
  <c r="T363"/>
  <c r="R363"/>
  <c r="P363"/>
  <c r="BI361"/>
  <c r="BH361"/>
  <c r="BG361"/>
  <c r="BF361"/>
  <c r="T361"/>
  <c r="R361"/>
  <c r="P361"/>
  <c r="BI354"/>
  <c r="BH354"/>
  <c r="BG354"/>
  <c r="BF354"/>
  <c r="T354"/>
  <c r="R354"/>
  <c r="P354"/>
  <c r="BI346"/>
  <c r="BH346"/>
  <c r="BG346"/>
  <c r="BF346"/>
  <c r="T346"/>
  <c r="R346"/>
  <c r="P346"/>
  <c r="BI331"/>
  <c r="BH331"/>
  <c r="BG331"/>
  <c r="BF331"/>
  <c r="T331"/>
  <c r="R331"/>
  <c r="P331"/>
  <c r="BI316"/>
  <c r="BH316"/>
  <c r="BG316"/>
  <c r="BF316"/>
  <c r="T316"/>
  <c r="R316"/>
  <c r="P316"/>
  <c r="BI301"/>
  <c r="BH301"/>
  <c r="BG301"/>
  <c r="BF301"/>
  <c r="T301"/>
  <c r="R301"/>
  <c r="P301"/>
  <c r="BI290"/>
  <c r="BH290"/>
  <c r="BG290"/>
  <c r="BF290"/>
  <c r="T290"/>
  <c r="R290"/>
  <c r="P290"/>
  <c r="BI275"/>
  <c r="BH275"/>
  <c r="BG275"/>
  <c r="BF275"/>
  <c r="T275"/>
  <c r="R275"/>
  <c r="P275"/>
  <c r="BI266"/>
  <c r="BH266"/>
  <c r="BG266"/>
  <c r="BF266"/>
  <c r="T266"/>
  <c r="R266"/>
  <c r="P266"/>
  <c r="BI251"/>
  <c r="BH251"/>
  <c r="BG251"/>
  <c r="BF251"/>
  <c r="T251"/>
  <c r="R251"/>
  <c r="P251"/>
  <c r="BI242"/>
  <c r="BH242"/>
  <c r="BG242"/>
  <c r="BF242"/>
  <c r="T242"/>
  <c r="R242"/>
  <c r="P242"/>
  <c r="BI227"/>
  <c r="BH227"/>
  <c r="BG227"/>
  <c r="BF227"/>
  <c r="T227"/>
  <c r="R227"/>
  <c r="P227"/>
  <c r="BI214"/>
  <c r="BH214"/>
  <c r="BG214"/>
  <c r="BF214"/>
  <c r="T214"/>
  <c r="R214"/>
  <c r="P214"/>
  <c r="BI198"/>
  <c r="BH198"/>
  <c r="BG198"/>
  <c r="BF198"/>
  <c r="T198"/>
  <c r="R198"/>
  <c r="P198"/>
  <c r="BI188"/>
  <c r="BH188"/>
  <c r="BG188"/>
  <c r="BF188"/>
  <c r="T188"/>
  <c r="R188"/>
  <c r="P188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67"/>
  <c r="BH167"/>
  <c r="BG167"/>
  <c r="BF167"/>
  <c r="T167"/>
  <c r="R167"/>
  <c r="P167"/>
  <c r="BI165"/>
  <c r="BH165"/>
  <c r="BG165"/>
  <c r="BF165"/>
  <c r="T165"/>
  <c r="R165"/>
  <c r="P165"/>
  <c r="BI159"/>
  <c r="BH159"/>
  <c r="BG159"/>
  <c r="BF159"/>
  <c r="T159"/>
  <c r="R159"/>
  <c r="P159"/>
  <c r="BI153"/>
  <c r="BH153"/>
  <c r="BG153"/>
  <c r="BF153"/>
  <c r="T153"/>
  <c r="R153"/>
  <c r="P153"/>
  <c r="BI143"/>
  <c r="BH143"/>
  <c r="BG143"/>
  <c r="BF143"/>
  <c r="T143"/>
  <c r="T142"/>
  <c r="R143"/>
  <c r="R142"/>
  <c r="P143"/>
  <c r="P142"/>
  <c r="J137"/>
  <c r="F136"/>
  <c r="F134"/>
  <c r="E132"/>
  <c r="J90"/>
  <c r="F89"/>
  <c r="F87"/>
  <c r="E85"/>
  <c r="J19"/>
  <c r="E19"/>
  <c r="J136"/>
  <c r="J18"/>
  <c r="J16"/>
  <c r="E16"/>
  <c r="F137"/>
  <c r="J15"/>
  <c r="J10"/>
  <c r="J134"/>
  <c i="1" r="L90"/>
  <c r="AM90"/>
  <c r="AM89"/>
  <c r="L89"/>
  <c r="AM87"/>
  <c r="L87"/>
  <c r="L85"/>
  <c r="L84"/>
  <c i="2" r="BK445"/>
  <c r="BK944"/>
  <c r="BK543"/>
  <c r="BK839"/>
  <c r="BK227"/>
  <c r="BK1060"/>
  <c r="J914"/>
  <c r="BK924"/>
  <c r="BK173"/>
  <c r="J855"/>
  <c r="J188"/>
  <c r="J989"/>
  <c r="J577"/>
  <c r="J965"/>
  <c r="BK361"/>
  <c r="BK828"/>
  <c r="BK732"/>
  <c r="BK665"/>
  <c r="J744"/>
  <c r="J726"/>
  <c r="BK577"/>
  <c r="J685"/>
  <c r="J361"/>
  <c r="J595"/>
  <c r="BK301"/>
  <c r="J198"/>
  <c r="BK950"/>
  <c r="BK976"/>
  <c r="J478"/>
  <c r="J521"/>
  <c r="J1072"/>
  <c r="BK1016"/>
  <c r="BK868"/>
  <c r="J499"/>
  <c r="BK167"/>
  <c r="J437"/>
  <c r="J639"/>
  <c r="J858"/>
  <c r="BK817"/>
  <c r="BK855"/>
  <c r="BK464"/>
  <c r="BK242"/>
  <c r="J976"/>
  <c r="J891"/>
  <c r="J837"/>
  <c r="BK941"/>
  <c r="J748"/>
  <c r="J471"/>
  <c r="BK908"/>
  <c r="BK846"/>
  <c r="J757"/>
  <c r="BK406"/>
  <c r="J1084"/>
  <c r="J1064"/>
  <c r="BK1045"/>
  <c r="J979"/>
  <c r="J944"/>
  <c r="J866"/>
  <c r="BK763"/>
  <c r="BK461"/>
  <c r="J394"/>
  <c r="BK175"/>
  <c r="J1031"/>
  <c r="J464"/>
  <c r="BK363"/>
  <c r="J275"/>
  <c r="J1045"/>
  <c r="J1016"/>
  <c r="J983"/>
  <c r="J874"/>
  <c r="BK552"/>
  <c r="BK316"/>
  <c r="J540"/>
  <c r="BK394"/>
  <c r="J316"/>
  <c i="1" r="AS94"/>
  <c i="2" r="J817"/>
  <c r="J789"/>
  <c r="J698"/>
  <c r="J574"/>
  <c r="BK499"/>
  <c r="BK659"/>
  <c r="BK507"/>
  <c r="BK632"/>
  <c r="BK387"/>
  <c r="BK602"/>
  <c r="BK275"/>
  <c r="J815"/>
  <c r="BK757"/>
  <c r="BK685"/>
  <c r="J531"/>
  <c r="J732"/>
  <c r="BK574"/>
  <c r="BK290"/>
  <c r="BK679"/>
  <c r="J714"/>
  <c r="J828"/>
  <c r="J868"/>
  <c r="J301"/>
  <c r="J860"/>
  <c r="BK744"/>
  <c r="BK914"/>
  <c r="J651"/>
  <c r="BK214"/>
  <c r="BK1031"/>
  <c r="J920"/>
  <c r="J507"/>
  <c r="BK181"/>
  <c r="BK920"/>
  <c r="J354"/>
  <c r="J1042"/>
  <c r="BK882"/>
  <c r="J893"/>
  <c r="BK425"/>
  <c r="BK835"/>
  <c r="BK767"/>
  <c r="BK619"/>
  <c r="BK651"/>
  <c r="BK671"/>
  <c r="BK188"/>
  <c r="J671"/>
  <c r="BK997"/>
  <c r="J826"/>
  <c r="BK165"/>
  <c r="J785"/>
  <c r="BK1084"/>
  <c r="BK1022"/>
  <c r="J924"/>
  <c r="J884"/>
  <c r="BK153"/>
  <c r="J387"/>
  <c r="J1034"/>
  <c r="BK979"/>
  <c r="BK555"/>
  <c r="BK615"/>
  <c r="J372"/>
  <c r="J153"/>
  <c r="BK785"/>
  <c r="BK581"/>
  <c r="BK645"/>
  <c r="BK726"/>
  <c r="J619"/>
  <c r="J645"/>
  <c r="BK802"/>
  <c r="J555"/>
  <c r="J704"/>
  <c r="BK521"/>
  <c r="BK704"/>
  <c r="BK524"/>
  <c r="J159"/>
  <c r="BK860"/>
  <c r="J720"/>
  <c r="J581"/>
  <c r="BK891"/>
  <c r="J290"/>
  <c r="BK1034"/>
  <c r="J950"/>
  <c r="J767"/>
  <c r="BK266"/>
  <c r="J997"/>
  <c r="J242"/>
  <c r="BK1000"/>
  <c r="BK437"/>
  <c r="BK471"/>
  <c r="J165"/>
  <c r="J763"/>
  <c r="BK714"/>
  <c r="BK595"/>
  <c r="J167"/>
  <c r="J679"/>
  <c r="BK837"/>
  <c r="J626"/>
  <c r="J908"/>
  <c r="BK653"/>
  <c r="J417"/>
  <c r="BK159"/>
  <c r="BK1009"/>
  <c r="J882"/>
  <c r="J846"/>
  <c r="BK962"/>
  <c r="BK806"/>
  <c r="BK372"/>
  <c r="BK893"/>
  <c r="J779"/>
  <c r="BK417"/>
  <c r="J175"/>
  <c r="BK1072"/>
  <c r="BK1049"/>
  <c r="BK639"/>
  <c r="BK692"/>
  <c r="BK866"/>
  <c r="BK251"/>
  <c r="BK983"/>
  <c r="J802"/>
  <c r="J445"/>
  <c r="J1000"/>
  <c r="J251"/>
  <c r="J1012"/>
  <c r="BK559"/>
  <c r="J906"/>
  <c r="J346"/>
  <c r="BK478"/>
  <c r="J738"/>
  <c r="J615"/>
  <c r="J632"/>
  <c r="J839"/>
  <c r="J602"/>
  <c r="BK738"/>
  <c r="BK531"/>
  <c r="J369"/>
  <c r="J143"/>
  <c r="BK953"/>
  <c r="BK874"/>
  <c r="BK779"/>
  <c r="BK935"/>
  <c r="BK626"/>
  <c r="BK369"/>
  <c r="BK906"/>
  <c r="J835"/>
  <c r="J524"/>
  <c r="BK346"/>
  <c r="J181"/>
  <c r="BK512"/>
  <c r="J266"/>
  <c r="J665"/>
  <c r="BK606"/>
  <c r="J552"/>
  <c r="J848"/>
  <c r="BK748"/>
  <c r="BK468"/>
  <c r="J708"/>
  <c r="J512"/>
  <c r="BK331"/>
  <c r="BK1012"/>
  <c r="J941"/>
  <c r="BK858"/>
  <c r="BK965"/>
  <c r="BK789"/>
  <c r="BK720"/>
  <c r="J468"/>
  <c r="J962"/>
  <c r="BK848"/>
  <c r="BK540"/>
  <c r="BK354"/>
  <c r="BK198"/>
  <c r="BK1064"/>
  <c r="J1060"/>
  <c r="BK1042"/>
  <c r="J953"/>
  <c r="J935"/>
  <c r="BK815"/>
  <c r="BK698"/>
  <c r="BK454"/>
  <c r="J214"/>
  <c r="J1049"/>
  <c r="BK989"/>
  <c r="J406"/>
  <c r="J331"/>
  <c r="BK143"/>
  <c r="J1022"/>
  <c r="J1009"/>
  <c r="BK884"/>
  <c r="BK586"/>
  <c r="J454"/>
  <c r="J227"/>
  <c r="BK876"/>
  <c r="J586"/>
  <c r="J461"/>
  <c r="J363"/>
  <c r="J173"/>
  <c r="J876"/>
  <c r="BK826"/>
  <c r="J806"/>
  <c r="J692"/>
  <c r="J543"/>
  <c r="BK708"/>
  <c r="J559"/>
  <c r="J653"/>
  <c r="J425"/>
  <c r="J659"/>
  <c r="J606"/>
  <c l="1" r="P1062"/>
  <c r="T1062"/>
  <c r="R197"/>
  <c r="T511"/>
  <c r="P152"/>
  <c r="P141"/>
  <c r="T371"/>
  <c r="T580"/>
  <c r="BK691"/>
  <c r="J691"/>
  <c r="J108"/>
  <c r="R152"/>
  <c r="R141"/>
  <c r="BK371"/>
  <c r="J371"/>
  <c r="J99"/>
  <c r="P460"/>
  <c r="BK558"/>
  <c r="J558"/>
  <c r="J104"/>
  <c r="BK580"/>
  <c r="J580"/>
  <c r="J105"/>
  <c r="T691"/>
  <c r="T197"/>
  <c r="BK460"/>
  <c r="J460"/>
  <c r="J100"/>
  <c r="BK511"/>
  <c r="J511"/>
  <c r="J103"/>
  <c r="R558"/>
  <c r="P580"/>
  <c r="R618"/>
  <c r="P691"/>
  <c r="R707"/>
  <c r="P756"/>
  <c r="T756"/>
  <c r="T766"/>
  <c r="P788"/>
  <c r="P805"/>
  <c r="BK923"/>
  <c r="J923"/>
  <c r="J115"/>
  <c r="BK982"/>
  <c r="J982"/>
  <c r="J116"/>
  <c r="R982"/>
  <c r="T1015"/>
  <c r="R1048"/>
  <c r="P197"/>
  <c r="P511"/>
  <c r="BK618"/>
  <c r="J618"/>
  <c r="J107"/>
  <c r="BK805"/>
  <c r="J805"/>
  <c r="J114"/>
  <c r="P923"/>
  <c r="P1015"/>
  <c r="BK197"/>
  <c r="J197"/>
  <c r="J98"/>
  <c r="P371"/>
  <c r="T460"/>
  <c r="P558"/>
  <c r="R580"/>
  <c r="T618"/>
  <c r="R691"/>
  <c r="T707"/>
  <c r="BK756"/>
  <c r="J756"/>
  <c r="J111"/>
  <c r="R756"/>
  <c r="P766"/>
  <c r="BK788"/>
  <c r="J788"/>
  <c r="J113"/>
  <c r="T788"/>
  <c r="R805"/>
  <c r="R923"/>
  <c r="P982"/>
  <c r="BK1015"/>
  <c r="J1015"/>
  <c r="J117"/>
  <c r="BK1048"/>
  <c r="J1048"/>
  <c r="J118"/>
  <c r="T1048"/>
  <c r="BK152"/>
  <c r="J152"/>
  <c r="J97"/>
  <c r="T152"/>
  <c r="T141"/>
  <c r="R371"/>
  <c r="R460"/>
  <c r="R511"/>
  <c r="T558"/>
  <c r="P618"/>
  <c r="BK707"/>
  <c r="J707"/>
  <c r="J109"/>
  <c r="P707"/>
  <c r="BK766"/>
  <c r="J766"/>
  <c r="J112"/>
  <c r="R766"/>
  <c r="R788"/>
  <c r="T805"/>
  <c r="T923"/>
  <c r="T982"/>
  <c r="R1015"/>
  <c r="P1048"/>
  <c r="BK506"/>
  <c r="J506"/>
  <c r="J101"/>
  <c r="BK142"/>
  <c r="J142"/>
  <c r="J96"/>
  <c r="BK1071"/>
  <c r="J1071"/>
  <c r="J121"/>
  <c r="BK605"/>
  <c r="J605"/>
  <c r="J106"/>
  <c r="BK747"/>
  <c r="J747"/>
  <c r="J110"/>
  <c r="BK1063"/>
  <c r="BK1062"/>
  <c r="J1062"/>
  <c r="J119"/>
  <c r="BK1083"/>
  <c r="J1083"/>
  <c r="J122"/>
  <c r="BE651"/>
  <c r="BE653"/>
  <c r="BE619"/>
  <c r="BE685"/>
  <c r="BE175"/>
  <c r="BE615"/>
  <c r="BE639"/>
  <c r="BE671"/>
  <c r="BE692"/>
  <c r="BE198"/>
  <c r="BE417"/>
  <c r="BE540"/>
  <c r="BE679"/>
  <c r="BE714"/>
  <c r="BE848"/>
  <c r="BE626"/>
  <c r="BE645"/>
  <c r="BE698"/>
  <c r="BE704"/>
  <c r="BE785"/>
  <c r="BE817"/>
  <c r="BE837"/>
  <c r="BE868"/>
  <c r="J87"/>
  <c r="BE167"/>
  <c r="BE437"/>
  <c r="BE521"/>
  <c r="BE574"/>
  <c r="BE581"/>
  <c r="BE882"/>
  <c r="BE908"/>
  <c r="BE1000"/>
  <c r="BE275"/>
  <c r="BE595"/>
  <c r="BE606"/>
  <c r="BE855"/>
  <c r="BE891"/>
  <c r="BE976"/>
  <c r="BE997"/>
  <c r="BE1034"/>
  <c r="BE1049"/>
  <c r="BE1060"/>
  <c r="J89"/>
  <c r="BE165"/>
  <c r="BE173"/>
  <c r="BE301"/>
  <c r="BE507"/>
  <c r="BE524"/>
  <c r="BE935"/>
  <c r="BE979"/>
  <c r="BE1022"/>
  <c r="BE1042"/>
  <c r="BE143"/>
  <c r="BE159"/>
  <c r="BE251"/>
  <c r="BE290"/>
  <c r="BE354"/>
  <c r="BE363"/>
  <c r="BE387"/>
  <c r="BE468"/>
  <c r="BE708"/>
  <c r="BE779"/>
  <c r="BE866"/>
  <c r="BE962"/>
  <c r="BE1045"/>
  <c r="BE1064"/>
  <c r="BE1072"/>
  <c r="BE1084"/>
  <c r="F90"/>
  <c r="BE242"/>
  <c r="BE316"/>
  <c r="BE331"/>
  <c r="BE361"/>
  <c r="BE369"/>
  <c r="BE425"/>
  <c r="BE445"/>
  <c r="BE464"/>
  <c r="BE471"/>
  <c r="BE499"/>
  <c r="BE543"/>
  <c r="BE602"/>
  <c r="BE632"/>
  <c r="BE665"/>
  <c r="BE726"/>
  <c r="BE738"/>
  <c r="BE748"/>
  <c r="BE815"/>
  <c r="BE826"/>
  <c r="BE828"/>
  <c r="BE914"/>
  <c r="BE941"/>
  <c r="BE950"/>
  <c r="BE188"/>
  <c r="BE346"/>
  <c r="BE512"/>
  <c r="BE531"/>
  <c r="BE757"/>
  <c r="BE920"/>
  <c r="BE924"/>
  <c r="BE989"/>
  <c r="BE806"/>
  <c r="BE839"/>
  <c r="BE860"/>
  <c r="BE944"/>
  <c r="BE953"/>
  <c r="BE965"/>
  <c r="BE983"/>
  <c r="BE1009"/>
  <c r="BE1012"/>
  <c r="BE1016"/>
  <c r="BE1031"/>
  <c r="BE153"/>
  <c r="BE214"/>
  <c r="BE266"/>
  <c r="BE394"/>
  <c r="BE406"/>
  <c r="BE461"/>
  <c r="BE478"/>
  <c r="BE552"/>
  <c r="BE555"/>
  <c r="BE659"/>
  <c r="BE732"/>
  <c r="BE858"/>
  <c r="BE876"/>
  <c r="BE884"/>
  <c r="BE893"/>
  <c r="BE181"/>
  <c r="BE227"/>
  <c r="BE372"/>
  <c r="BE454"/>
  <c r="BE559"/>
  <c r="BE577"/>
  <c r="BE586"/>
  <c r="BE720"/>
  <c r="BE744"/>
  <c r="BE763"/>
  <c r="BE767"/>
  <c r="BE789"/>
  <c r="BE802"/>
  <c r="BE835"/>
  <c r="BE846"/>
  <c r="BE874"/>
  <c r="BE906"/>
  <c r="F34"/>
  <c i="1" r="BC95"/>
  <c r="BC94"/>
  <c r="AY94"/>
  <c i="2" r="F35"/>
  <c i="1" r="BD95"/>
  <c r="BD94"/>
  <c r="W33"/>
  <c i="2" r="F33"/>
  <c i="1" r="BB95"/>
  <c r="BB94"/>
  <c r="AX94"/>
  <c i="2" r="J32"/>
  <c i="1" r="AW95"/>
  <c i="2" r="F32"/>
  <c i="1" r="BA95"/>
  <c r="BA94"/>
  <c r="W30"/>
  <c i="2" l="1" r="P510"/>
  <c r="P140"/>
  <c i="1" r="AU95"/>
  <c i="2" r="T510"/>
  <c r="T140"/>
  <c r="R510"/>
  <c r="R140"/>
  <c r="BK141"/>
  <c r="J141"/>
  <c r="J95"/>
  <c r="BK510"/>
  <c r="J510"/>
  <c r="J102"/>
  <c r="J1063"/>
  <c r="J120"/>
  <c i="1" r="W32"/>
  <c r="AW94"/>
  <c r="AK30"/>
  <c i="2" r="J31"/>
  <c i="1" r="AV95"/>
  <c r="AT95"/>
  <c i="2" r="F31"/>
  <c i="1" r="AZ95"/>
  <c r="AZ94"/>
  <c r="W29"/>
  <c r="W31"/>
  <c r="AU94"/>
  <c i="2" l="1" r="BK140"/>
  <c r="J140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<sst xmlns="http://schemas.openxmlformats.org/spreadsheetml/2006/main">
  <si>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</si>
  <si>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</si>
  <si>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</si>
  <si>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</si>
  <si>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</si>
  <si>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{00d2b5a2-490d-4d85-bf55-e32122e7f0bc}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</si>
  <si>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</si>
  <si>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</si>
  <si>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</si>
  <si>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</si>
  <si>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</si>
  <si>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</si>
  <si>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</si>
  <si>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</si>
  <si>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TR-09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</si>
  <si>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</si>
  <si>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</si>
  <si>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bytu v přízemí obecního domu č. p. 7, Třebestovice</t>
  </si>
  <si>
    <t>KSO:</t>
  </si>
  <si>
    <t>CC-CZ:</t>
  </si>
  <si>
    <t>Místo:</t>
  </si>
  <si>
    <t>Třebestovice</t>
  </si>
  <si>
    <t>Datum:</t>
  </si>
  <si>
    <t>1. 2. 2024</t>
  </si>
  <si>
    <t>Zadavatel:</t>
  </si>
  <si>
    <t>IČ:</t>
  </si>
  <si>
    <t>Obec Třebestovice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</si>
  <si>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</si>
  <si>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</si>
  <si>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</si>
  <si>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</si>
  <si>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</si>
  <si>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</si>
  <si>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</si>
  <si>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Ing. Antonín Šremer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</si>
  <si>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</si>
  <si>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</si>
  <si>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</si>
  <si>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</si>
  <si>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</si>
  <si>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</si>
  <si>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</si>
  <si>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</si>
  <si>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</si>
  <si>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</si>
  <si>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</si>
  <si>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</si>
  <si>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</si>
  <si>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</si>
  <si>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</si>
  <si>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</si>
  <si>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</si>
  <si>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</si>
  <si>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</si>
  <si>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</si>
  <si>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</si>
  <si>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</si>
  <si>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</si>
  <si>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</si>
  <si>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</si>
  <si>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</si>
  <si>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</si>
  <si>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</si>
  <si>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</si>
  <si>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</si>
  <si>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</si>
  <si>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</si>
  <si>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</si>
  <si>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</si>
  <si>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</si>
  <si>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</si>
  <si>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</si>
  <si>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</si>
  <si>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</si>
  <si>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</si>
  <si>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</si>
  <si>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</si>
  <si>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</si>
  <si>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</si>
  <si>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</si>
  <si>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</si>
  <si>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</si>
  <si>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</si>
  <si>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</si>
  <si>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</si>
  <si>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</si>
  <si>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</si>
  <si>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</si>
  <si>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</si>
  <si>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</si>
  <si>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</si>
  <si>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</si>
  <si>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</si>
  <si>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</si>
  <si>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</si>
  <si>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</si>
  <si>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</si>
  <si>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</si>
  <si>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</si>
  <si>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</si>
  <si>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</si>
  <si>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</si>
  <si>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</si>
  <si>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</si>
  <si>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</si>
  <si>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742 - Elektroinstalace - slaboproud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</si>
  <si>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</si>
  <si>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</si>
  <si>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</si>
  <si>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</si>
  <si>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</si>
  <si>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</si>
  <si>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</si>
  <si>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</si>
  <si>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</si>
  <si>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</si>
  <si>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</si>
  <si>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</si>
  <si>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</si>
  <si>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</si>
  <si>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</si>
  <si>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</si>
  <si>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</si>
  <si>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</si>
  <si>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</si>
  <si>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</si>
  <si>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</si>
  <si>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</si>
  <si>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</si>
  <si>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</si>
  <si>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</si>
  <si>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</si>
  <si>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</si>
  <si>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</si>
  <si>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</si>
  <si>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</si>
  <si>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181911102</t>
  </si>
  <si>
    <t>Úprava pláně v hornině třídy těžitelnosti I skupiny 1 až 2 se zhutněním ručně</t>
  </si>
  <si>
    <t>m2</t>
  </si>
  <si>
    <t>4</t>
  </si>
  <si>
    <t>-406040898</t>
  </si>
  <si>
    <t>PP</t>
  </si>
  <si>
    <t>Úprava pláně vyrovnáním výškových rozdílů ručně v hornině třídy těžitelnosti I skupiny 1 a 2 se zhutněním</t>
  </si>
  <si>
    <t>Online PSC</t>
  </si>
  <si>
    <t>https://podminky.urs.cz/item/CS_URS_2024_01/181911102</t>
  </si>
  <si>
    <t>VV</t>
  </si>
  <si>
    <t>Úprava podloží podlahy</t>
  </si>
  <si>
    <t>Chodba</t>
  </si>
  <si>
    <t>6,25</t>
  </si>
  <si>
    <t>Zádveří, Koupelna a WC, Kuchyň, Pokoj (plocha včetně příček)</t>
  </si>
  <si>
    <t>4,96*12,50</t>
  </si>
  <si>
    <t>Součet</t>
  </si>
  <si>
    <t>3</t>
  </si>
  <si>
    <t>Svislé a kompletní konstrukce</t>
  </si>
  <si>
    <t>310232071</t>
  </si>
  <si>
    <t>Zazdívka otvorů ve zdivu nadzákladovém pl do 1 m2 cihlami děrovanými broušenými na tenkovrstvou maltu tl zdiva 440 mm</t>
  </si>
  <si>
    <t>-1504660617</t>
  </si>
  <si>
    <t>Zazdívka otvorů ve zdivu nadzákladovém děrovanými broušenými cihlami plochy do 1 m2 na tenkovrstvou maltu, tl. zdiva 440 mm</t>
  </si>
  <si>
    <t>https://podminky.urs.cz/item/CS_URS_2024_01/310232071</t>
  </si>
  <si>
    <t>Dozdění parapetu okna v chodbě po odstraněných vchodových dveřích</t>
  </si>
  <si>
    <t>1,13*1,0</t>
  </si>
  <si>
    <t>317121151</t>
  </si>
  <si>
    <t>Montáž ŽB překladů prefabrikovaných do rýh světlosti otvoru do 1050 mm</t>
  </si>
  <si>
    <t>kus</t>
  </si>
  <si>
    <t>1115747833</t>
  </si>
  <si>
    <t>Montáž překladů ze železobetonových prefabrikátů dodatečně do připravených rýh, světlosti otvoru do 1050 mm</t>
  </si>
  <si>
    <t>https://podminky.urs.cz/item/CS_URS_2024_01/317121151</t>
  </si>
  <si>
    <t>Okno na WC</t>
  </si>
  <si>
    <t>7</t>
  </si>
  <si>
    <t>M</t>
  </si>
  <si>
    <t>59321050</t>
  </si>
  <si>
    <t>překlad ŽB š 60mm dl 1000mm</t>
  </si>
  <si>
    <t>8</t>
  </si>
  <si>
    <t>-1757701051</t>
  </si>
  <si>
    <t>5</t>
  </si>
  <si>
    <t>317121251</t>
  </si>
  <si>
    <t>Montáž ŽB překladů prefabrikovaných do rýh světlosti otvoru přes 1050 do 1800 mm</t>
  </si>
  <si>
    <t>-1736281998</t>
  </si>
  <si>
    <t>Montáž překladů ze železobetonových prefabrikátů dodatečně do připravených rýh, světlosti otvoru přes 1050 do 1800 mm</t>
  </si>
  <si>
    <t>https://podminky.urs.cz/item/CS_URS_2024_01/317121251</t>
  </si>
  <si>
    <t>Vstupní dveře</t>
  </si>
  <si>
    <t>6</t>
  </si>
  <si>
    <t>59321052</t>
  </si>
  <si>
    <t>překlad ŽB š 60mm dl 1400mm</t>
  </si>
  <si>
    <t>757430453</t>
  </si>
  <si>
    <t>342272225</t>
  </si>
  <si>
    <t>Příčka z pórobetonových hladkých tvárnic na tenkovrstvou maltu tl 100 mm</t>
  </si>
  <si>
    <t>-1772544921</t>
  </si>
  <si>
    <t>Příčky z pórobetonových tvárnic hladkých na tenké maltové lože objemová hmotnost do 500 kg/m3, tloušťka příčky 100 mm</t>
  </si>
  <si>
    <t>https://podminky.urs.cz/item/CS_URS_2024_01/342272225</t>
  </si>
  <si>
    <t>WC - koupelna</t>
  </si>
  <si>
    <t>1,20*3,25</t>
  </si>
  <si>
    <t>342272245</t>
  </si>
  <si>
    <t>Příčka z pórobetonových hladkých tvárnic na tenkovrstvou maltu tl 150 mm</t>
  </si>
  <si>
    <t>-12460997</t>
  </si>
  <si>
    <t>Příčky z pórobetonových tvárnic hladkých na tenké maltové lože objemová hmotnost do 500 kg/m3, tloušťka příčky 150 mm</t>
  </si>
  <si>
    <t>https://podminky.urs.cz/item/CS_URS_2024_01/342272245</t>
  </si>
  <si>
    <t>Obvodová příčka koupelny (s kuchyní a zádveřím)</t>
  </si>
  <si>
    <t>2,0*3,25</t>
  </si>
  <si>
    <t>5,0*3,25</t>
  </si>
  <si>
    <t>9</t>
  </si>
  <si>
    <t>349231821</t>
  </si>
  <si>
    <t>Přizdívka ostění s ozubem z cihel tl přes 150 do 300 mm</t>
  </si>
  <si>
    <t>1436278054</t>
  </si>
  <si>
    <t>Přizdívka z cihel ostění s ozubem ve vybouraných otvorech, s vysekáním kapes pro zavázaní přes 150 do 300 mm</t>
  </si>
  <si>
    <t>https://podminky.urs.cz/item/CS_URS_2024_01/349231821</t>
  </si>
  <si>
    <t>dozdění po špaletových oknech</t>
  </si>
  <si>
    <t>Pokoj</t>
  </si>
  <si>
    <t>0,135*(2*1,85+2*1,9)</t>
  </si>
  <si>
    <t>Kuchyň</t>
  </si>
  <si>
    <t>0,13*(2*2,1+2*19)</t>
  </si>
  <si>
    <t>Úpravy povrchů, podlahy a osazování výplní</t>
  </si>
  <si>
    <t>10</t>
  </si>
  <si>
    <t>612311121</t>
  </si>
  <si>
    <t>Vápenná omítka hladká jednovrstvá vnitřních stěn nanášená ručně</t>
  </si>
  <si>
    <t>-1109212847</t>
  </si>
  <si>
    <t>Omítka vápenná vnitřních ploch nanášená ručně jednovrstvá hladká, tloušťky do 10 mm svislých konstrukcí stěn</t>
  </si>
  <si>
    <t>https://podminky.urs.cz/item/CS_URS_2024_01/612311121</t>
  </si>
  <si>
    <t>Nová štuková omítka přes stávající</t>
  </si>
  <si>
    <t>vč. opravy trhlin, odfouknutých míst, drážek po instalacích, vyztužení rohů atd.</t>
  </si>
  <si>
    <t>(1,7+1,33+0,41+0,33+0,13+1,04+1,83+2,99)*3,1</t>
  </si>
  <si>
    <t>Zádveří</t>
  </si>
  <si>
    <t>(2*1,21+2*2,0)*3,1</t>
  </si>
  <si>
    <t>Koupelna a WC</t>
  </si>
  <si>
    <t>(3,6+2,0+2,6+1,2+0,1+1,2+0,9+2,0)*3,1</t>
  </si>
  <si>
    <t>(2*4,96+2*5,435)*3,1</t>
  </si>
  <si>
    <t>(2*4,96+2*3,74)*3,1</t>
  </si>
  <si>
    <t>11</t>
  </si>
  <si>
    <t>612325302</t>
  </si>
  <si>
    <t>Vápenocementová štuková omítka ostění nebo nadpraží</t>
  </si>
  <si>
    <t>-1494006641</t>
  </si>
  <si>
    <t>Vápenocementová omítka ostění nebo nadpraží štuková</t>
  </si>
  <si>
    <t>https://podminky.urs.cz/item/CS_URS_2024_01/612325302</t>
  </si>
  <si>
    <t>Začištění otvorů pro obložkové zárubně dveří, ostění oken</t>
  </si>
  <si>
    <t>0,6*(2*1,85+2*1,9)+0,3*(0,8+2,1*2)</t>
  </si>
  <si>
    <t>0,6(2*2,1+2*1,9)</t>
  </si>
  <si>
    <t>WC</t>
  </si>
  <si>
    <t>1,0*(2*0,6+2*0,6)</t>
  </si>
  <si>
    <t>2* 0,3*(0,8+2,1*2)+1,5*1,0+1,0*(1,13*2+1,01*2)</t>
  </si>
  <si>
    <t>631311116</t>
  </si>
  <si>
    <t>Mazanina tl přes 50 do 80 mm z betonu prostého bez zvýšených nároků na prostředí tř. C 25/30</t>
  </si>
  <si>
    <t>m3</t>
  </si>
  <si>
    <t>-501515773</t>
  </si>
  <si>
    <t>Mazanina z betonu prostého bez zvýšených nároků na prostředí tl. přes 50 do 80 mm tř. C 25/30</t>
  </si>
  <si>
    <t>https://podminky.urs.cz/item/CS_URS_2024_01/631311116</t>
  </si>
  <si>
    <t>Vrchní beton podlahy vyztužený polypropylenovými vlákny</t>
  </si>
  <si>
    <t>6,25*0,08</t>
  </si>
  <si>
    <t>1,21*2,0*0,08</t>
  </si>
  <si>
    <t>7,08*0,08</t>
  </si>
  <si>
    <t>26,96*0,08</t>
  </si>
  <si>
    <t>18,55*0,08</t>
  </si>
  <si>
    <t>13</t>
  </si>
  <si>
    <t>631311124</t>
  </si>
  <si>
    <t>Mazanina tl přes 80 do 120 mm z betonu prostého bez zvýšených nároků na prostředí tř. C 16/20</t>
  </si>
  <si>
    <t>-2020392623</t>
  </si>
  <si>
    <t>Mazanina z betonu prostého bez zvýšených nároků na prostředí tl. přes 80 do 120 mm tř. C 16/20</t>
  </si>
  <si>
    <t>https://podminky.urs.cz/item/CS_URS_2024_01/631311124</t>
  </si>
  <si>
    <t>Podkladní beton C16/20 tl. 100mm</t>
  </si>
  <si>
    <t>6,25*0,1</t>
  </si>
  <si>
    <t>4,96*12,50*0,1</t>
  </si>
  <si>
    <t>14</t>
  </si>
  <si>
    <t>631319011</t>
  </si>
  <si>
    <t>Příplatek k mazanině tl přes 50 do 80 mm za přehlazení povrchu</t>
  </si>
  <si>
    <t>164070813</t>
  </si>
  <si>
    <t>Příplatek k cenám mazanin za úpravu povrchu mazaniny přehlazením, mazanina tl. přes 50 do 80 mm</t>
  </si>
  <si>
    <t>https://podminky.urs.cz/item/CS_URS_2024_01/631319011</t>
  </si>
  <si>
    <t>15</t>
  </si>
  <si>
    <t>631319012</t>
  </si>
  <si>
    <t>Příplatek k mazanině tl přes 80 do 120 mm za přehlazení povrchu</t>
  </si>
  <si>
    <t>246064896</t>
  </si>
  <si>
    <t>Příplatek k cenám mazanin za úpravu povrchu mazaniny přehlazením, mazanina tl. přes 80 do 120 mm</t>
  </si>
  <si>
    <t>https://podminky.urs.cz/item/CS_URS_2024_01/631319012</t>
  </si>
  <si>
    <t>16</t>
  </si>
  <si>
    <t>631319211</t>
  </si>
  <si>
    <t>Příplatek k mazaninám za přidání PP mikrovláken pro objemové vyztužení 0,9 kg/m3</t>
  </si>
  <si>
    <t>-917356497</t>
  </si>
  <si>
    <t>Příplatek k cenám betonových mazanin za vyztužení polypropylenovými mikrovlákny objemové vyztužení 0,9 kg/m3</t>
  </si>
  <si>
    <t>https://podminky.urs.cz/item/CS_URS_2024_01/631319211</t>
  </si>
  <si>
    <t>6,25*0,06</t>
  </si>
  <si>
    <t>17</t>
  </si>
  <si>
    <t>631362021</t>
  </si>
  <si>
    <t>Výztuž mazanin svařovanými sítěmi Kari</t>
  </si>
  <si>
    <t>t</t>
  </si>
  <si>
    <t>1383340357</t>
  </si>
  <si>
    <t>Výztuž mazanin ze svařovaných sítí z drátů typu KARI</t>
  </si>
  <si>
    <t>https://podminky.urs.cz/item/CS_URS_2024_01/631362021</t>
  </si>
  <si>
    <t>Podkladní beton C16/20 - výztuž</t>
  </si>
  <si>
    <t xml:space="preserve">KARI Sz 6/100 x 6/100 nebo KH 30 </t>
  </si>
  <si>
    <t>sítě rozměru 3 x 2 m, s přesahem spojů 0,3m</t>
  </si>
  <si>
    <t>6,25*4,44*1,9*0,001</t>
  </si>
  <si>
    <t>4,96*12,50*4,44*1,36*0,001</t>
  </si>
  <si>
    <t>18</t>
  </si>
  <si>
    <t>632451103</t>
  </si>
  <si>
    <t>Cementový samonivelační potěr ze suchých směsí tl přes 5 do 10 mm</t>
  </si>
  <si>
    <t>-104115978</t>
  </si>
  <si>
    <t>Potěr cementový samonivelační ze suchých směsí tloušťky přes 5 do 10 mm</t>
  </si>
  <si>
    <t>https://podminky.urs.cz/item/CS_URS_2024_01/632451103</t>
  </si>
  <si>
    <t>Vyrovnání konečného povrchu podlah</t>
  </si>
  <si>
    <t>1,21*2,0</t>
  </si>
  <si>
    <t>7,08</t>
  </si>
  <si>
    <t>26,96</t>
  </si>
  <si>
    <t>18,55</t>
  </si>
  <si>
    <t>19</t>
  </si>
  <si>
    <t>632481213</t>
  </si>
  <si>
    <t>Separační vrstva z PE fólie</t>
  </si>
  <si>
    <t>-1035948744</t>
  </si>
  <si>
    <t>Separační vrstva k oddělení podlahových vrstev z polyetylénové fólie</t>
  </si>
  <si>
    <t>https://podminky.urs.cz/item/CS_URS_2024_01/632481213</t>
  </si>
  <si>
    <t>Separační vrstva tepelné izolace podlahy - PE fólie (plena)</t>
  </si>
  <si>
    <t>20</t>
  </si>
  <si>
    <t>634111113</t>
  </si>
  <si>
    <t>Obvodová dilatace pružnou těsnicí páskou mezi stěnou a mazaninou nebo potěrem v 80 mm</t>
  </si>
  <si>
    <t>m</t>
  </si>
  <si>
    <t>-995206070</t>
  </si>
  <si>
    <t>Obvodová dilatace mezi stěnou a mazaninou nebo potěrem pružnou těsnicí páskou na bázi syntetického kaučuku výšky 80 mm</t>
  </si>
  <si>
    <t>https://podminky.urs.cz/item/CS_URS_2024_01/634111113</t>
  </si>
  <si>
    <t xml:space="preserve">Oddělení vrchního betonu a samonivelační stěrky podlahy od  stěn</t>
  </si>
  <si>
    <t>1,7+1,33+0,41+0,33+0,13+1,04+1,83+2,99</t>
  </si>
  <si>
    <t>2*1,21+2*2,0</t>
  </si>
  <si>
    <t>3,6+2,0+2,6+1,2+0,1+1,2+0,9+2,0</t>
  </si>
  <si>
    <t>2*4,96+2*5,435</t>
  </si>
  <si>
    <t>2*4,96+2*3,74</t>
  </si>
  <si>
    <t>635111115</t>
  </si>
  <si>
    <t>Násyp pod podlahy ze štěrkopísku s udusáním</t>
  </si>
  <si>
    <t>1991587877</t>
  </si>
  <si>
    <t>Násyp ze štěrkopísku, písku nebo kameniva pod podlahy s udusáním a urovnáním povrchu ze štěrkopísku</t>
  </si>
  <si>
    <t>https://podminky.urs.cz/item/CS_URS_2024_01/635111115</t>
  </si>
  <si>
    <t>Štěrkopískový podsyp podlahy tl. 100mm</t>
  </si>
  <si>
    <t>22</t>
  </si>
  <si>
    <t>642945111</t>
  </si>
  <si>
    <t>Osazování protipožárních nebo protiplynových zárubní dveří jednokřídlových do 2,5 m2</t>
  </si>
  <si>
    <t>-1538440471</t>
  </si>
  <si>
    <t>Osazování ocelových zárubní protipožárních nebo protiplynových dveří do vynechaného otvoru, s obetonováním, dveří jednokřídlových do 2,5 m2</t>
  </si>
  <si>
    <t>https://podminky.urs.cz/item/CS_URS_2024_01/642945111</t>
  </si>
  <si>
    <t>Dle výkazu výplní</t>
  </si>
  <si>
    <t>3/P</t>
  </si>
  <si>
    <t>23</t>
  </si>
  <si>
    <t>55331562</t>
  </si>
  <si>
    <t>zárubeň jednokřídlá ocelová pro zdění s protipožární úpravou tl stěny 110-150mm rozměru 800/1970, 2100mm</t>
  </si>
  <si>
    <t>-1585609714</t>
  </si>
  <si>
    <t>24</t>
  </si>
  <si>
    <t>642946111</t>
  </si>
  <si>
    <t>Osazování pouzdra posuvných dveří s jednou kapsou pro jedno křídlo š do 800 mm do zděné příčky</t>
  </si>
  <si>
    <t>1755804720</t>
  </si>
  <si>
    <t>Osazení stavebního pouzdra posuvných dveří do zděné příčky s jednou kapsou pro jedno dveřní křídlo průchozí šířky do 800 mm</t>
  </si>
  <si>
    <t>https://podminky.urs.cz/item/CS_URS_2024_01/642946111</t>
  </si>
  <si>
    <t>Zádveří - kuchyň</t>
  </si>
  <si>
    <t>25</t>
  </si>
  <si>
    <t>55331612</t>
  </si>
  <si>
    <t>pouzdro stavební posuvných dveří jednopouzdrové 800mm standardní rozměr</t>
  </si>
  <si>
    <t>-1946419241</t>
  </si>
  <si>
    <t>Ostatní konstrukce a práce, bourání</t>
  </si>
  <si>
    <t>26</t>
  </si>
  <si>
    <t>952901111</t>
  </si>
  <si>
    <t>Vyčištění budov bytové a občanské výstavby při výšce podlaží do 4 m</t>
  </si>
  <si>
    <t>1842853736</t>
  </si>
  <si>
    <t>Vyčištění budov nebo objektů před předáním do užívání budov bytové nebo občanské výstavby, světlé výšky podlaží do 4 m</t>
  </si>
  <si>
    <t>https://podminky.urs.cz/item/CS_URS_2024_01/952901111</t>
  </si>
  <si>
    <t>Celý byt</t>
  </si>
  <si>
    <t>27</t>
  </si>
  <si>
    <t>962086110</t>
  </si>
  <si>
    <t>Bourání pórobetonových příček nebo přizdívek tl do 100 mm</t>
  </si>
  <si>
    <t>974809239</t>
  </si>
  <si>
    <t>Bourání příček nebo přizdívek z pórobetonových tvárnic, tl. do 100 mm</t>
  </si>
  <si>
    <t>https://podminky.urs.cz/item/CS_URS_2024_01/962086110</t>
  </si>
  <si>
    <t>Příčka mezi bývalou kuchyní a klubovou místností</t>
  </si>
  <si>
    <t>Včetně omítek, elektroinstalací a rozvodů sanity</t>
  </si>
  <si>
    <t>(2,16+1,80+2,70)*3,05</t>
  </si>
  <si>
    <t>28</t>
  </si>
  <si>
    <t>962032230</t>
  </si>
  <si>
    <t>Bourání zdiva z cihel pálených nebo vápenopískových na MV nebo MVC do 1 m3</t>
  </si>
  <si>
    <t>-65446310</t>
  </si>
  <si>
    <t>Bourání zdiva nadzákladového z cihel pálených plných nebo lícových nebo vápenopískových, na maltu vápennou nebo vápenocementovou, objemu do 1 m3</t>
  </si>
  <si>
    <t>https://podminky.urs.cz/item/CS_URS_2024_01/962032230</t>
  </si>
  <si>
    <t>Bourání stávajících příček, včetně vybourání otvorů pro dveře a okna</t>
  </si>
  <si>
    <t>Včetně omítek a obkladů</t>
  </si>
  <si>
    <t>Vstupní dveře do bytu</t>
  </si>
  <si>
    <t>0,9*0,15*2,0</t>
  </si>
  <si>
    <t>Příčka v chodbě</t>
  </si>
  <si>
    <t>1,7*0,1*2,26</t>
  </si>
  <si>
    <t>Vybourání otvoru pro okno WC</t>
  </si>
  <si>
    <t>(0,6*1,8+2*0,15*0,3)*0,5</t>
  </si>
  <si>
    <t>29</t>
  </si>
  <si>
    <t>965043441</t>
  </si>
  <si>
    <t>Bourání podkladů pod dlažby betonových s potěrem nebo teracem tl do 150 mm pl přes 4 m2</t>
  </si>
  <si>
    <t>1107688823</t>
  </si>
  <si>
    <t>Bourání mazanin betonových s potěrem nebo teracem tl. do 150 mm, plochy přes 4 m2</t>
  </si>
  <si>
    <t>https://podminky.urs.cz/item/CS_URS_2024_01/965043441</t>
  </si>
  <si>
    <t>Vybourání podkladu podlah s keramickou dlažbou a PVC</t>
  </si>
  <si>
    <t>Stávající WC</t>
  </si>
  <si>
    <t>1,7*1,25</t>
  </si>
  <si>
    <t xml:space="preserve">Stávající chodba </t>
  </si>
  <si>
    <t>4,15</t>
  </si>
  <si>
    <t>23,98</t>
  </si>
  <si>
    <t>30</t>
  </si>
  <si>
    <t>965081213</t>
  </si>
  <si>
    <t>Bourání podlah z dlaždic keramických nebo xylolitových tl do 10 mm plochy přes 1 m2</t>
  </si>
  <si>
    <t>-513039985</t>
  </si>
  <si>
    <t>Bourání podlah z dlaždic bez podkladního lože nebo mazaniny, s jakoukoliv výplní spár keramických nebo xylolitových tl. do 10 mm, plochy přes 1 m2</t>
  </si>
  <si>
    <t>https://podminky.urs.cz/item/CS_URS_2024_01/965081213</t>
  </si>
  <si>
    <t>2,13</t>
  </si>
  <si>
    <t>Stávající chodba</t>
  </si>
  <si>
    <t>31</t>
  </si>
  <si>
    <t>965082941</t>
  </si>
  <si>
    <t>Odstranění násypů pod podlahami tl přes 200 mm</t>
  </si>
  <si>
    <t>664984361</t>
  </si>
  <si>
    <t>Odstranění násypu pod podlahami nebo ochranného násypu na střechách tl. přes 200 mm jakékoliv plochy</t>
  </si>
  <si>
    <t>https://podminky.urs.cz/item/CS_URS_2024_01/965082941</t>
  </si>
  <si>
    <t>Odstranění podsypu podlah ve všech místnostech</t>
  </si>
  <si>
    <t>1,7*1,25*0,20</t>
  </si>
  <si>
    <t>4,15*0,2</t>
  </si>
  <si>
    <t>23,98*0,2</t>
  </si>
  <si>
    <t>Klubové místnosti</t>
  </si>
  <si>
    <t>(12,98+18,55)*0,35</t>
  </si>
  <si>
    <t>32</t>
  </si>
  <si>
    <t>968062357</t>
  </si>
  <si>
    <t>Vybourání dřevěných rámů oken dvojitých včetně křídel pl přes 4 m2</t>
  </si>
  <si>
    <t>-1266072727</t>
  </si>
  <si>
    <t>Vybourání dřevěných rámů oken s křídly, dveřních zárubní, vrat, stěn, ostění nebo obkladů rámů oken s křídly dvojitých, plochy přes 4 m2</t>
  </si>
  <si>
    <t>https://podminky.urs.cz/item/CS_URS_2024_01/968062357</t>
  </si>
  <si>
    <t>Stávající okna v klubových místnostech</t>
  </si>
  <si>
    <t>včetně křídel oken a parapetů</t>
  </si>
  <si>
    <t>2,3*1,86</t>
  </si>
  <si>
    <t>2,04*1,86</t>
  </si>
  <si>
    <t>33</t>
  </si>
  <si>
    <t>968072455</t>
  </si>
  <si>
    <t>Vybourání kovových dveřních zárubní pl do 2 m2</t>
  </si>
  <si>
    <t>1500099999</t>
  </si>
  <si>
    <t>Vybourání kovových rámů oken s křídly, dveřních zárubní, vrat, stěn, ostění nebo obkladů dveřních zárubní, plochy do 2 m2</t>
  </si>
  <si>
    <t>https://podminky.urs.cz/item/CS_URS_2024_01/968072455</t>
  </si>
  <si>
    <t>Odstranění stávajících dveřních zárubní, včetně vysazení dveří</t>
  </si>
  <si>
    <t>0,8*1,97*2</t>
  </si>
  <si>
    <t>mezi klubovou místností a kuchyní</t>
  </si>
  <si>
    <t>0,8*1,97</t>
  </si>
  <si>
    <t>34</t>
  </si>
  <si>
    <t>968082021</t>
  </si>
  <si>
    <t>Vybourání plastových zárubní dveří plochy do 2 m2</t>
  </si>
  <si>
    <t>78915685</t>
  </si>
  <si>
    <t>Vybourání plastových rámů oken s křídly, dveřních zárubní, vrat dveřních zárubní, plochy do 2 m2</t>
  </si>
  <si>
    <t>https://podminky.urs.cz/item/CS_URS_2024_01/968082021</t>
  </si>
  <si>
    <t xml:space="preserve">Stávající vstupní dveře ze dvora,  včetně demontáže dveří</t>
  </si>
  <si>
    <t>1,0*2,0</t>
  </si>
  <si>
    <t>997</t>
  </si>
  <si>
    <t>Přesun sutě</t>
  </si>
  <si>
    <t>35</t>
  </si>
  <si>
    <t>997013111</t>
  </si>
  <si>
    <t>Vnitrostaveništní doprava suti a vybouraných hmot pro budovy v do 6 m</t>
  </si>
  <si>
    <t>1388721720</t>
  </si>
  <si>
    <t>Vnitrostaveništní doprava suti a vybouraných hmot vodorovně do 50 m s naložením základní pro budovy a haly výšky do 6 m</t>
  </si>
  <si>
    <t>https://podminky.urs.cz/item/CS_URS_2024_01/997013111</t>
  </si>
  <si>
    <t>36</t>
  </si>
  <si>
    <t>997013509</t>
  </si>
  <si>
    <t>Příplatek k odvozu suti a vybouraných hmot na skládku ZKD 1 km přes 1 km</t>
  </si>
  <si>
    <t>-896042236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</si>
  <si>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</si>
  <si>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</si>
  <si>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87,721*10 'Přepočtené koeficientem množství</t>
  </si>
  <si>
    <t>37</t>
  </si>
  <si>
    <t>997013511</t>
  </si>
  <si>
    <t>Odvoz suti a vybouraných hmot z meziskládky na skládku do 1 km s naložením a se složením</t>
  </si>
  <si>
    <t>202910666</t>
  </si>
  <si>
    <t>Odvoz suti a vybouraných hmot z meziskládky na skládku s naložením a se složením, na vzdálenost do 1 km</t>
  </si>
  <si>
    <t>https://podminky.urs.cz/item/CS_URS_2024_01/997013511</t>
  </si>
  <si>
    <t>38</t>
  </si>
  <si>
    <t>997013601</t>
  </si>
  <si>
    <t>Poplatek za uložení na skládce (skládkovné) stavebního odpadu betonového kód odpadu 17 01 01</t>
  </si>
  <si>
    <t>2146470756</t>
  </si>
  <si>
    <t>Poplatek za uložení stavebního odpadu na skládce (skládkovné) z prostého betonu zatříděného do Katalogu odpadů pod kódem 17 01 01</t>
  </si>
  <si>
    <t>https://podminky.urs.cz/item/CS_URS_2024_01/997013601</t>
  </si>
  <si>
    <t>Beonová suť</t>
  </si>
  <si>
    <t>z pol. 965043441</t>
  </si>
  <si>
    <t>66,561</t>
  </si>
  <si>
    <t>39</t>
  </si>
  <si>
    <t>997013603</t>
  </si>
  <si>
    <t>Poplatek za uložení na skládce (skládkovné) stavebního odpadu cihelného kód odpadu 17 01 02</t>
  </si>
  <si>
    <t>1163026870</t>
  </si>
  <si>
    <t>Poplatek za uložení stavebního odpadu na skládce (skládkovné) cihelného zatříděného do Katalogu odpadů pod kódem 17 01 02</t>
  </si>
  <si>
    <t>https://podminky.urs.cz/item/CS_URS_2024_01/997013603</t>
  </si>
  <si>
    <t>Suť cihelná a keramická, včetně podsypu podlah</t>
  </si>
  <si>
    <t>z pol. 962086110</t>
  </si>
  <si>
    <t>1,219</t>
  </si>
  <si>
    <t>z pol. 962032230</t>
  </si>
  <si>
    <t>2,23</t>
  </si>
  <si>
    <t>z pol. 965081213</t>
  </si>
  <si>
    <t>0,22</t>
  </si>
  <si>
    <t>z pol. 965082941</t>
  </si>
  <si>
    <t>15,45</t>
  </si>
  <si>
    <t>z pol. 968072455</t>
  </si>
  <si>
    <t>0,359</t>
  </si>
  <si>
    <t>z pol. 968062357</t>
  </si>
  <si>
    <t>0,379</t>
  </si>
  <si>
    <t>z pol. 968082021</t>
  </si>
  <si>
    <t>0,166</t>
  </si>
  <si>
    <t>Z položek PSV</t>
  </si>
  <si>
    <t>1,136</t>
  </si>
  <si>
    <t>40</t>
  </si>
  <si>
    <t>997013811</t>
  </si>
  <si>
    <t>Poplatek za uložení na skládce (skládkovné) stavebního odpadu dřevěného kód odpadu 17 02 01</t>
  </si>
  <si>
    <t>-1387374874</t>
  </si>
  <si>
    <t>Poplatek za uložení stavebního odpadu na skládce (skládkovné) dřevěného zatříděného do Katalogu odpadů pod kódem 17 02 01</t>
  </si>
  <si>
    <t>https://podminky.urs.cz/item/CS_URS_2024_01/997013811</t>
  </si>
  <si>
    <t>Nábytek a kuchyňská linka</t>
  </si>
  <si>
    <t>odhad</t>
  </si>
  <si>
    <t>998</t>
  </si>
  <si>
    <t>Přesun hmot</t>
  </si>
  <si>
    <t>41</t>
  </si>
  <si>
    <t>998011008</t>
  </si>
  <si>
    <t>Přesun hmot pro budovy zděné s omezením mechanizace pro budovy v do 6 m</t>
  </si>
  <si>
    <t>-663633663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</si>
  <si>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</si>
  <si>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https://podminky.urs.cz/item/CS_URS_2024_01/998011008</t>
  </si>
  <si>
    <t>PSV</t>
  </si>
  <si>
    <t>Práce a dodávky PSV</t>
  </si>
  <si>
    <t>711</t>
  </si>
  <si>
    <t>Izolace proti vodě, vlhkosti a plynům</t>
  </si>
  <si>
    <t>42</t>
  </si>
  <si>
    <t>711111001</t>
  </si>
  <si>
    <t>Provedení izolace proti zemní vlhkosti vodorovné za studena nátěrem penetračním</t>
  </si>
  <si>
    <t>1957968081</t>
  </si>
  <si>
    <t>Provedení izolace proti zemní vlhkosti natěradly a tmely za studena na ploše vodorovné V nátěrem penetračním</t>
  </si>
  <si>
    <t>https://podminky.urs.cz/item/CS_URS_2024_01/711111001</t>
  </si>
  <si>
    <t>Pod izolaci na podkladní beton C16/20 tl. 100mm</t>
  </si>
  <si>
    <t>43</t>
  </si>
  <si>
    <t>11163150</t>
  </si>
  <si>
    <t>lak penetrační asfaltový</t>
  </si>
  <si>
    <t>-1439638375</t>
  </si>
  <si>
    <t>68,25*0,0003 'Přepočtené koeficientem množství</t>
  </si>
  <si>
    <t>44</t>
  </si>
  <si>
    <t>711113117</t>
  </si>
  <si>
    <t>Izolace proti vlhkosti vodorovná za studena těsnicí stěrkou jednosložkovou na bázi cementu</t>
  </si>
  <si>
    <t>-975371055</t>
  </si>
  <si>
    <t>Izolace proti zemní vlhkosti natěradly a tmely za studena na ploše vodorovné V těsnicí stěrkou jednosložkovu na bázi cementu</t>
  </si>
  <si>
    <t>https://podminky.urs.cz/item/CS_URS_2024_01/711113117</t>
  </si>
  <si>
    <t>Izolace pod dlažbu</t>
  </si>
  <si>
    <t>45</t>
  </si>
  <si>
    <t>711141559</t>
  </si>
  <si>
    <t>Provedení izolace proti zemní vlhkosti pásy přitavením vodorovné NAIP</t>
  </si>
  <si>
    <t>-318095803</t>
  </si>
  <si>
    <t>Provedení izolace proti zemní vlhkosti pásy přitavením NAIP na ploše vodorovné V</t>
  </si>
  <si>
    <t>https://podminky.urs.cz/item/CS_URS_2024_01/711141559</t>
  </si>
  <si>
    <t>Izolace asfaltovými pásy proti zemní vlhkosti a radonu - 2 vrstvy</t>
  </si>
  <si>
    <t>6,25*2</t>
  </si>
  <si>
    <t>4,96*12,50*2</t>
  </si>
  <si>
    <t>46</t>
  </si>
  <si>
    <t>62855001</t>
  </si>
  <si>
    <t>pás asfaltový natavitelný modifikovaný SBS s vložkou z polyesterové rohože a spalitelnou PE fólií nebo jemnozrnným minerálním posypem na horním povrchu tl 4,0mm</t>
  </si>
  <si>
    <t>-538224896</t>
  </si>
  <si>
    <t>136,5*1,1655 'Přepočtené koeficientem množství</t>
  </si>
  <si>
    <t>47</t>
  </si>
  <si>
    <t>711491172</t>
  </si>
  <si>
    <t>Provedení doplňků izolace proti vodě na vodorovné ploše z textilií vrstva ochranná</t>
  </si>
  <si>
    <t>-1764429811</t>
  </si>
  <si>
    <t>Provedení doplňků izolace proti vodě textilií na ploše vodorovné V vrstva ochranná</t>
  </si>
  <si>
    <t>https://podminky.urs.cz/item/CS_URS_2024_01/711491172</t>
  </si>
  <si>
    <t>48</t>
  </si>
  <si>
    <t>69311172</t>
  </si>
  <si>
    <t>geotextilie PP s ÚV stabilizací 300g/m2</t>
  </si>
  <si>
    <t>1954160099</t>
  </si>
  <si>
    <t>68,25*1,05 'Přepočtené koeficientem množství</t>
  </si>
  <si>
    <t>49</t>
  </si>
  <si>
    <t>998711101</t>
  </si>
  <si>
    <t>Přesun hmot tonážní pro izolace proti vodě, vlhkosti a plynům v objektech v do 6 m</t>
  </si>
  <si>
    <t>-1283175642</t>
  </si>
  <si>
    <t>Přesun hmot pro izolace proti vodě, vlhkosti a plynům stanovený z hmotnosti přesunovaného materiálu vodorovná dopravní vzdálenost do 50 m základní v objektech výšky do 6 m</t>
  </si>
  <si>
    <t>https://podminky.urs.cz/item/CS_URS_2024_01/998711101</t>
  </si>
  <si>
    <t>713</t>
  </si>
  <si>
    <t>Izolace tepelné</t>
  </si>
  <si>
    <t>50</t>
  </si>
  <si>
    <t>713121111</t>
  </si>
  <si>
    <t>Montáž izolace tepelné podlah volně kladenými rohožemi, pásy, dílci, deskami 1 vrstva</t>
  </si>
  <si>
    <t>-56477965</t>
  </si>
  <si>
    <t>Montáž tepelné izolace podlah rohožemi, pásy, deskami, dílci, bloky (izolační materiál ve specifikaci) kladenými volně jednovrstvá</t>
  </si>
  <si>
    <t>https://podminky.urs.cz/item/CS_URS_2024_01/713121111</t>
  </si>
  <si>
    <t xml:space="preserve">Tepelná izolace podlahy  polystyren tl. 120 mm</t>
  </si>
  <si>
    <t>51</t>
  </si>
  <si>
    <t>28372312</t>
  </si>
  <si>
    <t>deska EPS 100 pro konstrukce s běžným zatížením λ=0,037 tl 120mm</t>
  </si>
  <si>
    <t>770994710</t>
  </si>
  <si>
    <t>61,26*1,05 'Přepočtené koeficientem množství</t>
  </si>
  <si>
    <t>52</t>
  </si>
  <si>
    <t>998713111</t>
  </si>
  <si>
    <t>Přesun hmot tonážní pro izolace tepelné s omezením mechanizace v objektech v do 6 m</t>
  </si>
  <si>
    <t>2145189845</t>
  </si>
  <si>
    <t>Přesun hmot pro izolace tepelné stanovený z hmotnosti přesunovaného materiálu vodorovná dopravní vzdálenost do 50 m s omezením mechanizace v objektech výšky do 6 m</t>
  </si>
  <si>
    <t>https://podminky.urs.cz/item/CS_URS_2024_01/998713111</t>
  </si>
  <si>
    <t>721</t>
  </si>
  <si>
    <t>Zdravotechnika - vnitřní kanalizace</t>
  </si>
  <si>
    <t>53</t>
  </si>
  <si>
    <t>721111999.R</t>
  </si>
  <si>
    <t>Úpravy vnitřní kanalizace a vodovodu</t>
  </si>
  <si>
    <t>KPL</t>
  </si>
  <si>
    <t>-1821203712</t>
  </si>
  <si>
    <t>Kompletní úpravy rozvodů vody a odpadu v bytu - dle realizační dokumentace zhotovitele. Včetně likvidace, zaslepení a pod stávajích rozvodů</t>
  </si>
  <si>
    <t>54</t>
  </si>
  <si>
    <t>721171808</t>
  </si>
  <si>
    <t>Demontáž potrubí z PVC D přes 75 do 114</t>
  </si>
  <si>
    <t>-920336862</t>
  </si>
  <si>
    <t>Demontáž potrubí z novodurových trub odpadních nebo připojovacích přes 75 do D 114</t>
  </si>
  <si>
    <t>https://podminky.urs.cz/item/CS_URS_2024_01/721171808</t>
  </si>
  <si>
    <t>Demontáž odpadu ve stávající kuchyni</t>
  </si>
  <si>
    <t>stávající WC</t>
  </si>
  <si>
    <t>55</t>
  </si>
  <si>
    <t>721171809</t>
  </si>
  <si>
    <t>Demontáž potrubí z PVC D přes 114 do 160</t>
  </si>
  <si>
    <t>2057071236</t>
  </si>
  <si>
    <t>Demontáž potrubí z novodurových trub odpadních nebo připojovacích přes 114 do D 160</t>
  </si>
  <si>
    <t>https://podminky.urs.cz/item/CS_URS_2024_01/721171809</t>
  </si>
  <si>
    <t>56</t>
  </si>
  <si>
    <t>998721111</t>
  </si>
  <si>
    <t>Přesun hmot tonážní pro vnitřní kanalizaci s omezením mechanizace v objektech v do 6 m</t>
  </si>
  <si>
    <t>-1407387320</t>
  </si>
  <si>
    <t>Přesun hmot pro vnitřní kanalizaci stanovený z hmotnosti přesunovaného materiálu vodorovná dopravní vzdálenost do 50 m s omezením mechanizace v objektech výšky do 6 m</t>
  </si>
  <si>
    <t>https://podminky.urs.cz/item/CS_URS_2024_01/998721111</t>
  </si>
  <si>
    <t>722</t>
  </si>
  <si>
    <t>Zdravotechnika - vnitřní vodovod</t>
  </si>
  <si>
    <t>57</t>
  </si>
  <si>
    <t>722170801</t>
  </si>
  <si>
    <t>Demontáž rozvodů vody z plastů D do 25</t>
  </si>
  <si>
    <t>2135497684</t>
  </si>
  <si>
    <t>Demontáž rozvodů vody z plastů do Ø 25 mm</t>
  </si>
  <si>
    <t>https://podminky.urs.cz/item/CS_URS_2024_01/722170801</t>
  </si>
  <si>
    <t>Demontáž potrubí ke dřezu ve stávající kuchyni</t>
  </si>
  <si>
    <t>2*10</t>
  </si>
  <si>
    <t>2*5</t>
  </si>
  <si>
    <t>58</t>
  </si>
  <si>
    <t>998722111</t>
  </si>
  <si>
    <t>Přesun hmot tonážní pro vnitřní vodovod s omezením mechanizace v objektech v do 6 m</t>
  </si>
  <si>
    <t>-995295817</t>
  </si>
  <si>
    <t>Přesun hmot pro vnitřní vodovod stanovený z hmotnosti přesunovaného materiálu vodorovná dopravní vzdálenost do 50 m s omezením mechanizace v objektech výšky do 6 m</t>
  </si>
  <si>
    <t>https://podminky.urs.cz/item/CS_URS_2024_01/998722111</t>
  </si>
  <si>
    <t>725</t>
  </si>
  <si>
    <t>Zdravotechnika - zařizovací předměty</t>
  </si>
  <si>
    <t>59</t>
  </si>
  <si>
    <t>725110811</t>
  </si>
  <si>
    <t>Demontáž klozetů splachovací s nádrží</t>
  </si>
  <si>
    <t>soubor</t>
  </si>
  <si>
    <t>-1674612979</t>
  </si>
  <si>
    <t>Demontáž klozetů splachovacích s nádrží nebo tlakovým splachovačem</t>
  </si>
  <si>
    <t>https://podminky.urs.cz/item/CS_URS_2024_01/725110811</t>
  </si>
  <si>
    <t>1 ks</t>
  </si>
  <si>
    <t>60</t>
  </si>
  <si>
    <t>725112171</t>
  </si>
  <si>
    <t>Kombi klozet s hlubokým splachováním odpad vodorovný</t>
  </si>
  <si>
    <t>-931205632</t>
  </si>
  <si>
    <t>Zařízení záchodů kombi klozety s hlubokým splachováním odpad vodorovný</t>
  </si>
  <si>
    <t>https://podminky.urs.cz/item/CS_URS_2024_01/725112171</t>
  </si>
  <si>
    <t>61</t>
  </si>
  <si>
    <t>725210821</t>
  </si>
  <si>
    <t>Demontáž umyvadel bez výtokových armatur</t>
  </si>
  <si>
    <t>-42864167</t>
  </si>
  <si>
    <t>Demontáž umyvadel bez výtokových armatur umyvadel</t>
  </si>
  <si>
    <t>https://podminky.urs.cz/item/CS_URS_2024_01/725210821</t>
  </si>
  <si>
    <t>62</t>
  </si>
  <si>
    <t>725212213</t>
  </si>
  <si>
    <t>Umyvadlo keramické bílé nábytkové šířky 600 mm včetně skříňky s dvěma zásuvkami</t>
  </si>
  <si>
    <t>-1576197159</t>
  </si>
  <si>
    <t>Umyvadla keramická bílá bez výtokových armatur nábytková včetně skříňky s dvěma zásuvkami, šířka umyvadla 600 mm</t>
  </si>
  <si>
    <t>https://podminky.urs.cz/item/CS_URS_2024_01/725212213</t>
  </si>
  <si>
    <t>Koupelna</t>
  </si>
  <si>
    <t>63</t>
  </si>
  <si>
    <t>725243902</t>
  </si>
  <si>
    <t>Montáž boxu sprchového</t>
  </si>
  <si>
    <t>-1473288961</t>
  </si>
  <si>
    <t>Sprchové boxy montáž sprchových boxů</t>
  </si>
  <si>
    <t>https://podminky.urs.cz/item/CS_URS_2024_01/725243902</t>
  </si>
  <si>
    <t>64</t>
  </si>
  <si>
    <t>55483000</t>
  </si>
  <si>
    <t xml:space="preserve">kabina sprchová  mechanické ovládání s termostatickou baterií 2210x945x945mm</t>
  </si>
  <si>
    <t>393664910</t>
  </si>
  <si>
    <t xml:space="preserve">kabina sprchová  ovládání s termostatickou baterií 2210x945x945mm</t>
  </si>
  <si>
    <t>65</t>
  </si>
  <si>
    <t>725310823</t>
  </si>
  <si>
    <t>Demontáž dřez jednoduchý vestavěný v kuchyňských sestavách bez výtokových armatur</t>
  </si>
  <si>
    <t>2143925244</t>
  </si>
  <si>
    <t>Demontáž dřezů jednodílných bez výtokových armatur vestavěných v kuchyňských sestavách</t>
  </si>
  <si>
    <t>https://podminky.urs.cz/item/CS_URS_2024_01/725310823</t>
  </si>
  <si>
    <t>Stávající kuchyň - 1ks</t>
  </si>
  <si>
    <t>66</t>
  </si>
  <si>
    <t>725530823</t>
  </si>
  <si>
    <t>Demontáž ohřívač elektrický tlakový přes 50 do 200 l</t>
  </si>
  <si>
    <t>2137458353</t>
  </si>
  <si>
    <t>Demontáž elektrických zásobníkových ohřívačů vody tlakových od 50 do 200 l</t>
  </si>
  <si>
    <t>https://podminky.urs.cz/item/CS_URS_2024_01/725530823</t>
  </si>
  <si>
    <t>NA stávajícím WC - 1ks 125l</t>
  </si>
  <si>
    <t>67</t>
  </si>
  <si>
    <t>725532120</t>
  </si>
  <si>
    <t>Elektrický ohřívač zásobníkový akumulační závěsný svislý 125 l / 2 kW</t>
  </si>
  <si>
    <t>1871438882</t>
  </si>
  <si>
    <t>Elektrické ohřívače zásobníkové beztlakové přepadové akumulační s pojistným ventilem závěsné svislé objem nádrže (příkon) 125 l (2,0 kW)</t>
  </si>
  <si>
    <t>https://podminky.urs.cz/item/CS_URS_2024_01/725532120</t>
  </si>
  <si>
    <t>68</t>
  </si>
  <si>
    <t>725820801</t>
  </si>
  <si>
    <t>Demontáž baterie nástěnné do G 3 / 4</t>
  </si>
  <si>
    <t>323281692</t>
  </si>
  <si>
    <t>Demontáž baterií nástěnných do G 3/4</t>
  </si>
  <si>
    <t>https://podminky.urs.cz/item/CS_URS_2024_01/725820801</t>
  </si>
  <si>
    <t>Stávající kuchyň</t>
  </si>
  <si>
    <t>69</t>
  </si>
  <si>
    <t>725822613</t>
  </si>
  <si>
    <t>Baterie umyvadlová stojánková páková s výpustí</t>
  </si>
  <si>
    <t>1699467193</t>
  </si>
  <si>
    <t>Baterie umyvadlové stojánkové pákové s výpustí</t>
  </si>
  <si>
    <t>https://podminky.urs.cz/item/CS_URS_2024_01/725822613</t>
  </si>
  <si>
    <t>70</t>
  </si>
  <si>
    <t>725861311</t>
  </si>
  <si>
    <t>Zápachová uzávěrka pro umyvadla DN 40 s přípojkou pro pračku nebo myčku</t>
  </si>
  <si>
    <t>-658103627</t>
  </si>
  <si>
    <t>Zápachové uzávěrky zařizovacích předmětů pro umyvadla s přípojkou pro pračku nebo myčku DN 40</t>
  </si>
  <si>
    <t>https://podminky.urs.cz/item/CS_URS_2024_01/725861311</t>
  </si>
  <si>
    <t>Koupelna - umyvadlo</t>
  </si>
  <si>
    <t>733</t>
  </si>
  <si>
    <t>Ústřední vytápění - rozvodné potrubí</t>
  </si>
  <si>
    <t>71</t>
  </si>
  <si>
    <t>733221104</t>
  </si>
  <si>
    <t>Potrubí měděné měkké spojované měkkým pájením D 22x1 mm</t>
  </si>
  <si>
    <t>-1481113776</t>
  </si>
  <si>
    <t>Potrubí z trubek měděných měkkých spojovaných měkkým pájením Ø 22/1</t>
  </si>
  <si>
    <t>https://podminky.urs.cz/item/CS_URS_2024_01/733221104</t>
  </si>
  <si>
    <t>Nové rozvody UT</t>
  </si>
  <si>
    <t>79,25</t>
  </si>
  <si>
    <t>72</t>
  </si>
  <si>
    <t>733811232</t>
  </si>
  <si>
    <t>Ochrana potrubí ústředního vytápění termoizolačními trubicemi z PE tl přes 9 do 13 mm DN přes 22 do 45 mm</t>
  </si>
  <si>
    <t>257843761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</si>
  <si>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</si>
  <si>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https://podminky.urs.cz/item/CS_URS_2024_01/733811232</t>
  </si>
  <si>
    <t>74,3</t>
  </si>
  <si>
    <t>73</t>
  </si>
  <si>
    <t>998733111</t>
  </si>
  <si>
    <t>Přesun hmot tonážní pro rozvody potrubí s omezením mechanizace v objektech v do 6 m</t>
  </si>
  <si>
    <t>-752402522</t>
  </si>
  <si>
    <t>Přesun hmot pro rozvody potrubí stanovený z hmotnosti přesunovaného materiálu vodorovná dopravní vzdálenost do 50 m s omezením mechanizace v objektech výšky do 6 m</t>
  </si>
  <si>
    <t>https://podminky.urs.cz/item/CS_URS_2024_01/998733111</t>
  </si>
  <si>
    <t>735</t>
  </si>
  <si>
    <t>Ústřední vytápění - otopná tělesa</t>
  </si>
  <si>
    <t>74</t>
  </si>
  <si>
    <t>735151378</t>
  </si>
  <si>
    <t>Otopné těleso panelové dvoudeskové bez přídavné přestupní plochy výška/délka 600/1100 mm výkon 1076 W</t>
  </si>
  <si>
    <t>-1204698318</t>
  </si>
  <si>
    <t>Otopná tělesa panelová dvoudesková PN 1,0 MPa, T do 110°C bez přídavné přestupní plochy výšky tělesa 600 mm stavební délky / výkonu 1100 mm / 1076 W</t>
  </si>
  <si>
    <t>https://podminky.urs.cz/item/CS_URS_2024_01/735151378</t>
  </si>
  <si>
    <t>75</t>
  </si>
  <si>
    <t>735151382</t>
  </si>
  <si>
    <t>Otopné těleso panelové dvoudeskové bez přídavné přestupní plochy výška/délka 600/1800 mm výkon 1760 W</t>
  </si>
  <si>
    <t>226211008</t>
  </si>
  <si>
    <t>Otopná tělesa panelová dvoudesková PN 1,0 MPa, T do 110°C bez přídavné přestupní plochy výšky tělesa 600 mm stavební délky / výkonu 1800 mm / 1760 W</t>
  </si>
  <si>
    <t>https://podminky.urs.cz/item/CS_URS_2024_01/735151382</t>
  </si>
  <si>
    <t>pokoj</t>
  </si>
  <si>
    <t>76</t>
  </si>
  <si>
    <t>735151383</t>
  </si>
  <si>
    <t>Otopné těleso panelové dvoudeskové bez přídavné přestupní plochy výška/délka 600/2000 mm výkon 1956 W</t>
  </si>
  <si>
    <t>-1631747449</t>
  </si>
  <si>
    <t>Otopná tělesa panelová dvoudesková PN 1,0 MPa, T do 110°C bez přídavné přestupní plochy výšky tělesa 600 mm stavební délky / výkonu 2000 mm / 1956 W</t>
  </si>
  <si>
    <t>https://podminky.urs.cz/item/CS_URS_2024_01/735151383</t>
  </si>
  <si>
    <t>77</t>
  </si>
  <si>
    <t>735151832</t>
  </si>
  <si>
    <t>Demontáž otopného tělesa panelového třířadého dl přes 1500 do 2820 mm</t>
  </si>
  <si>
    <t>209862056</t>
  </si>
  <si>
    <t>Demontáž otopných těles panelových třířadých stavební délky přes 1500 do 2820 mm</t>
  </si>
  <si>
    <t>https://podminky.urs.cz/item/CS_URS_2024_01/735151832</t>
  </si>
  <si>
    <t>Demontáž radiátoru 22/600/2000 ve stávající kuchyni</t>
  </si>
  <si>
    <t>78</t>
  </si>
  <si>
    <t>735160144</t>
  </si>
  <si>
    <t>Otopné těleso trubkové teplovodní výška/délka 1 820/750 mm</t>
  </si>
  <si>
    <t>-1726619619</t>
  </si>
  <si>
    <t>Otopná tělesa trubková teplovodní na stěnu výšky tělesa 1 820 mm, délky 750 mm</t>
  </si>
  <si>
    <t>https://podminky.urs.cz/item/CS_URS_2024_01/735160144</t>
  </si>
  <si>
    <t>Koupelna - "žebřík" pro vytápění a sušení ručníků</t>
  </si>
  <si>
    <t>79</t>
  </si>
  <si>
    <t>735494811</t>
  </si>
  <si>
    <t>Vypuštění vody z otopných těles</t>
  </si>
  <si>
    <t>-925133284</t>
  </si>
  <si>
    <t>Vypuštění vody z otopných soustav bez kotlů, ohříváků, zásobníků a nádrží</t>
  </si>
  <si>
    <t>https://podminky.urs.cz/item/CS_URS_2024_01/735494811</t>
  </si>
  <si>
    <t>Vypuštění soustavy UT pro DMT radiátoru</t>
  </si>
  <si>
    <t>80</t>
  </si>
  <si>
    <t>998735111</t>
  </si>
  <si>
    <t>Přesun hmot tonážní pro otopná tělesa s omezením mechanizace v objektech v do 6 m</t>
  </si>
  <si>
    <t>715519309</t>
  </si>
  <si>
    <t>Přesun hmot pro otopná tělesa stanovený z hmotnosti přesunovaného materiálu vodorovná dopravní vzdálenost do 50 m s omezením mechanizace v objektech výšky do 6 m</t>
  </si>
  <si>
    <t>https://podminky.urs.cz/item/CS_URS_2024_01/998735111</t>
  </si>
  <si>
    <t>742</t>
  </si>
  <si>
    <t>Elektroinstalace - slaboproud</t>
  </si>
  <si>
    <t>81</t>
  </si>
  <si>
    <t>742110999.R</t>
  </si>
  <si>
    <t>Kompletní rekonstrukce elektroinstalace, vč. nového rozvaděče s jističi, podružného elektroměru a LED svítidel ve všech místnostech</t>
  </si>
  <si>
    <t>-766662381</t>
  </si>
  <si>
    <t>Kompletní rekonstrukce rozvodů ele. v bytu, včetně nového bytového rozvaděče s jištěním, podružný elektroměr, led svítidla do všech místností</t>
  </si>
  <si>
    <t>nové zásuvky a vypínače ve všech místnostech, v místech a počtu pro zajištění běžné domacnosti pro rodinu s dětmi (4 osoby)</t>
  </si>
  <si>
    <t>včetně vypracování realizační dokumentace elektro- návrh v souladu s platnými předpisy, včetně revizní zprávy</t>
  </si>
  <si>
    <t>včetně zednických přípomocí, včetně přesunu hmot</t>
  </si>
  <si>
    <t>762</t>
  </si>
  <si>
    <t>Konstrukce tesařské</t>
  </si>
  <si>
    <t>82</t>
  </si>
  <si>
    <t>762522811</t>
  </si>
  <si>
    <t>Demontáž podlah s polštáři z prken tloušťky do 32 mm</t>
  </si>
  <si>
    <t>356840896</t>
  </si>
  <si>
    <t>Demontáž podlah s polštáři z prken tl. do 32 mm</t>
  </si>
  <si>
    <t>https://podminky.urs.cz/item/CS_URS_2024_01/762522811</t>
  </si>
  <si>
    <t>Stávající klubové místnosti</t>
  </si>
  <si>
    <t>18,55+12,98</t>
  </si>
  <si>
    <t>83</t>
  </si>
  <si>
    <t>998762111</t>
  </si>
  <si>
    <t>Přesun hmot tonážní pro kce tesařské s omezením mechanizace v objektech v do 6 m</t>
  </si>
  <si>
    <t>-1985519872</t>
  </si>
  <si>
    <t>Přesun hmot pro konstrukce tesařské stanovený z hmotnosti přesunovaného materiálu vodorovná dopravní vzdálenost do 50 m s omezením mechanizace v objektech výšky do 6 m</t>
  </si>
  <si>
    <t>https://podminky.urs.cz/item/CS_URS_2024_01/998762111</t>
  </si>
  <si>
    <t>763</t>
  </si>
  <si>
    <t>Konstrukce suché výstavby</t>
  </si>
  <si>
    <t>84</t>
  </si>
  <si>
    <t>763131421</t>
  </si>
  <si>
    <t>SDK podhled desky 2xA 12,5 bez izolace dvouvrstvá spodní kce profil CD+UD</t>
  </si>
  <si>
    <t>-975471054</t>
  </si>
  <si>
    <t>Podhled ze sádrokartonových desek dvouvrstvá zavěšená spodní konstrukce z ocelových profilů CD, UD dvojitě opláštěná deskami standardními A, tl. 2 x 12,5 mm, bez izolace</t>
  </si>
  <si>
    <t>https://podminky.urs.cz/item/CS_URS_2024_01/763131421</t>
  </si>
  <si>
    <t>85</t>
  </si>
  <si>
    <t>763131451</t>
  </si>
  <si>
    <t>SDK podhled deska 1xH2 12,5 bez izolace dvouvrstvá spodní kce profil CD+UD</t>
  </si>
  <si>
    <t>256659371</t>
  </si>
  <si>
    <t>Podhled ze sádrokartonových desek dvouvrstvá zavěšená spodní konstrukce z ocelových profilů CD, UD jednoduše opláštěná deskou impregnovanou H2, tl. 12,5 mm, bez izolace</t>
  </si>
  <si>
    <t>https://podminky.urs.cz/item/CS_URS_2024_01/763131451</t>
  </si>
  <si>
    <t>86</t>
  </si>
  <si>
    <t>998763321</t>
  </si>
  <si>
    <t>Přesun hmot tonážní pro konstrukce montované z desek s omezením mechanizace v objektech v do 6 m</t>
  </si>
  <si>
    <t>1917091554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</si>
  <si>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</si>
  <si>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https://podminky.urs.cz/item/CS_URS_2024_01/998763321</t>
  </si>
  <si>
    <t>764</t>
  </si>
  <si>
    <t>Konstrukce klempířské</t>
  </si>
  <si>
    <t>87</t>
  </si>
  <si>
    <t>764226445</t>
  </si>
  <si>
    <t>Oplechování parapetů rovných celoplošně lepené z Al plechu rš 400 mm</t>
  </si>
  <si>
    <t>397683038</t>
  </si>
  <si>
    <t>Oplechování parapetů z hliníkového plechu rovných celoplošně lepené, bez rohů rš 400 mm</t>
  </si>
  <si>
    <t>https://podminky.urs.cz/item/CS_URS_2024_01/764226445</t>
  </si>
  <si>
    <t>Parapety oken</t>
  </si>
  <si>
    <t>1,8</t>
  </si>
  <si>
    <t>2,05</t>
  </si>
  <si>
    <t>0,6</t>
  </si>
  <si>
    <t>1,05</t>
  </si>
  <si>
    <t>88</t>
  </si>
  <si>
    <t>998764111</t>
  </si>
  <si>
    <t>Přesun hmot tonážní pro konstrukce klempířské s omezením mechanizace v objektech v do 6 m</t>
  </si>
  <si>
    <t>75393296</t>
  </si>
  <si>
    <t>Přesun hmot pro konstrukce klempířské stanovený z hmotnosti přesunovaného materiálu vodorovná dopravní vzdálenost do 50 m s omezením mechanizace v objektech výšky do 6 m</t>
  </si>
  <si>
    <t>https://podminky.urs.cz/item/CS_URS_2024_01/998764111</t>
  </si>
  <si>
    <t>766</t>
  </si>
  <si>
    <t>Konstrukce truhlářské</t>
  </si>
  <si>
    <t>89</t>
  </si>
  <si>
    <t>766622111</t>
  </si>
  <si>
    <t>Montáž plastových oken plochy přes 1 m2 pevných v do 1,5 m s rámem do dřevěné konstrukce</t>
  </si>
  <si>
    <t>-1680158167</t>
  </si>
  <si>
    <t>Montáž oken plastových včetně montáže rámu plochy přes 1 m2 pevných do dřevěné konstrukce, výšky do 1,5 m</t>
  </si>
  <si>
    <t>https://podminky.urs.cz/item/CS_URS_2024_01/766622111</t>
  </si>
  <si>
    <t>Dle výpisu výplní</t>
  </si>
  <si>
    <t>3 - chodba</t>
  </si>
  <si>
    <t>4 - WC</t>
  </si>
  <si>
    <t>0,6*0,6</t>
  </si>
  <si>
    <t>90</t>
  </si>
  <si>
    <t>61140044</t>
  </si>
  <si>
    <t>okno plastové s fixním zasklením trojsklo přes plochu 1m2 do v 1,5m</t>
  </si>
  <si>
    <t>-212959207</t>
  </si>
  <si>
    <t>91</t>
  </si>
  <si>
    <t>766622113</t>
  </si>
  <si>
    <t>Montáž plastových oken plochy přes 1 m2 pevných v přes 2,5 m s rámem do dřevěné konstrukce</t>
  </si>
  <si>
    <t>636000558</t>
  </si>
  <si>
    <t>Montáž oken plastových včetně montáže rámu plochy přes 1 m2 pevných do dřevěné konstrukce, výšky přes 2,5 m</t>
  </si>
  <si>
    <t>https://podminky.urs.cz/item/CS_URS_2024_01/766622113</t>
  </si>
  <si>
    <t>Dle výkazu výplní otvorů</t>
  </si>
  <si>
    <t>1 - Pokoj</t>
  </si>
  <si>
    <t>1,77*1,79</t>
  </si>
  <si>
    <t>2 - Kuchyň</t>
  </si>
  <si>
    <t>2,03*1,79</t>
  </si>
  <si>
    <t>92</t>
  </si>
  <si>
    <t>61140048</t>
  </si>
  <si>
    <t>okno plastové s fixním zasklením trojsklo přes plochu 1m2 přes v 2,5m</t>
  </si>
  <si>
    <t>-1883271431</t>
  </si>
  <si>
    <t>93</t>
  </si>
  <si>
    <t>766660171</t>
  </si>
  <si>
    <t>Montáž dveřních křídel otvíravých jednokřídlových š do 0,8 m do obložkové zárubně</t>
  </si>
  <si>
    <t>1697684978</t>
  </si>
  <si>
    <t>Montáž dveřních křídel dřevěných nebo plastových otevíravých do obložkové zárubně povrchově upravených jednokřídlových, šířky do 800 mm</t>
  </si>
  <si>
    <t>https://podminky.urs.cz/item/CS_URS_2024_01/766660171</t>
  </si>
  <si>
    <t>1/P, 2/P, 2/L</t>
  </si>
  <si>
    <t>94</t>
  </si>
  <si>
    <t>61162073</t>
  </si>
  <si>
    <t>dveře jednokřídlé voštinové povrch laminátový plné 700x1970-2100mm</t>
  </si>
  <si>
    <t>401211562</t>
  </si>
  <si>
    <t>95</t>
  </si>
  <si>
    <t>61162080</t>
  </si>
  <si>
    <t>dveře jednokřídlé voštinové povrch laminátový částečně prosklené 800x1970-2100mm</t>
  </si>
  <si>
    <t>1636576280</t>
  </si>
  <si>
    <t>96</t>
  </si>
  <si>
    <t>766660311</t>
  </si>
  <si>
    <t>Montáž posuvných dveří jednokřídlových průchozí š do 800 mm do pouzdra s jednou kapsou</t>
  </si>
  <si>
    <t>-1435962447</t>
  </si>
  <si>
    <t>Montáž dveřních křídel dřevěných nebo plastových posuvných dveří do pouzdra s jednou kapsou jednokřídlových, průchozí šířky do 800 mm</t>
  </si>
  <si>
    <t>https://podminky.urs.cz/item/CS_URS_2024_01/766660311</t>
  </si>
  <si>
    <t>4/Z</t>
  </si>
  <si>
    <t>97</t>
  </si>
  <si>
    <t>61162080.R</t>
  </si>
  <si>
    <t>dveře jednokřídlé voštinové povrch laminátový částečně prosklené 800x1970-2100mm pro montáž do posuvných dveří</t>
  </si>
  <si>
    <t>633879710</t>
  </si>
  <si>
    <t>98</t>
  </si>
  <si>
    <t>766660411</t>
  </si>
  <si>
    <t>Montáž vchodových dveří včetně rámu jednokřídlových bez nadsvětlíku do zdiva</t>
  </si>
  <si>
    <t>-55691107</t>
  </si>
  <si>
    <t>Montáž vchodových dveří včetně rámu do zdiva jednokřídlových bez nadsvětlíku</t>
  </si>
  <si>
    <t>https://podminky.urs.cz/item/CS_URS_2024_01/766660411</t>
  </si>
  <si>
    <t>99</t>
  </si>
  <si>
    <t>61173202</t>
  </si>
  <si>
    <t>dveře jednokřídlé dřevěné plné max rozměru otvoru 2,42m2 bezpečnostní třídy RC2</t>
  </si>
  <si>
    <t>-1424907734</t>
  </si>
  <si>
    <t>1*1,8 'Přepočtené koeficientem množství</t>
  </si>
  <si>
    <t>100</t>
  </si>
  <si>
    <t>55331437</t>
  </si>
  <si>
    <t>zárubeň jednokřídlá ocelová pro dodatečnou montáž tl stěny 110-150mm rozměru 800/1970, 2100mm</t>
  </si>
  <si>
    <t>1288361052</t>
  </si>
  <si>
    <t>101</t>
  </si>
  <si>
    <t>766660728</t>
  </si>
  <si>
    <t>Montáž dveřního interiérového kování - zámku</t>
  </si>
  <si>
    <t>-1721520574</t>
  </si>
  <si>
    <t>Montáž dveřních doplňků dveřního kování interiérového zámku</t>
  </si>
  <si>
    <t>https://podminky.urs.cz/item/CS_URS_2024_01/766660728</t>
  </si>
  <si>
    <t>Interiérové dveře</t>
  </si>
  <si>
    <t>102</t>
  </si>
  <si>
    <t>54924015</t>
  </si>
  <si>
    <t>zámek zadlabací mezipokojový pravolevý rozteč 72x40mm</t>
  </si>
  <si>
    <t>689140876</t>
  </si>
  <si>
    <t>103</t>
  </si>
  <si>
    <t>766660730</t>
  </si>
  <si>
    <t>Montáž dveřního interiérového kování - WC kliky se zámkem</t>
  </si>
  <si>
    <t>922419589</t>
  </si>
  <si>
    <t>Montáž dveřních doplňků dveřního kování interiérového WC kliky se zámkem</t>
  </si>
  <si>
    <t>https://podminky.urs.cz/item/CS_URS_2024_01/766660730</t>
  </si>
  <si>
    <t>104</t>
  </si>
  <si>
    <t>54914128</t>
  </si>
  <si>
    <t>kování rozetové spodní pro WC</t>
  </si>
  <si>
    <t>245445440</t>
  </si>
  <si>
    <t>105</t>
  </si>
  <si>
    <t>766660731</t>
  </si>
  <si>
    <t>Montáž dveřního bezpečnostního kování - zámku</t>
  </si>
  <si>
    <t>284130962</t>
  </si>
  <si>
    <t>Montáž dveřních doplňků dveřního kování bezpečnostního zámku</t>
  </si>
  <si>
    <t>https://podminky.urs.cz/item/CS_URS_2024_01/766660731</t>
  </si>
  <si>
    <t>106</t>
  </si>
  <si>
    <t>54924010</t>
  </si>
  <si>
    <t>zámek zadlabací protipožární rozteč 90x55,5mm</t>
  </si>
  <si>
    <t>1455692375</t>
  </si>
  <si>
    <t>107</t>
  </si>
  <si>
    <t>766682111</t>
  </si>
  <si>
    <t>Montáž zárubní obložkových pro dveře jednokřídlové tl stěny do 170 mm</t>
  </si>
  <si>
    <t>-1897124421</t>
  </si>
  <si>
    <t>Montáž zárubní dřevěných nebo plastových obložkových, pro dveře jednokřídlové, tloušťky stěny do 170 mm</t>
  </si>
  <si>
    <t>https://podminky.urs.cz/item/CS_URS_2024_01/766682111</t>
  </si>
  <si>
    <t>108</t>
  </si>
  <si>
    <t>61182308</t>
  </si>
  <si>
    <t>zárubeň jednokřídlá obložková s laminátovým povrchem tl stěny 160-250mm rozměru 600-1100/1970, 2100mm</t>
  </si>
  <si>
    <t>-1689928432</t>
  </si>
  <si>
    <t>109</t>
  </si>
  <si>
    <t>766694126</t>
  </si>
  <si>
    <t>Montáž parapetních desek dřevěných nebo plastových š přes 30 cm</t>
  </si>
  <si>
    <t>773042425</t>
  </si>
  <si>
    <t>Montáž ostatních truhlářských konstrukcí parapetních desek dřevěných nebo plastových šířky přes 300 mm</t>
  </si>
  <si>
    <t>https://podminky.urs.cz/item/CS_URS_2024_01/766694126</t>
  </si>
  <si>
    <t>110</t>
  </si>
  <si>
    <t>60794105</t>
  </si>
  <si>
    <t>parapet dřevotřískový vnitřní povrch laminátový š 400mm</t>
  </si>
  <si>
    <t>-2035901065</t>
  </si>
  <si>
    <t>111</t>
  </si>
  <si>
    <t>766811999.R</t>
  </si>
  <si>
    <t>Montáž a dodávka kuchyňské linky</t>
  </si>
  <si>
    <t>1181151800</t>
  </si>
  <si>
    <t>Montáž a dodávka kuchyňské linky.
Výbava: indukční varná deska, elektrická trouba, digestoř s filtrací, nerezový dřez s odkapávačema stojánkovou kuchyňskou baterií.</t>
  </si>
  <si>
    <t>Kuchyňská linka</t>
  </si>
  <si>
    <t>včetně dřezu, baterie, vestavěného trouby a varné desky, včetně připojení na instalace</t>
  </si>
  <si>
    <t>112</t>
  </si>
  <si>
    <t>766812840</t>
  </si>
  <si>
    <t>Demontáž kuchyňských linek dřevěných nebo kovových dl přes 1,8 do 2,1 m</t>
  </si>
  <si>
    <t>-1480861582</t>
  </si>
  <si>
    <t>Demontáž kuchyňských linek dřevěných nebo kovových včetně skříněk uchycených na stěně, délky přes 1800 do 2100 mm</t>
  </si>
  <si>
    <t>https://podminky.urs.cz/item/CS_URS_2024_01/766812840</t>
  </si>
  <si>
    <t>Stávající kuchyň - linka délky 2,16 m</t>
  </si>
  <si>
    <t>113</t>
  </si>
  <si>
    <t>998766111</t>
  </si>
  <si>
    <t>Přesun hmot tonážní pro kce truhlářské s omezením mechanizace v objektech v do 6 m</t>
  </si>
  <si>
    <t>1473751318</t>
  </si>
  <si>
    <t>Přesun hmot pro konstrukce truhlářské stanovený z hmotnosti přesunovaného materiálu vodorovná dopravní vzdálenost do 50 m s omezením mechanizace v objektech výšky do 6 m</t>
  </si>
  <si>
    <t>https://podminky.urs.cz/item/CS_URS_2024_01/998766111</t>
  </si>
  <si>
    <t>771</t>
  </si>
  <si>
    <t>Podlahy z dlaždic</t>
  </si>
  <si>
    <t>114</t>
  </si>
  <si>
    <t>771151024</t>
  </si>
  <si>
    <t>Samonivelační stěrka podlah pevnosti 30 MPa tl přes 8 do 10 mm</t>
  </si>
  <si>
    <t>736318875</t>
  </si>
  <si>
    <t>Příprava podkladu před provedením dlažby samonivelační stěrka min.pevnosti 30 MPa, tloušťky přes 8 do 10 mm</t>
  </si>
  <si>
    <t>https://podminky.urs.cz/item/CS_URS_2024_01/771151024</t>
  </si>
  <si>
    <t>115</t>
  </si>
  <si>
    <t>771161021</t>
  </si>
  <si>
    <t>Montáž profilu ukončujícího pro plynulý přechod (dlažby s kobercem apod.)</t>
  </si>
  <si>
    <t>1057855234</t>
  </si>
  <si>
    <t>Příprava podkladu před provedením dlažby montáž profilu ukončujícího profilu pro plynulý přechod (dlažba-koberec apod.)</t>
  </si>
  <si>
    <t>https://podminky.urs.cz/item/CS_URS_2024_01/771161021</t>
  </si>
  <si>
    <t>Zádveří - Kuchyň</t>
  </si>
  <si>
    <t>0,8</t>
  </si>
  <si>
    <t>116</t>
  </si>
  <si>
    <t>59054100</t>
  </si>
  <si>
    <t>profil přechodový Al s pohyblivým ramenem 8x20mm</t>
  </si>
  <si>
    <t>1415165149</t>
  </si>
  <si>
    <t>0,8*1,1 'Přepočtené koeficientem množství</t>
  </si>
  <si>
    <t>117</t>
  </si>
  <si>
    <t>771161022</t>
  </si>
  <si>
    <t>Montáž profilu pro schodové hrany nebo ukončení dlažby</t>
  </si>
  <si>
    <t>951446963</t>
  </si>
  <si>
    <t>Příprava podkladu před provedením dlažby montáž profilu ukončujícího profilu pro schodové hrany a ukončení dlažby</t>
  </si>
  <si>
    <t>https://podminky.urs.cz/item/CS_URS_2024_01/771161022</t>
  </si>
  <si>
    <t>schod mezi zádveřím a chodbou</t>
  </si>
  <si>
    <t>1,04</t>
  </si>
  <si>
    <t>118</t>
  </si>
  <si>
    <t>59054140</t>
  </si>
  <si>
    <t>profil schodový protiskluzový ušlechtilá ocel V2A R10 V6 2x1000mm</t>
  </si>
  <si>
    <t>1676123946</t>
  </si>
  <si>
    <t>1,04*1,1 'Přepočtené koeficientem množství</t>
  </si>
  <si>
    <t>119</t>
  </si>
  <si>
    <t>771474113</t>
  </si>
  <si>
    <t>Montáž soklů z dlaždic keramických rovných lepených cementovým flexibilním lepidlem v přes 90 do 120 mm</t>
  </si>
  <si>
    <t>2046681833</t>
  </si>
  <si>
    <t>Montáž soklů z dlaždic keramických lepených cementovým flexibilním lepidlem rovných, výšky přes 90 do 120 mm</t>
  </si>
  <si>
    <t>https://podminky.urs.cz/item/CS_URS_2024_01/771474113</t>
  </si>
  <si>
    <t>Sokly z dlaždic</t>
  </si>
  <si>
    <t>120</t>
  </si>
  <si>
    <t>59761187</t>
  </si>
  <si>
    <t>sokl keramický mrazuvzdorný povrch hladký/lapovaný tl do 10mm výšky přes 90 do 120mm</t>
  </si>
  <si>
    <t>2013971025</t>
  </si>
  <si>
    <t>12,18*1,1 'Přepočtené koeficientem množství</t>
  </si>
  <si>
    <t>121</t>
  </si>
  <si>
    <t>771574414</t>
  </si>
  <si>
    <t>Montáž podlah keramických hladkých lepených cementovým flexibilním lepidlem přes 4 do 6 ks/m2</t>
  </si>
  <si>
    <t>-264416465</t>
  </si>
  <si>
    <t>Montáž podlah z dlaždic keramických lepených cementovým flexibilním lepidlem hladkých, tloušťky do 10 mm přes 4 do 6 ks/m2</t>
  </si>
  <si>
    <t>https://podminky.urs.cz/item/CS_URS_2024_01/771574414</t>
  </si>
  <si>
    <t>Keramická dlažba, dle výběru investora</t>
  </si>
  <si>
    <t>122</t>
  </si>
  <si>
    <t>59761131</t>
  </si>
  <si>
    <t>dlažba keramická slinutá mrazuvzdorná povrch hladký/leštěný tl do 10mm přes 4 do 6ks/m2</t>
  </si>
  <si>
    <t>1216802519</t>
  </si>
  <si>
    <t>15,75*1,15 'Přepočtené koeficientem množství</t>
  </si>
  <si>
    <t>123</t>
  </si>
  <si>
    <t>998771111</t>
  </si>
  <si>
    <t>Přesun hmot tonážní pro podlahy z dlaždic s omezením mechanizace v objektech v do 6 m</t>
  </si>
  <si>
    <t>1332756972</t>
  </si>
  <si>
    <t>Přesun hmot pro podlahy z dlaždic stanovený z hmotnosti přesunovaného materiálu vodorovná dopravní vzdálenost do 50 m s omezením mechanizace v objektech výšky do 6 m</t>
  </si>
  <si>
    <t>https://podminky.urs.cz/item/CS_URS_2024_01/998771111</t>
  </si>
  <si>
    <t>776</t>
  </si>
  <si>
    <t>Podlahy povlakové</t>
  </si>
  <si>
    <t>124</t>
  </si>
  <si>
    <t>776201812</t>
  </si>
  <si>
    <t>Demontáž lepených povlakových podlah s podložkou ručně</t>
  </si>
  <si>
    <t>1850822161</t>
  </si>
  <si>
    <t>Demontáž povlakových podlahovin lepených ručně s podložkou</t>
  </si>
  <si>
    <t>https://podminky.urs.cz/item/CS_URS_2024_01/776201812</t>
  </si>
  <si>
    <t>Demontáž stávajícího PVC ve stávající kuchyni</t>
  </si>
  <si>
    <t>125</t>
  </si>
  <si>
    <t>776231111</t>
  </si>
  <si>
    <t>Lepení lamel a čtverců z vinylu standardním lepidlem</t>
  </si>
  <si>
    <t>-923647142</t>
  </si>
  <si>
    <t>Montáž podlahovin z vinylu lepením lamel nebo čtverců standardním lepidlem</t>
  </si>
  <si>
    <t>https://podminky.urs.cz/item/CS_URS_2024_01/776231111</t>
  </si>
  <si>
    <t>126</t>
  </si>
  <si>
    <t>28411052</t>
  </si>
  <si>
    <t>dílce vinylové tl 3,0mm, nášlapná vrstva 0,70mm, úprava PUR, třída zátěže 23/34/43, otlak 0,05mm, R10, třída otěru T, hořlavost Bfl S1, bez ftalátů</t>
  </si>
  <si>
    <t>582774902</t>
  </si>
  <si>
    <t>45,51*1,1 'Přepočtené koeficientem množství</t>
  </si>
  <si>
    <t>127</t>
  </si>
  <si>
    <t>776421111</t>
  </si>
  <si>
    <t>Montáž obvodových lišt lepením</t>
  </si>
  <si>
    <t>-911103469</t>
  </si>
  <si>
    <t>Montáž lišt obvodových lepených</t>
  </si>
  <si>
    <t>https://podminky.urs.cz/item/CS_URS_2024_01/776421111</t>
  </si>
  <si>
    <t xml:space="preserve">Soklové lišty  - vynilové podlahy</t>
  </si>
  <si>
    <t>128</t>
  </si>
  <si>
    <t>28342163</t>
  </si>
  <si>
    <t>lišta podlahová PVC fabion</t>
  </si>
  <si>
    <t>1801875601</t>
  </si>
  <si>
    <t>38,19*1,02 'Přepočtené koeficientem množství</t>
  </si>
  <si>
    <t>129</t>
  </si>
  <si>
    <t>998776111</t>
  </si>
  <si>
    <t>Přesun hmot tonážní pro podlahy povlakové s omezením mechanizace v objektech v do 6 m</t>
  </si>
  <si>
    <t>846934491</t>
  </si>
  <si>
    <t>Přesun hmot pro podlahy povlakové stanovený z hmotnosti přesunovaného materiálu vodorovná dopravní vzdálenost do 50 m s omezením mechanizace v objektech výšky do 6 m</t>
  </si>
  <si>
    <t>https://podminky.urs.cz/item/CS_URS_2024_01/998776111</t>
  </si>
  <si>
    <t>781</t>
  </si>
  <si>
    <t>Dokončovací práce - obklady</t>
  </si>
  <si>
    <t>130</t>
  </si>
  <si>
    <t>781131112</t>
  </si>
  <si>
    <t>Izolace pod obklad nátěrem nebo stěrkou ve dvou vrstvách</t>
  </si>
  <si>
    <t>-1820047957</t>
  </si>
  <si>
    <t>Izolace stěny pod obklad izolace nátěrem nebo stěrkou ve dvou vrstvách</t>
  </si>
  <si>
    <t>https://podminky.urs.cz/item/CS_URS_2024_01/781131112</t>
  </si>
  <si>
    <t>(2,6+2,0+2,6+1,2)*2,1</t>
  </si>
  <si>
    <t>131</t>
  </si>
  <si>
    <t>781161021</t>
  </si>
  <si>
    <t>Montáž profilu ukončujícího rohového nebo vanového</t>
  </si>
  <si>
    <t>1201484654</t>
  </si>
  <si>
    <t>Příprava podkladu před provedením obkladu montáž profilu ukončujícího profilu rohového, vanového</t>
  </si>
  <si>
    <t>https://podminky.urs.cz/item/CS_URS_2024_01/781161021</t>
  </si>
  <si>
    <t>2*2,1</t>
  </si>
  <si>
    <t>2*0,6</t>
  </si>
  <si>
    <t>132</t>
  </si>
  <si>
    <t>59054133</t>
  </si>
  <si>
    <t>profil ukončovací pro vnější hrany obkladů hliník leskle eloxovaný chromem 10x2500mm</t>
  </si>
  <si>
    <t>1837897509</t>
  </si>
  <si>
    <t>19*1,1 'Přepočtené koeficientem množství</t>
  </si>
  <si>
    <t>133</t>
  </si>
  <si>
    <t>781472217</t>
  </si>
  <si>
    <t>Montáž obkladů keramických hladkých lepených cementovým flexibilním lepidlem přes 12 do 19 ks/m2</t>
  </si>
  <si>
    <t>1151948631</t>
  </si>
  <si>
    <t>Montáž keramických obkladů stěn lepených cementovým flexibilním lepidlem hladkých přes 12 do 19 ks/m2</t>
  </si>
  <si>
    <t>https://podminky.urs.cz/item/CS_URS_2024_01/781472217</t>
  </si>
  <si>
    <t>(3,6+2,0+2,6+1,2+0,1+1,2+0,9+2,0)*2,1</t>
  </si>
  <si>
    <t>(4,0+2,0)*0,6</t>
  </si>
  <si>
    <t>134</t>
  </si>
  <si>
    <t>59761701</t>
  </si>
  <si>
    <t>obklad keramický nemrazuvzdorný povrch hladký/lesklý tl do 10mm přes 12 do 19ks/m2</t>
  </si>
  <si>
    <t>-1897828844</t>
  </si>
  <si>
    <t>32,16*1,1 'Přepočtené koeficientem množství</t>
  </si>
  <si>
    <t>135</t>
  </si>
  <si>
    <t>998781111</t>
  </si>
  <si>
    <t>Přesun hmot tonážní pro obklady keramické s omezením mechanizace v objektech v do 6 m</t>
  </si>
  <si>
    <t>1000982868</t>
  </si>
  <si>
    <t>Přesun hmot pro obklady keramické stanovený z hmotnosti přesunovaného materiálu vodorovná dopravní vzdálenost do 50 m s omezením mechanizace v objektech výšky do 6 m</t>
  </si>
  <si>
    <t>https://podminky.urs.cz/item/CS_URS_2024_01/998781111</t>
  </si>
  <si>
    <t>786</t>
  </si>
  <si>
    <t>Dokončovací práce - čalounické úpravy</t>
  </si>
  <si>
    <t>136</t>
  </si>
  <si>
    <t>786624111</t>
  </si>
  <si>
    <t>Montáž lamelové žaluzie do oken zdvojených dřevěných otevíravých, sklápěcích a vyklápěcích</t>
  </si>
  <si>
    <t>1071119430</t>
  </si>
  <si>
    <t>Montáž zastiňujících žaluzií lamelových do oken zdvojených otevíravých, sklápěcích nebo vyklápěcích dřevěných</t>
  </si>
  <si>
    <t>https://podminky.urs.cz/item/CS_URS_2024_01/786624111</t>
  </si>
  <si>
    <t>137</t>
  </si>
  <si>
    <t>55346200</t>
  </si>
  <si>
    <t>žaluzie horizontální interiérové</t>
  </si>
  <si>
    <t>-1818819386</t>
  </si>
  <si>
    <t>VRN</t>
  </si>
  <si>
    <t>Vedlejší rozpočtové náklady</t>
  </si>
  <si>
    <t>VRN3</t>
  </si>
  <si>
    <t>Zařízení staveniště</t>
  </si>
  <si>
    <t>138</t>
  </si>
  <si>
    <t>030001000</t>
  </si>
  <si>
    <t>1024</t>
  </si>
  <si>
    <t>1269313191</t>
  </si>
  <si>
    <t>https://podminky.urs.cz/item/CS_URS_2024_01/030001000</t>
  </si>
  <si>
    <t>zázemí pro pracovníky, mobilní WC, sklad materiálu a nářadí, ostraha, místo a kontejnery pro shromažďování odpadu (stavební i komunální od pracovníků)</t>
  </si>
  <si>
    <t>VRN4</t>
  </si>
  <si>
    <t>Inženýrská činnost</t>
  </si>
  <si>
    <t>139</t>
  </si>
  <si>
    <t>044002000</t>
  </si>
  <si>
    <t>Revize</t>
  </si>
  <si>
    <t>-614806350</t>
  </si>
  <si>
    <t>https://podminky.urs.cz/item/CS_URS_2024_01/044002000</t>
  </si>
  <si>
    <t xml:space="preserve">Revize </t>
  </si>
  <si>
    <t>elektřina</t>
  </si>
  <si>
    <t>plyn</t>
  </si>
  <si>
    <t>kotel a spalinové cesty</t>
  </si>
  <si>
    <t>VRN9</t>
  </si>
  <si>
    <t>Ostatní náklady</t>
  </si>
  <si>
    <t>140</t>
  </si>
  <si>
    <t>094103000</t>
  </si>
  <si>
    <t>Náklady na plánované vyklizení objektu</t>
  </si>
  <si>
    <t>606503795</t>
  </si>
  <si>
    <t>https://podminky.urs.cz/item/CS_URS_2024_01/094103000</t>
  </si>
  <si>
    <t>Vystěhování vybavení stávajícího klubu důchodců vč. odvozu na skládku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</si>
</sst>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81911102" TargetMode="External" /><Relationship Id="rId2" Type="http://schemas.openxmlformats.org/officeDocument/2006/relationships/hyperlink" Target="https://podminky.urs.cz/item/CS_URS_2024_01/310232071" TargetMode="External" /><Relationship Id="rId3" Type="http://schemas.openxmlformats.org/officeDocument/2006/relationships/hyperlink" Target="https://podminky.urs.cz/item/CS_URS_2024_01/317121151" TargetMode="External" /><Relationship Id="rId4" Type="http://schemas.openxmlformats.org/officeDocument/2006/relationships/hyperlink" Target="https://podminky.urs.cz/item/CS_URS_2024_01/317121251" TargetMode="External" /><Relationship Id="rId5" Type="http://schemas.openxmlformats.org/officeDocument/2006/relationships/hyperlink" Target="https://podminky.urs.cz/item/CS_URS_2024_01/342272225" TargetMode="External" /><Relationship Id="rId6" Type="http://schemas.openxmlformats.org/officeDocument/2006/relationships/hyperlink" Target="https://podminky.urs.cz/item/CS_URS_2024_01/342272245" TargetMode="External" /><Relationship Id="rId7" Type="http://schemas.openxmlformats.org/officeDocument/2006/relationships/hyperlink" Target="https://podminky.urs.cz/item/CS_URS_2024_01/349231821" TargetMode="External" /><Relationship Id="rId8" Type="http://schemas.openxmlformats.org/officeDocument/2006/relationships/hyperlink" Target="https://podminky.urs.cz/item/CS_URS_2024_01/612311121" TargetMode="External" /><Relationship Id="rId9" Type="http://schemas.openxmlformats.org/officeDocument/2006/relationships/hyperlink" Target="https://podminky.urs.cz/item/CS_URS_2024_01/612325302" TargetMode="External" /><Relationship Id="rId10" Type="http://schemas.openxmlformats.org/officeDocument/2006/relationships/hyperlink" Target="https://podminky.urs.cz/item/CS_URS_2024_01/631311116" TargetMode="External" /><Relationship Id="rId11" Type="http://schemas.openxmlformats.org/officeDocument/2006/relationships/hyperlink" Target="https://podminky.urs.cz/item/CS_URS_2024_01/631311124" TargetMode="External" /><Relationship Id="rId12" Type="http://schemas.openxmlformats.org/officeDocument/2006/relationships/hyperlink" Target="https://podminky.urs.cz/item/CS_URS_2024_01/631319011" TargetMode="External" /><Relationship Id="rId13" Type="http://schemas.openxmlformats.org/officeDocument/2006/relationships/hyperlink" Target="https://podminky.urs.cz/item/CS_URS_2024_01/631319012" TargetMode="External" /><Relationship Id="rId14" Type="http://schemas.openxmlformats.org/officeDocument/2006/relationships/hyperlink" Target="https://podminky.urs.cz/item/CS_URS_2024_01/631319211" TargetMode="External" /><Relationship Id="rId15" Type="http://schemas.openxmlformats.org/officeDocument/2006/relationships/hyperlink" Target="https://podminky.urs.cz/item/CS_URS_2024_01/631362021" TargetMode="External" /><Relationship Id="rId16" Type="http://schemas.openxmlformats.org/officeDocument/2006/relationships/hyperlink" Target="https://podminky.urs.cz/item/CS_URS_2024_01/632451103" TargetMode="External" /><Relationship Id="rId17" Type="http://schemas.openxmlformats.org/officeDocument/2006/relationships/hyperlink" Target="https://podminky.urs.cz/item/CS_URS_2024_01/632481213" TargetMode="External" /><Relationship Id="rId18" Type="http://schemas.openxmlformats.org/officeDocument/2006/relationships/hyperlink" Target="https://podminky.urs.cz/item/CS_URS_2024_01/634111113" TargetMode="External" /><Relationship Id="rId19" Type="http://schemas.openxmlformats.org/officeDocument/2006/relationships/hyperlink" Target="https://podminky.urs.cz/item/CS_URS_2024_01/635111115" TargetMode="External" /><Relationship Id="rId20" Type="http://schemas.openxmlformats.org/officeDocument/2006/relationships/hyperlink" Target="https://podminky.urs.cz/item/CS_URS_2024_01/642945111" TargetMode="External" /><Relationship Id="rId21" Type="http://schemas.openxmlformats.org/officeDocument/2006/relationships/hyperlink" Target="https://podminky.urs.cz/item/CS_URS_2024_01/642946111" TargetMode="External" /><Relationship Id="rId22" Type="http://schemas.openxmlformats.org/officeDocument/2006/relationships/hyperlink" Target="https://podminky.urs.cz/item/CS_URS_2024_01/952901111" TargetMode="External" /><Relationship Id="rId23" Type="http://schemas.openxmlformats.org/officeDocument/2006/relationships/hyperlink" Target="https://podminky.urs.cz/item/CS_URS_2024_01/962086110" TargetMode="External" /><Relationship Id="rId24" Type="http://schemas.openxmlformats.org/officeDocument/2006/relationships/hyperlink" Target="https://podminky.urs.cz/item/CS_URS_2024_01/962032230" TargetMode="External" /><Relationship Id="rId25" Type="http://schemas.openxmlformats.org/officeDocument/2006/relationships/hyperlink" Target="https://podminky.urs.cz/item/CS_URS_2024_01/965043441" TargetMode="External" /><Relationship Id="rId26" Type="http://schemas.openxmlformats.org/officeDocument/2006/relationships/hyperlink" Target="https://podminky.urs.cz/item/CS_URS_2024_01/965081213" TargetMode="External" /><Relationship Id="rId27" Type="http://schemas.openxmlformats.org/officeDocument/2006/relationships/hyperlink" Target="https://podminky.urs.cz/item/CS_URS_2024_01/965082941" TargetMode="External" /><Relationship Id="rId28" Type="http://schemas.openxmlformats.org/officeDocument/2006/relationships/hyperlink" Target="https://podminky.urs.cz/item/CS_URS_2024_01/968062357" TargetMode="External" /><Relationship Id="rId29" Type="http://schemas.openxmlformats.org/officeDocument/2006/relationships/hyperlink" Target="https://podminky.urs.cz/item/CS_URS_2024_01/968072455" TargetMode="External" /><Relationship Id="rId30" Type="http://schemas.openxmlformats.org/officeDocument/2006/relationships/hyperlink" Target="https://podminky.urs.cz/item/CS_URS_2024_01/968082021" TargetMode="External" /><Relationship Id="rId31" Type="http://schemas.openxmlformats.org/officeDocument/2006/relationships/hyperlink" Target="https://podminky.urs.cz/item/CS_URS_2024_01/997013111" TargetMode="External" /><Relationship Id="rId32" Type="http://schemas.openxmlformats.org/officeDocument/2006/relationships/hyperlink" Target="https://podminky.urs.cz/item/CS_URS_2024_01/997013509" TargetMode="External" /><Relationship Id="rId33" Type="http://schemas.openxmlformats.org/officeDocument/2006/relationships/hyperlink" Target="https://podminky.urs.cz/item/CS_URS_2024_01/997013511" TargetMode="External" /><Relationship Id="rId34" Type="http://schemas.openxmlformats.org/officeDocument/2006/relationships/hyperlink" Target="https://podminky.urs.cz/item/CS_URS_2024_01/997013601" TargetMode="External" /><Relationship Id="rId35" Type="http://schemas.openxmlformats.org/officeDocument/2006/relationships/hyperlink" Target="https://podminky.urs.cz/item/CS_URS_2024_01/997013603" TargetMode="External" /><Relationship Id="rId36" Type="http://schemas.openxmlformats.org/officeDocument/2006/relationships/hyperlink" Target="https://podminky.urs.cz/item/CS_URS_2024_01/997013811" TargetMode="External" /><Relationship Id="rId37" Type="http://schemas.openxmlformats.org/officeDocument/2006/relationships/hyperlink" Target="https://podminky.urs.cz/item/CS_URS_2024_01/998011008" TargetMode="External" /><Relationship Id="rId38" Type="http://schemas.openxmlformats.org/officeDocument/2006/relationships/hyperlink" Target="https://podminky.urs.cz/item/CS_URS_2024_01/711111001" TargetMode="External" /><Relationship Id="rId39" Type="http://schemas.openxmlformats.org/officeDocument/2006/relationships/hyperlink" Target="https://podminky.urs.cz/item/CS_URS_2024_01/711113117" TargetMode="External" /><Relationship Id="rId40" Type="http://schemas.openxmlformats.org/officeDocument/2006/relationships/hyperlink" Target="https://podminky.urs.cz/item/CS_URS_2024_01/711141559" TargetMode="External" /><Relationship Id="rId41" Type="http://schemas.openxmlformats.org/officeDocument/2006/relationships/hyperlink" Target="https://podminky.urs.cz/item/CS_URS_2024_01/711491172" TargetMode="External" /><Relationship Id="rId42" Type="http://schemas.openxmlformats.org/officeDocument/2006/relationships/hyperlink" Target="https://podminky.urs.cz/item/CS_URS_2024_01/998711101" TargetMode="External" /><Relationship Id="rId43" Type="http://schemas.openxmlformats.org/officeDocument/2006/relationships/hyperlink" Target="https://podminky.urs.cz/item/CS_URS_2024_01/713121111" TargetMode="External" /><Relationship Id="rId44" Type="http://schemas.openxmlformats.org/officeDocument/2006/relationships/hyperlink" Target="https://podminky.urs.cz/item/CS_URS_2024_01/998713111" TargetMode="External" /><Relationship Id="rId45" Type="http://schemas.openxmlformats.org/officeDocument/2006/relationships/hyperlink" Target="https://podminky.urs.cz/item/CS_URS_2024_01/721171808" TargetMode="External" /><Relationship Id="rId46" Type="http://schemas.openxmlformats.org/officeDocument/2006/relationships/hyperlink" Target="https://podminky.urs.cz/item/CS_URS_2024_01/721171809" TargetMode="External" /><Relationship Id="rId47" Type="http://schemas.openxmlformats.org/officeDocument/2006/relationships/hyperlink" Target="https://podminky.urs.cz/item/CS_URS_2024_01/998721111" TargetMode="External" /><Relationship Id="rId48" Type="http://schemas.openxmlformats.org/officeDocument/2006/relationships/hyperlink" Target="https://podminky.urs.cz/item/CS_URS_2024_01/722170801" TargetMode="External" /><Relationship Id="rId49" Type="http://schemas.openxmlformats.org/officeDocument/2006/relationships/hyperlink" Target="https://podminky.urs.cz/item/CS_URS_2024_01/998722111" TargetMode="External" /><Relationship Id="rId50" Type="http://schemas.openxmlformats.org/officeDocument/2006/relationships/hyperlink" Target="https://podminky.urs.cz/item/CS_URS_2024_01/725110811" TargetMode="External" /><Relationship Id="rId51" Type="http://schemas.openxmlformats.org/officeDocument/2006/relationships/hyperlink" Target="https://podminky.urs.cz/item/CS_URS_2024_01/725112171" TargetMode="External" /><Relationship Id="rId52" Type="http://schemas.openxmlformats.org/officeDocument/2006/relationships/hyperlink" Target="https://podminky.urs.cz/item/CS_URS_2024_01/725210821" TargetMode="External" /><Relationship Id="rId53" Type="http://schemas.openxmlformats.org/officeDocument/2006/relationships/hyperlink" Target="https://podminky.urs.cz/item/CS_URS_2024_01/725212213" TargetMode="External" /><Relationship Id="rId54" Type="http://schemas.openxmlformats.org/officeDocument/2006/relationships/hyperlink" Target="https://podminky.urs.cz/item/CS_URS_2024_01/725243902" TargetMode="External" /><Relationship Id="rId55" Type="http://schemas.openxmlformats.org/officeDocument/2006/relationships/hyperlink" Target="https://podminky.urs.cz/item/CS_URS_2024_01/725310823" TargetMode="External" /><Relationship Id="rId56" Type="http://schemas.openxmlformats.org/officeDocument/2006/relationships/hyperlink" Target="https://podminky.urs.cz/item/CS_URS_2024_01/725530823" TargetMode="External" /><Relationship Id="rId57" Type="http://schemas.openxmlformats.org/officeDocument/2006/relationships/hyperlink" Target="https://podminky.urs.cz/item/CS_URS_2024_01/725532120" TargetMode="External" /><Relationship Id="rId58" Type="http://schemas.openxmlformats.org/officeDocument/2006/relationships/hyperlink" Target="https://podminky.urs.cz/item/CS_URS_2024_01/725820801" TargetMode="External" /><Relationship Id="rId59" Type="http://schemas.openxmlformats.org/officeDocument/2006/relationships/hyperlink" Target="https://podminky.urs.cz/item/CS_URS_2024_01/725822613" TargetMode="External" /><Relationship Id="rId60" Type="http://schemas.openxmlformats.org/officeDocument/2006/relationships/hyperlink" Target="https://podminky.urs.cz/item/CS_URS_2024_01/725861311" TargetMode="External" /><Relationship Id="rId61" Type="http://schemas.openxmlformats.org/officeDocument/2006/relationships/hyperlink" Target="https://podminky.urs.cz/item/CS_URS_2024_01/733221104" TargetMode="External" /><Relationship Id="rId62" Type="http://schemas.openxmlformats.org/officeDocument/2006/relationships/hyperlink" Target="https://podminky.urs.cz/item/CS_URS_2024_01/733811232" TargetMode="External" /><Relationship Id="rId63" Type="http://schemas.openxmlformats.org/officeDocument/2006/relationships/hyperlink" Target="https://podminky.urs.cz/item/CS_URS_2024_01/998733111" TargetMode="External" /><Relationship Id="rId64" Type="http://schemas.openxmlformats.org/officeDocument/2006/relationships/hyperlink" Target="https://podminky.urs.cz/item/CS_URS_2024_01/735151378" TargetMode="External" /><Relationship Id="rId65" Type="http://schemas.openxmlformats.org/officeDocument/2006/relationships/hyperlink" Target="https://podminky.urs.cz/item/CS_URS_2024_01/735151382" TargetMode="External" /><Relationship Id="rId66" Type="http://schemas.openxmlformats.org/officeDocument/2006/relationships/hyperlink" Target="https://podminky.urs.cz/item/CS_URS_2024_01/735151383" TargetMode="External" /><Relationship Id="rId67" Type="http://schemas.openxmlformats.org/officeDocument/2006/relationships/hyperlink" Target="https://podminky.urs.cz/item/CS_URS_2024_01/735151832" TargetMode="External" /><Relationship Id="rId68" Type="http://schemas.openxmlformats.org/officeDocument/2006/relationships/hyperlink" Target="https://podminky.urs.cz/item/CS_URS_2024_01/735160144" TargetMode="External" /><Relationship Id="rId69" Type="http://schemas.openxmlformats.org/officeDocument/2006/relationships/hyperlink" Target="https://podminky.urs.cz/item/CS_URS_2024_01/735494811" TargetMode="External" /><Relationship Id="rId70" Type="http://schemas.openxmlformats.org/officeDocument/2006/relationships/hyperlink" Target="https://podminky.urs.cz/item/CS_URS_2024_01/998735111" TargetMode="External" /><Relationship Id="rId71" Type="http://schemas.openxmlformats.org/officeDocument/2006/relationships/hyperlink" Target="https://podminky.urs.cz/item/CS_URS_2024_01/762522811" TargetMode="External" /><Relationship Id="rId72" Type="http://schemas.openxmlformats.org/officeDocument/2006/relationships/hyperlink" Target="https://podminky.urs.cz/item/CS_URS_2024_01/998762111" TargetMode="External" /><Relationship Id="rId73" Type="http://schemas.openxmlformats.org/officeDocument/2006/relationships/hyperlink" Target="https://podminky.urs.cz/item/CS_URS_2024_01/763131421" TargetMode="External" /><Relationship Id="rId74" Type="http://schemas.openxmlformats.org/officeDocument/2006/relationships/hyperlink" Target="https://podminky.urs.cz/item/CS_URS_2024_01/763131451" TargetMode="External" /><Relationship Id="rId75" Type="http://schemas.openxmlformats.org/officeDocument/2006/relationships/hyperlink" Target="https://podminky.urs.cz/item/CS_URS_2024_01/998763321" TargetMode="External" /><Relationship Id="rId76" Type="http://schemas.openxmlformats.org/officeDocument/2006/relationships/hyperlink" Target="https://podminky.urs.cz/item/CS_URS_2024_01/764226445" TargetMode="External" /><Relationship Id="rId77" Type="http://schemas.openxmlformats.org/officeDocument/2006/relationships/hyperlink" Target="https://podminky.urs.cz/item/CS_URS_2024_01/998764111" TargetMode="External" /><Relationship Id="rId78" Type="http://schemas.openxmlformats.org/officeDocument/2006/relationships/hyperlink" Target="https://podminky.urs.cz/item/CS_URS_2024_01/766622111" TargetMode="External" /><Relationship Id="rId79" Type="http://schemas.openxmlformats.org/officeDocument/2006/relationships/hyperlink" Target="https://podminky.urs.cz/item/CS_URS_2024_01/766622113" TargetMode="External" /><Relationship Id="rId80" Type="http://schemas.openxmlformats.org/officeDocument/2006/relationships/hyperlink" Target="https://podminky.urs.cz/item/CS_URS_2024_01/766660171" TargetMode="External" /><Relationship Id="rId81" Type="http://schemas.openxmlformats.org/officeDocument/2006/relationships/hyperlink" Target="https://podminky.urs.cz/item/CS_URS_2024_01/766660311" TargetMode="External" /><Relationship Id="rId82" Type="http://schemas.openxmlformats.org/officeDocument/2006/relationships/hyperlink" Target="https://podminky.urs.cz/item/CS_URS_2024_01/766660411" TargetMode="External" /><Relationship Id="rId83" Type="http://schemas.openxmlformats.org/officeDocument/2006/relationships/hyperlink" Target="https://podminky.urs.cz/item/CS_URS_2024_01/766660728" TargetMode="External" /><Relationship Id="rId84" Type="http://schemas.openxmlformats.org/officeDocument/2006/relationships/hyperlink" Target="https://podminky.urs.cz/item/CS_URS_2024_01/766660730" TargetMode="External" /><Relationship Id="rId85" Type="http://schemas.openxmlformats.org/officeDocument/2006/relationships/hyperlink" Target="https://podminky.urs.cz/item/CS_URS_2024_01/766660731" TargetMode="External" /><Relationship Id="rId86" Type="http://schemas.openxmlformats.org/officeDocument/2006/relationships/hyperlink" Target="https://podminky.urs.cz/item/CS_URS_2024_01/766682111" TargetMode="External" /><Relationship Id="rId87" Type="http://schemas.openxmlformats.org/officeDocument/2006/relationships/hyperlink" Target="https://podminky.urs.cz/item/CS_URS_2024_01/766694126" TargetMode="External" /><Relationship Id="rId88" Type="http://schemas.openxmlformats.org/officeDocument/2006/relationships/hyperlink" Target="https://podminky.urs.cz/item/CS_URS_2024_01/766812840" TargetMode="External" /><Relationship Id="rId89" Type="http://schemas.openxmlformats.org/officeDocument/2006/relationships/hyperlink" Target="https://podminky.urs.cz/item/CS_URS_2024_01/998766111" TargetMode="External" /><Relationship Id="rId90" Type="http://schemas.openxmlformats.org/officeDocument/2006/relationships/hyperlink" Target="https://podminky.urs.cz/item/CS_URS_2024_01/771151024" TargetMode="External" /><Relationship Id="rId91" Type="http://schemas.openxmlformats.org/officeDocument/2006/relationships/hyperlink" Target="https://podminky.urs.cz/item/CS_URS_2024_01/771161021" TargetMode="External" /><Relationship Id="rId92" Type="http://schemas.openxmlformats.org/officeDocument/2006/relationships/hyperlink" Target="https://podminky.urs.cz/item/CS_URS_2024_01/771161022" TargetMode="External" /><Relationship Id="rId93" Type="http://schemas.openxmlformats.org/officeDocument/2006/relationships/hyperlink" Target="https://podminky.urs.cz/item/CS_URS_2024_01/771474113" TargetMode="External" /><Relationship Id="rId94" Type="http://schemas.openxmlformats.org/officeDocument/2006/relationships/hyperlink" Target="https://podminky.urs.cz/item/CS_URS_2024_01/771574414" TargetMode="External" /><Relationship Id="rId95" Type="http://schemas.openxmlformats.org/officeDocument/2006/relationships/hyperlink" Target="https://podminky.urs.cz/item/CS_URS_2024_01/998771111" TargetMode="External" /><Relationship Id="rId96" Type="http://schemas.openxmlformats.org/officeDocument/2006/relationships/hyperlink" Target="https://podminky.urs.cz/item/CS_URS_2024_01/776201812" TargetMode="External" /><Relationship Id="rId97" Type="http://schemas.openxmlformats.org/officeDocument/2006/relationships/hyperlink" Target="https://podminky.urs.cz/item/CS_URS_2024_01/776231111" TargetMode="External" /><Relationship Id="rId98" Type="http://schemas.openxmlformats.org/officeDocument/2006/relationships/hyperlink" Target="https://podminky.urs.cz/item/CS_URS_2024_01/776421111" TargetMode="External" /><Relationship Id="rId99" Type="http://schemas.openxmlformats.org/officeDocument/2006/relationships/hyperlink" Target="https://podminky.urs.cz/item/CS_URS_2024_01/998776111" TargetMode="External" /><Relationship Id="rId100" Type="http://schemas.openxmlformats.org/officeDocument/2006/relationships/hyperlink" Target="https://podminky.urs.cz/item/CS_URS_2024_01/781131112" TargetMode="External" /><Relationship Id="rId101" Type="http://schemas.openxmlformats.org/officeDocument/2006/relationships/hyperlink" Target="https://podminky.urs.cz/item/CS_URS_2024_01/781161021" TargetMode="External" /><Relationship Id="rId102" Type="http://schemas.openxmlformats.org/officeDocument/2006/relationships/hyperlink" Target="https://podminky.urs.cz/item/CS_URS_2024_01/781472217" TargetMode="External" /><Relationship Id="rId103" Type="http://schemas.openxmlformats.org/officeDocument/2006/relationships/hyperlink" Target="https://podminky.urs.cz/item/CS_URS_2024_01/998781111" TargetMode="External" /><Relationship Id="rId104" Type="http://schemas.openxmlformats.org/officeDocument/2006/relationships/hyperlink" Target="https://podminky.urs.cz/item/CS_URS_2024_01/786624111" TargetMode="External" /><Relationship Id="rId105" Type="http://schemas.openxmlformats.org/officeDocument/2006/relationships/hyperlink" Target="https://podminky.urs.cz/item/CS_URS_2024_01/030001000" TargetMode="External" /><Relationship Id="rId106" Type="http://schemas.openxmlformats.org/officeDocument/2006/relationships/hyperlink" Target="https://podminky.urs.cz/item/CS_URS_2024_01/044002000" TargetMode="External" /><Relationship Id="rId107" Type="http://schemas.openxmlformats.org/officeDocument/2006/relationships/hyperlink" Target="https://podminky.urs.cz/item/CS_URS_2024_01/094103000" TargetMode="External" /><Relationship Id="rId108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TR-09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bytu v přízemí obecního domu č. p. 7, Třebestovice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Třebestovice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1. 2. 2024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Třebestovice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Antonín Šremer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'TR-09 - Oprava bytu v pří...'!J28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'TR-09 - Oprava bytu v pří...'!P140</f>
        <v>0</v>
      </c>
      <c r="AV95" s="127">
        <f>'TR-09 - Oprava bytu v pří...'!J31</f>
        <v>0</v>
      </c>
      <c r="AW95" s="127">
        <f>'TR-09 - Oprava bytu v pří...'!J32</f>
        <v>0</v>
      </c>
      <c r="AX95" s="127">
        <f>'TR-09 - Oprava bytu v pří...'!J33</f>
        <v>0</v>
      </c>
      <c r="AY95" s="127">
        <f>'TR-09 - Oprava bytu v pří...'!J34</f>
        <v>0</v>
      </c>
      <c r="AZ95" s="127">
        <f>'TR-09 - Oprava bytu v pří...'!F31</f>
        <v>0</v>
      </c>
      <c r="BA95" s="127">
        <f>'TR-09 - Oprava bytu v pří...'!F32</f>
        <v>0</v>
      </c>
      <c r="BB95" s="127">
        <f>'TR-09 - Oprava bytu v pří...'!F33</f>
        <v>0</v>
      </c>
      <c r="BC95" s="127">
        <f>'TR-09 - Oprava bytu v pří...'!F34</f>
        <v>0</v>
      </c>
      <c r="BD95" s="129">
        <f>'TR-09 - Oprava bytu v pří...'!F35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OGUpyGtJR0gwjhuoeLNMEBhzwO9fewTPbucgcIntULKwoAWhJ74Tp9kBESB034bsHjSpFXUpTlpsIQXPCqvA/Q==" hashValue="CvXCEm7PTStW7JXoS+tvrQww5/M99msxfyF0zYdB7c1pZIUSPaxYQewJVnoFY27YgJs0WBu9CD6MaG9dffD7P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TR-09 - Oprava bytu v př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1. 2. 2024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tr">
        <f>IF('Rekapitulace stavby'!AN16="","",'Rekapitulace stavby'!AN16)</f>
        <v/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tr">
        <f>IF('Rekapitulace stavby'!E17="","",'Rekapitulace stavby'!E17)</f>
        <v xml:space="preserve"> </v>
      </c>
      <c r="F19" s="38"/>
      <c r="G19" s="38"/>
      <c r="H19" s="38"/>
      <c r="I19" s="135" t="s">
        <v>27</v>
      </c>
      <c r="J19" s="137" t="str">
        <f>IF('Rekapitulace stavby'!AN17="","",'Rekapitulace stavby'!AN17)</f>
        <v/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ROUND(J140,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ROUND((SUM(BE140:BE1089)),  2)</f>
        <v>0</v>
      </c>
      <c r="G31" s="38"/>
      <c r="H31" s="38"/>
      <c r="I31" s="149">
        <v>0.20999999999999999</v>
      </c>
      <c r="J31" s="148">
        <f>ROUND(((SUM(BE140:BE1089))*I31),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ROUND((SUM(BF140:BF1089)),  2)</f>
        <v>0</v>
      </c>
      <c r="G32" s="38"/>
      <c r="H32" s="38"/>
      <c r="I32" s="149">
        <v>0.12</v>
      </c>
      <c r="J32" s="148">
        <f>ROUND(((SUM(BF140:BF1089))*I32),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ROUND((SUM(BG140:BG1089)),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ROUND((SUM(BH140:BH1089)),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ROUND((SUM(BI140:BI1089)),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Oprava bytu v přízemí obecního domu č. p. 7, Třebestovice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Třebestovice</v>
      </c>
      <c r="G87" s="40"/>
      <c r="H87" s="40"/>
      <c r="I87" s="32" t="s">
        <v>22</v>
      </c>
      <c r="J87" s="79" t="str">
        <f>IF(J10="","",J10)</f>
        <v>1. 2. 2024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Obec Třebestovice</v>
      </c>
      <c r="G89" s="40"/>
      <c r="H89" s="40"/>
      <c r="I89" s="32" t="s">
        <v>30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Ing. Antonín Šremer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J140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J141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J142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J152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J197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J371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J460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J506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2"/>
      <c r="C102" s="173"/>
      <c r="D102" s="174" t="s">
        <v>97</v>
      </c>
      <c r="E102" s="175"/>
      <c r="F102" s="175"/>
      <c r="G102" s="175"/>
      <c r="H102" s="175"/>
      <c r="I102" s="175"/>
      <c r="J102" s="176">
        <f>J510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8"/>
      <c r="C103" s="179"/>
      <c r="D103" s="180" t="s">
        <v>98</v>
      </c>
      <c r="E103" s="181"/>
      <c r="F103" s="181"/>
      <c r="G103" s="181"/>
      <c r="H103" s="181"/>
      <c r="I103" s="181"/>
      <c r="J103" s="182">
        <f>J511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99</v>
      </c>
      <c r="E104" s="181"/>
      <c r="F104" s="181"/>
      <c r="G104" s="181"/>
      <c r="H104" s="181"/>
      <c r="I104" s="181"/>
      <c r="J104" s="182">
        <f>J558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J580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101</v>
      </c>
      <c r="E106" s="181"/>
      <c r="F106" s="181"/>
      <c r="G106" s="181"/>
      <c r="H106" s="181"/>
      <c r="I106" s="181"/>
      <c r="J106" s="182">
        <f>J605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J618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J691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104</v>
      </c>
      <c r="E109" s="181"/>
      <c r="F109" s="181"/>
      <c r="G109" s="181"/>
      <c r="H109" s="181"/>
      <c r="I109" s="181"/>
      <c r="J109" s="182">
        <f>J707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J747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106</v>
      </c>
      <c r="E111" s="181"/>
      <c r="F111" s="181"/>
      <c r="G111" s="181"/>
      <c r="H111" s="181"/>
      <c r="I111" s="181"/>
      <c r="J111" s="182">
        <f>J756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107</v>
      </c>
      <c r="E112" s="181"/>
      <c r="F112" s="181"/>
      <c r="G112" s="181"/>
      <c r="H112" s="181"/>
      <c r="I112" s="181"/>
      <c r="J112" s="182">
        <f>J766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108</v>
      </c>
      <c r="E113" s="181"/>
      <c r="F113" s="181"/>
      <c r="G113" s="181"/>
      <c r="H113" s="181"/>
      <c r="I113" s="181"/>
      <c r="J113" s="182">
        <f>J788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109</v>
      </c>
      <c r="E114" s="181"/>
      <c r="F114" s="181"/>
      <c r="G114" s="181"/>
      <c r="H114" s="181"/>
      <c r="I114" s="181"/>
      <c r="J114" s="182">
        <f>J805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8"/>
      <c r="C115" s="179"/>
      <c r="D115" s="180" t="s">
        <v>110</v>
      </c>
      <c r="E115" s="181"/>
      <c r="F115" s="181"/>
      <c r="G115" s="181"/>
      <c r="H115" s="181"/>
      <c r="I115" s="181"/>
      <c r="J115" s="182">
        <f>J923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8"/>
      <c r="C116" s="179"/>
      <c r="D116" s="180" t="s">
        <v>111</v>
      </c>
      <c r="E116" s="181"/>
      <c r="F116" s="181"/>
      <c r="G116" s="181"/>
      <c r="H116" s="181"/>
      <c r="I116" s="181"/>
      <c r="J116" s="182">
        <f>J982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112</v>
      </c>
      <c r="E117" s="181"/>
      <c r="F117" s="181"/>
      <c r="G117" s="181"/>
      <c r="H117" s="181"/>
      <c r="I117" s="181"/>
      <c r="J117" s="182">
        <f>J1015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8"/>
      <c r="C118" s="179"/>
      <c r="D118" s="180" t="s">
        <v>113</v>
      </c>
      <c r="E118" s="181"/>
      <c r="F118" s="181"/>
      <c r="G118" s="181"/>
      <c r="H118" s="181"/>
      <c r="I118" s="181"/>
      <c r="J118" s="182">
        <f>J1048</f>
        <v>0</v>
      </c>
      <c r="K118" s="179"/>
      <c r="L118" s="18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72"/>
      <c r="C119" s="173"/>
      <c r="D119" s="174" t="s">
        <v>114</v>
      </c>
      <c r="E119" s="175"/>
      <c r="F119" s="175"/>
      <c r="G119" s="175"/>
      <c r="H119" s="175"/>
      <c r="I119" s="175"/>
      <c r="J119" s="176">
        <f>J1062</f>
        <v>0</v>
      </c>
      <c r="K119" s="173"/>
      <c r="L119" s="177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10" customFormat="1" ht="19.92" customHeight="1">
      <c r="A120" s="10"/>
      <c r="B120" s="178"/>
      <c r="C120" s="179"/>
      <c r="D120" s="180" t="s">
        <v>115</v>
      </c>
      <c r="E120" s="181"/>
      <c r="F120" s="181"/>
      <c r="G120" s="181"/>
      <c r="H120" s="181"/>
      <c r="I120" s="181"/>
      <c r="J120" s="182">
        <f>J1063</f>
        <v>0</v>
      </c>
      <c r="K120" s="179"/>
      <c r="L120" s="18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78"/>
      <c r="C121" s="179"/>
      <c r="D121" s="180" t="s">
        <v>116</v>
      </c>
      <c r="E121" s="181"/>
      <c r="F121" s="181"/>
      <c r="G121" s="181"/>
      <c r="H121" s="181"/>
      <c r="I121" s="181"/>
      <c r="J121" s="182">
        <f>J1071</f>
        <v>0</v>
      </c>
      <c r="K121" s="179"/>
      <c r="L121" s="18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78"/>
      <c r="C122" s="179"/>
      <c r="D122" s="180" t="s">
        <v>117</v>
      </c>
      <c r="E122" s="181"/>
      <c r="F122" s="181"/>
      <c r="G122" s="181"/>
      <c r="H122" s="181"/>
      <c r="I122" s="181"/>
      <c r="J122" s="182">
        <f>J1083</f>
        <v>0</v>
      </c>
      <c r="K122" s="179"/>
      <c r="L122" s="18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66"/>
      <c r="C124" s="67"/>
      <c r="D124" s="67"/>
      <c r="E124" s="67"/>
      <c r="F124" s="67"/>
      <c r="G124" s="67"/>
      <c r="H124" s="67"/>
      <c r="I124" s="67"/>
      <c r="J124" s="67"/>
      <c r="K124" s="67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8" s="2" customFormat="1" ht="6.96" customHeight="1">
      <c r="A128" s="38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4.96" customHeight="1">
      <c r="A129" s="38"/>
      <c r="B129" s="39"/>
      <c r="C129" s="23" t="s">
        <v>118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16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76" t="str">
        <f>E7</f>
        <v>Oprava bytu v přízemí obecního domu č. p. 7, Třebestovice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40"/>
      <c r="E134" s="40"/>
      <c r="F134" s="27" t="str">
        <f>F10</f>
        <v>Třebestovice</v>
      </c>
      <c r="G134" s="40"/>
      <c r="H134" s="40"/>
      <c r="I134" s="32" t="s">
        <v>22</v>
      </c>
      <c r="J134" s="79" t="str">
        <f>IF(J10="","",J10)</f>
        <v>1. 2. 2024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40"/>
      <c r="E136" s="40"/>
      <c r="F136" s="27" t="str">
        <f>E13</f>
        <v>Obec Třebestovice</v>
      </c>
      <c r="G136" s="40"/>
      <c r="H136" s="40"/>
      <c r="I136" s="32" t="s">
        <v>30</v>
      </c>
      <c r="J136" s="36" t="str">
        <f>E19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28</v>
      </c>
      <c r="D137" s="40"/>
      <c r="E137" s="40"/>
      <c r="F137" s="27" t="str">
        <f>IF(E16="","",E16)</f>
        <v>Vyplň údaj</v>
      </c>
      <c r="G137" s="40"/>
      <c r="H137" s="40"/>
      <c r="I137" s="32" t="s">
        <v>33</v>
      </c>
      <c r="J137" s="36" t="str">
        <f>E22</f>
        <v>Ing. Antonín Šremer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84"/>
      <c r="B139" s="185"/>
      <c r="C139" s="186" t="s">
        <v>119</v>
      </c>
      <c r="D139" s="187" t="s">
        <v>61</v>
      </c>
      <c r="E139" s="187" t="s">
        <v>57</v>
      </c>
      <c r="F139" s="187" t="s">
        <v>58</v>
      </c>
      <c r="G139" s="187" t="s">
        <v>120</v>
      </c>
      <c r="H139" s="187" t="s">
        <v>121</v>
      </c>
      <c r="I139" s="187" t="s">
        <v>122</v>
      </c>
      <c r="J139" s="188" t="s">
        <v>87</v>
      </c>
      <c r="K139" s="189" t="s">
        <v>123</v>
      </c>
      <c r="L139" s="190"/>
      <c r="M139" s="100" t="s">
        <v>1</v>
      </c>
      <c r="N139" s="101" t="s">
        <v>40</v>
      </c>
      <c r="O139" s="101" t="s">
        <v>124</v>
      </c>
      <c r="P139" s="101" t="s">
        <v>125</v>
      </c>
      <c r="Q139" s="101" t="s">
        <v>126</v>
      </c>
      <c r="R139" s="101" t="s">
        <v>127</v>
      </c>
      <c r="S139" s="101" t="s">
        <v>128</v>
      </c>
      <c r="T139" s="102" t="s">
        <v>129</v>
      </c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</row>
    <row r="140" s="2" customFormat="1" ht="22.8" customHeight="1">
      <c r="A140" s="38"/>
      <c r="B140" s="39"/>
      <c r="C140" s="107" t="s">
        <v>130</v>
      </c>
      <c r="D140" s="40"/>
      <c r="E140" s="40"/>
      <c r="F140" s="40"/>
      <c r="G140" s="40"/>
      <c r="H140" s="40"/>
      <c r="I140" s="40"/>
      <c r="J140" s="191">
        <f>BK140</f>
        <v>0</v>
      </c>
      <c r="K140" s="40"/>
      <c r="L140" s="44"/>
      <c r="M140" s="103"/>
      <c r="N140" s="192"/>
      <c r="O140" s="104"/>
      <c r="P140" s="193">
        <f>P141+P510+P1062</f>
        <v>0</v>
      </c>
      <c r="Q140" s="104"/>
      <c r="R140" s="193">
        <f>R141+R510+R1062</f>
        <v>56.643940619999988</v>
      </c>
      <c r="S140" s="104"/>
      <c r="T140" s="194">
        <f>T141+T510+T1062</f>
        <v>87.720502000000025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75</v>
      </c>
      <c r="AU140" s="17" t="s">
        <v>89</v>
      </c>
      <c r="BK140" s="195">
        <f>BK141+BK510+BK1062</f>
        <v>0</v>
      </c>
    </row>
    <row r="141" s="12" customFormat="1" ht="25.92" customHeight="1">
      <c r="A141" s="12"/>
      <c r="B141" s="196"/>
      <c r="C141" s="197"/>
      <c r="D141" s="198" t="s">
        <v>75</v>
      </c>
      <c r="E141" s="199" t="s">
        <v>131</v>
      </c>
      <c r="F141" s="199" t="s">
        <v>132</v>
      </c>
      <c r="G141" s="197"/>
      <c r="H141" s="197"/>
      <c r="I141" s="200"/>
      <c r="J141" s="201">
        <f>BK141</f>
        <v>0</v>
      </c>
      <c r="K141" s="197"/>
      <c r="L141" s="202"/>
      <c r="M141" s="203"/>
      <c r="N141" s="204"/>
      <c r="O141" s="204"/>
      <c r="P141" s="205">
        <f>P142+P152+P197+P371+P460+P506</f>
        <v>0</v>
      </c>
      <c r="Q141" s="204"/>
      <c r="R141" s="205">
        <f>R142+R152+R197+R371+R460+R506</f>
        <v>51.02625669999999</v>
      </c>
      <c r="S141" s="204"/>
      <c r="T141" s="206">
        <f>T142+T152+T197+T371+T460+T506</f>
        <v>86.584892000000025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7" t="s">
        <v>81</v>
      </c>
      <c r="AT141" s="208" t="s">
        <v>75</v>
      </c>
      <c r="AU141" s="208" t="s">
        <v>76</v>
      </c>
      <c r="AY141" s="207" t="s">
        <v>133</v>
      </c>
      <c r="BK141" s="209">
        <f>BK142+BK152+BK197+BK371+BK460+BK506</f>
        <v>0</v>
      </c>
    </row>
    <row r="142" s="12" customFormat="1" ht="22.8" customHeight="1">
      <c r="A142" s="12"/>
      <c r="B142" s="196"/>
      <c r="C142" s="197"/>
      <c r="D142" s="198" t="s">
        <v>75</v>
      </c>
      <c r="E142" s="210" t="s">
        <v>81</v>
      </c>
      <c r="F142" s="210" t="s">
        <v>134</v>
      </c>
      <c r="G142" s="197"/>
      <c r="H142" s="197"/>
      <c r="I142" s="200"/>
      <c r="J142" s="211">
        <f>BK142</f>
        <v>0</v>
      </c>
      <c r="K142" s="197"/>
      <c r="L142" s="202"/>
      <c r="M142" s="203"/>
      <c r="N142" s="204"/>
      <c r="O142" s="204"/>
      <c r="P142" s="205">
        <f>SUM(P143:P151)</f>
        <v>0</v>
      </c>
      <c r="Q142" s="204"/>
      <c r="R142" s="205">
        <f>SUM(R143:R151)</f>
        <v>0</v>
      </c>
      <c r="S142" s="204"/>
      <c r="T142" s="206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7" t="s">
        <v>81</v>
      </c>
      <c r="AT142" s="208" t="s">
        <v>75</v>
      </c>
      <c r="AU142" s="208" t="s">
        <v>81</v>
      </c>
      <c r="AY142" s="207" t="s">
        <v>133</v>
      </c>
      <c r="BK142" s="209">
        <f>SUM(BK143:BK151)</f>
        <v>0</v>
      </c>
    </row>
    <row r="143" s="2" customFormat="1" ht="16.5" customHeight="1">
      <c r="A143" s="38"/>
      <c r="B143" s="39"/>
      <c r="C143" s="212" t="s">
        <v>81</v>
      </c>
      <c r="D143" s="212" t="s">
        <v>135</v>
      </c>
      <c r="E143" s="213" t="s">
        <v>136</v>
      </c>
      <c r="F143" s="214" t="s">
        <v>137</v>
      </c>
      <c r="G143" s="215" t="s">
        <v>138</v>
      </c>
      <c r="H143" s="216">
        <v>68.25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41</v>
      </c>
      <c r="O143" s="91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139</v>
      </c>
      <c r="AT143" s="224" t="s">
        <v>135</v>
      </c>
      <c r="AU143" s="224" t="s">
        <v>83</v>
      </c>
      <c r="AY143" s="17" t="s">
        <v>133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81</v>
      </c>
      <c r="BK143" s="225">
        <f>ROUND(I143*H143,2)</f>
        <v>0</v>
      </c>
      <c r="BL143" s="17" t="s">
        <v>139</v>
      </c>
      <c r="BM143" s="224" t="s">
        <v>140</v>
      </c>
    </row>
    <row r="144" s="2" customFormat="1">
      <c r="A144" s="38"/>
      <c r="B144" s="39"/>
      <c r="C144" s="40"/>
      <c r="D144" s="226" t="s">
        <v>141</v>
      </c>
      <c r="E144" s="40"/>
      <c r="F144" s="227" t="s">
        <v>142</v>
      </c>
      <c r="G144" s="40"/>
      <c r="H144" s="40"/>
      <c r="I144" s="228"/>
      <c r="J144" s="40"/>
      <c r="K144" s="40"/>
      <c r="L144" s="44"/>
      <c r="M144" s="229"/>
      <c r="N144" s="230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141</v>
      </c>
      <c r="AU144" s="17" t="s">
        <v>83</v>
      </c>
    </row>
    <row r="145" s="2" customFormat="1">
      <c r="A145" s="38"/>
      <c r="B145" s="39"/>
      <c r="C145" s="40"/>
      <c r="D145" s="231" t="s">
        <v>143</v>
      </c>
      <c r="E145" s="40"/>
      <c r="F145" s="232" t="s">
        <v>144</v>
      </c>
      <c r="G145" s="40"/>
      <c r="H145" s="40"/>
      <c r="I145" s="228"/>
      <c r="J145" s="40"/>
      <c r="K145" s="40"/>
      <c r="L145" s="44"/>
      <c r="M145" s="229"/>
      <c r="N145" s="230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143</v>
      </c>
      <c r="AU145" s="17" t="s">
        <v>83</v>
      </c>
    </row>
    <row r="146" s="13" customFormat="1">
      <c r="A146" s="13"/>
      <c r="B146" s="233"/>
      <c r="C146" s="234"/>
      <c r="D146" s="226" t="s">
        <v>145</v>
      </c>
      <c r="E146" s="235" t="s">
        <v>1</v>
      </c>
      <c r="F146" s="236" t="s">
        <v>146</v>
      </c>
      <c r="G146" s="234"/>
      <c r="H146" s="235" t="s">
        <v>1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145</v>
      </c>
      <c r="AU146" s="242" t="s">
        <v>83</v>
      </c>
      <c r="AV146" s="13" t="s">
        <v>81</v>
      </c>
      <c r="AW146" s="13" t="s">
        <v>32</v>
      </c>
      <c r="AX146" s="13" t="s">
        <v>76</v>
      </c>
      <c r="AY146" s="242" t="s">
        <v>133</v>
      </c>
    </row>
    <row r="147" s="13" customFormat="1">
      <c r="A147" s="13"/>
      <c r="B147" s="233"/>
      <c r="C147" s="234"/>
      <c r="D147" s="226" t="s">
        <v>145</v>
      </c>
      <c r="E147" s="235" t="s">
        <v>1</v>
      </c>
      <c r="F147" s="236" t="s">
        <v>147</v>
      </c>
      <c r="G147" s="234"/>
      <c r="H147" s="235" t="s">
        <v>1</v>
      </c>
      <c r="I147" s="237"/>
      <c r="J147" s="234"/>
      <c r="K147" s="234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145</v>
      </c>
      <c r="AU147" s="242" t="s">
        <v>83</v>
      </c>
      <c r="AV147" s="13" t="s">
        <v>81</v>
      </c>
      <c r="AW147" s="13" t="s">
        <v>32</v>
      </c>
      <c r="AX147" s="13" t="s">
        <v>76</v>
      </c>
      <c r="AY147" s="242" t="s">
        <v>133</v>
      </c>
    </row>
    <row r="148" s="14" customFormat="1">
      <c r="A148" s="14"/>
      <c r="B148" s="243"/>
      <c r="C148" s="244"/>
      <c r="D148" s="226" t="s">
        <v>145</v>
      </c>
      <c r="E148" s="245" t="s">
        <v>1</v>
      </c>
      <c r="F148" s="246" t="s">
        <v>148</v>
      </c>
      <c r="G148" s="244"/>
      <c r="H148" s="247">
        <v>6.25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145</v>
      </c>
      <c r="AU148" s="253" t="s">
        <v>83</v>
      </c>
      <c r="AV148" s="14" t="s">
        <v>83</v>
      </c>
      <c r="AW148" s="14" t="s">
        <v>32</v>
      </c>
      <c r="AX148" s="14" t="s">
        <v>76</v>
      </c>
      <c r="AY148" s="253" t="s">
        <v>133</v>
      </c>
    </row>
    <row r="149" s="13" customFormat="1">
      <c r="A149" s="13"/>
      <c r="B149" s="233"/>
      <c r="C149" s="234"/>
      <c r="D149" s="226" t="s">
        <v>145</v>
      </c>
      <c r="E149" s="235" t="s">
        <v>1</v>
      </c>
      <c r="F149" s="236" t="s">
        <v>149</v>
      </c>
      <c r="G149" s="234"/>
      <c r="H149" s="235" t="s">
        <v>1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145</v>
      </c>
      <c r="AU149" s="242" t="s">
        <v>83</v>
      </c>
      <c r="AV149" s="13" t="s">
        <v>81</v>
      </c>
      <c r="AW149" s="13" t="s">
        <v>32</v>
      </c>
      <c r="AX149" s="13" t="s">
        <v>76</v>
      </c>
      <c r="AY149" s="242" t="s">
        <v>133</v>
      </c>
    </row>
    <row r="150" s="14" customFormat="1">
      <c r="A150" s="14"/>
      <c r="B150" s="243"/>
      <c r="C150" s="244"/>
      <c r="D150" s="226" t="s">
        <v>145</v>
      </c>
      <c r="E150" s="245" t="s">
        <v>1</v>
      </c>
      <c r="F150" s="246" t="s">
        <v>150</v>
      </c>
      <c r="G150" s="244"/>
      <c r="H150" s="247">
        <v>62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145</v>
      </c>
      <c r="AU150" s="253" t="s">
        <v>83</v>
      </c>
      <c r="AV150" s="14" t="s">
        <v>83</v>
      </c>
      <c r="AW150" s="14" t="s">
        <v>32</v>
      </c>
      <c r="AX150" s="14" t="s">
        <v>76</v>
      </c>
      <c r="AY150" s="253" t="s">
        <v>133</v>
      </c>
    </row>
    <row r="151" s="15" customFormat="1">
      <c r="A151" s="15"/>
      <c r="B151" s="254"/>
      <c r="C151" s="255"/>
      <c r="D151" s="226" t="s">
        <v>145</v>
      </c>
      <c r="E151" s="256" t="s">
        <v>1</v>
      </c>
      <c r="F151" s="257" t="s">
        <v>151</v>
      </c>
      <c r="G151" s="255"/>
      <c r="H151" s="258">
        <v>68.25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145</v>
      </c>
      <c r="AU151" s="264" t="s">
        <v>83</v>
      </c>
      <c r="AV151" s="15" t="s">
        <v>139</v>
      </c>
      <c r="AW151" s="15" t="s">
        <v>32</v>
      </c>
      <c r="AX151" s="15" t="s">
        <v>81</v>
      </c>
      <c r="AY151" s="264" t="s">
        <v>133</v>
      </c>
    </row>
    <row r="152" s="12" customFormat="1" ht="22.8" customHeight="1">
      <c r="A152" s="12"/>
      <c r="B152" s="196"/>
      <c r="C152" s="197"/>
      <c r="D152" s="198" t="s">
        <v>75</v>
      </c>
      <c r="E152" s="210" t="s">
        <v>152</v>
      </c>
      <c r="F152" s="210" t="s">
        <v>153</v>
      </c>
      <c r="G152" s="197"/>
      <c r="H152" s="197"/>
      <c r="I152" s="200"/>
      <c r="J152" s="211">
        <f>BK152</f>
        <v>0</v>
      </c>
      <c r="K152" s="197"/>
      <c r="L152" s="202"/>
      <c r="M152" s="203"/>
      <c r="N152" s="204"/>
      <c r="O152" s="204"/>
      <c r="P152" s="205">
        <f>SUM(P153:P196)</f>
        <v>0</v>
      </c>
      <c r="Q152" s="204"/>
      <c r="R152" s="205">
        <f>SUM(R153:R196)</f>
        <v>5.8436264799999993</v>
      </c>
      <c r="S152" s="204"/>
      <c r="T152" s="206">
        <f>SUM(T153:T196)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7" t="s">
        <v>81</v>
      </c>
      <c r="AT152" s="208" t="s">
        <v>75</v>
      </c>
      <c r="AU152" s="208" t="s">
        <v>81</v>
      </c>
      <c r="AY152" s="207" t="s">
        <v>133</v>
      </c>
      <c r="BK152" s="209">
        <f>SUM(BK153:BK196)</f>
        <v>0</v>
      </c>
    </row>
    <row r="153" s="2" customFormat="1" ht="24.15" customHeight="1">
      <c r="A153" s="38"/>
      <c r="B153" s="39"/>
      <c r="C153" s="212" t="s">
        <v>83</v>
      </c>
      <c r="D153" s="212" t="s">
        <v>135</v>
      </c>
      <c r="E153" s="213" t="s">
        <v>154</v>
      </c>
      <c r="F153" s="214" t="s">
        <v>155</v>
      </c>
      <c r="G153" s="215" t="s">
        <v>138</v>
      </c>
      <c r="H153" s="216">
        <v>1.1299999999999999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41</v>
      </c>
      <c r="O153" s="91"/>
      <c r="P153" s="222">
        <f>O153*H153</f>
        <v>0</v>
      </c>
      <c r="Q153" s="222">
        <v>0.31180999999999998</v>
      </c>
      <c r="R153" s="222">
        <f>Q153*H153</f>
        <v>0.35234529999999992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139</v>
      </c>
      <c r="AT153" s="224" t="s">
        <v>135</v>
      </c>
      <c r="AU153" s="224" t="s">
        <v>83</v>
      </c>
      <c r="AY153" s="17" t="s">
        <v>133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81</v>
      </c>
      <c r="BK153" s="225">
        <f>ROUND(I153*H153,2)</f>
        <v>0</v>
      </c>
      <c r="BL153" s="17" t="s">
        <v>139</v>
      </c>
      <c r="BM153" s="224" t="s">
        <v>156</v>
      </c>
    </row>
    <row r="154" s="2" customFormat="1">
      <c r="A154" s="38"/>
      <c r="B154" s="39"/>
      <c r="C154" s="40"/>
      <c r="D154" s="226" t="s">
        <v>141</v>
      </c>
      <c r="E154" s="40"/>
      <c r="F154" s="227" t="s">
        <v>157</v>
      </c>
      <c r="G154" s="40"/>
      <c r="H154" s="40"/>
      <c r="I154" s="228"/>
      <c r="J154" s="40"/>
      <c r="K154" s="40"/>
      <c r="L154" s="44"/>
      <c r="M154" s="229"/>
      <c r="N154" s="230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141</v>
      </c>
      <c r="AU154" s="17" t="s">
        <v>83</v>
      </c>
    </row>
    <row r="155" s="2" customFormat="1">
      <c r="A155" s="38"/>
      <c r="B155" s="39"/>
      <c r="C155" s="40"/>
      <c r="D155" s="231" t="s">
        <v>143</v>
      </c>
      <c r="E155" s="40"/>
      <c r="F155" s="232" t="s">
        <v>158</v>
      </c>
      <c r="G155" s="40"/>
      <c r="H155" s="40"/>
      <c r="I155" s="228"/>
      <c r="J155" s="40"/>
      <c r="K155" s="40"/>
      <c r="L155" s="44"/>
      <c r="M155" s="229"/>
      <c r="N155" s="230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143</v>
      </c>
      <c r="AU155" s="17" t="s">
        <v>83</v>
      </c>
    </row>
    <row r="156" s="13" customFormat="1">
      <c r="A156" s="13"/>
      <c r="B156" s="233"/>
      <c r="C156" s="234"/>
      <c r="D156" s="226" t="s">
        <v>145</v>
      </c>
      <c r="E156" s="235" t="s">
        <v>1</v>
      </c>
      <c r="F156" s="236" t="s">
        <v>159</v>
      </c>
      <c r="G156" s="234"/>
      <c r="H156" s="235" t="s">
        <v>1</v>
      </c>
      <c r="I156" s="237"/>
      <c r="J156" s="234"/>
      <c r="K156" s="234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145</v>
      </c>
      <c r="AU156" s="242" t="s">
        <v>83</v>
      </c>
      <c r="AV156" s="13" t="s">
        <v>81</v>
      </c>
      <c r="AW156" s="13" t="s">
        <v>32</v>
      </c>
      <c r="AX156" s="13" t="s">
        <v>76</v>
      </c>
      <c r="AY156" s="242" t="s">
        <v>133</v>
      </c>
    </row>
    <row r="157" s="14" customFormat="1">
      <c r="A157" s="14"/>
      <c r="B157" s="243"/>
      <c r="C157" s="244"/>
      <c r="D157" s="226" t="s">
        <v>145</v>
      </c>
      <c r="E157" s="245" t="s">
        <v>1</v>
      </c>
      <c r="F157" s="246" t="s">
        <v>160</v>
      </c>
      <c r="G157" s="244"/>
      <c r="H157" s="247">
        <v>1.1299999999999999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145</v>
      </c>
      <c r="AU157" s="253" t="s">
        <v>83</v>
      </c>
      <c r="AV157" s="14" t="s">
        <v>83</v>
      </c>
      <c r="AW157" s="14" t="s">
        <v>32</v>
      </c>
      <c r="AX157" s="14" t="s">
        <v>76</v>
      </c>
      <c r="AY157" s="253" t="s">
        <v>133</v>
      </c>
    </row>
    <row r="158" s="15" customFormat="1">
      <c r="A158" s="15"/>
      <c r="B158" s="254"/>
      <c r="C158" s="255"/>
      <c r="D158" s="226" t="s">
        <v>145</v>
      </c>
      <c r="E158" s="256" t="s">
        <v>1</v>
      </c>
      <c r="F158" s="257" t="s">
        <v>151</v>
      </c>
      <c r="G158" s="255"/>
      <c r="H158" s="258">
        <v>1.1299999999999999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4" t="s">
        <v>145</v>
      </c>
      <c r="AU158" s="264" t="s">
        <v>83</v>
      </c>
      <c r="AV158" s="15" t="s">
        <v>139</v>
      </c>
      <c r="AW158" s="15" t="s">
        <v>32</v>
      </c>
      <c r="AX158" s="15" t="s">
        <v>81</v>
      </c>
      <c r="AY158" s="264" t="s">
        <v>133</v>
      </c>
    </row>
    <row r="159" s="2" customFormat="1" ht="16.5" customHeight="1">
      <c r="A159" s="38"/>
      <c r="B159" s="39"/>
      <c r="C159" s="212" t="s">
        <v>152</v>
      </c>
      <c r="D159" s="212" t="s">
        <v>135</v>
      </c>
      <c r="E159" s="213" t="s">
        <v>161</v>
      </c>
      <c r="F159" s="214" t="s">
        <v>162</v>
      </c>
      <c r="G159" s="215" t="s">
        <v>163</v>
      </c>
      <c r="H159" s="216">
        <v>7</v>
      </c>
      <c r="I159" s="217"/>
      <c r="J159" s="218">
        <f>ROUND(I159*H159,2)</f>
        <v>0</v>
      </c>
      <c r="K159" s="219"/>
      <c r="L159" s="44"/>
      <c r="M159" s="220" t="s">
        <v>1</v>
      </c>
      <c r="N159" s="221" t="s">
        <v>41</v>
      </c>
      <c r="O159" s="91"/>
      <c r="P159" s="222">
        <f>O159*H159</f>
        <v>0</v>
      </c>
      <c r="Q159" s="222">
        <v>0.02588</v>
      </c>
      <c r="R159" s="222">
        <f>Q159*H159</f>
        <v>0.18115999999999999</v>
      </c>
      <c r="S159" s="222">
        <v>0</v>
      </c>
      <c r="T159" s="22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4" t="s">
        <v>139</v>
      </c>
      <c r="AT159" s="224" t="s">
        <v>135</v>
      </c>
      <c r="AU159" s="224" t="s">
        <v>83</v>
      </c>
      <c r="AY159" s="17" t="s">
        <v>133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7" t="s">
        <v>81</v>
      </c>
      <c r="BK159" s="225">
        <f>ROUND(I159*H159,2)</f>
        <v>0</v>
      </c>
      <c r="BL159" s="17" t="s">
        <v>139</v>
      </c>
      <c r="BM159" s="224" t="s">
        <v>164</v>
      </c>
    </row>
    <row r="160" s="2" customFormat="1">
      <c r="A160" s="38"/>
      <c r="B160" s="39"/>
      <c r="C160" s="40"/>
      <c r="D160" s="226" t="s">
        <v>141</v>
      </c>
      <c r="E160" s="40"/>
      <c r="F160" s="227" t="s">
        <v>165</v>
      </c>
      <c r="G160" s="40"/>
      <c r="H160" s="40"/>
      <c r="I160" s="228"/>
      <c r="J160" s="40"/>
      <c r="K160" s="40"/>
      <c r="L160" s="44"/>
      <c r="M160" s="229"/>
      <c r="N160" s="230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141</v>
      </c>
      <c r="AU160" s="17" t="s">
        <v>83</v>
      </c>
    </row>
    <row r="161" s="2" customFormat="1">
      <c r="A161" s="38"/>
      <c r="B161" s="39"/>
      <c r="C161" s="40"/>
      <c r="D161" s="231" t="s">
        <v>143</v>
      </c>
      <c r="E161" s="40"/>
      <c r="F161" s="232" t="s">
        <v>166</v>
      </c>
      <c r="G161" s="40"/>
      <c r="H161" s="40"/>
      <c r="I161" s="228"/>
      <c r="J161" s="40"/>
      <c r="K161" s="40"/>
      <c r="L161" s="44"/>
      <c r="M161" s="229"/>
      <c r="N161" s="230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143</v>
      </c>
      <c r="AU161" s="17" t="s">
        <v>83</v>
      </c>
    </row>
    <row r="162" s="13" customFormat="1">
      <c r="A162" s="13"/>
      <c r="B162" s="233"/>
      <c r="C162" s="234"/>
      <c r="D162" s="226" t="s">
        <v>145</v>
      </c>
      <c r="E162" s="235" t="s">
        <v>1</v>
      </c>
      <c r="F162" s="236" t="s">
        <v>167</v>
      </c>
      <c r="G162" s="234"/>
      <c r="H162" s="235" t="s">
        <v>1</v>
      </c>
      <c r="I162" s="237"/>
      <c r="J162" s="234"/>
      <c r="K162" s="234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145</v>
      </c>
      <c r="AU162" s="242" t="s">
        <v>83</v>
      </c>
      <c r="AV162" s="13" t="s">
        <v>81</v>
      </c>
      <c r="AW162" s="13" t="s">
        <v>32</v>
      </c>
      <c r="AX162" s="13" t="s">
        <v>76</v>
      </c>
      <c r="AY162" s="242" t="s">
        <v>133</v>
      </c>
    </row>
    <row r="163" s="14" customFormat="1">
      <c r="A163" s="14"/>
      <c r="B163" s="243"/>
      <c r="C163" s="244"/>
      <c r="D163" s="226" t="s">
        <v>145</v>
      </c>
      <c r="E163" s="245" t="s">
        <v>1</v>
      </c>
      <c r="F163" s="246" t="s">
        <v>168</v>
      </c>
      <c r="G163" s="244"/>
      <c r="H163" s="247">
        <v>7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145</v>
      </c>
      <c r="AU163" s="253" t="s">
        <v>83</v>
      </c>
      <c r="AV163" s="14" t="s">
        <v>83</v>
      </c>
      <c r="AW163" s="14" t="s">
        <v>32</v>
      </c>
      <c r="AX163" s="14" t="s">
        <v>76</v>
      </c>
      <c r="AY163" s="253" t="s">
        <v>133</v>
      </c>
    </row>
    <row r="164" s="15" customFormat="1">
      <c r="A164" s="15"/>
      <c r="B164" s="254"/>
      <c r="C164" s="255"/>
      <c r="D164" s="226" t="s">
        <v>145</v>
      </c>
      <c r="E164" s="256" t="s">
        <v>1</v>
      </c>
      <c r="F164" s="257" t="s">
        <v>151</v>
      </c>
      <c r="G164" s="255"/>
      <c r="H164" s="258">
        <v>7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4" t="s">
        <v>145</v>
      </c>
      <c r="AU164" s="264" t="s">
        <v>83</v>
      </c>
      <c r="AV164" s="15" t="s">
        <v>139</v>
      </c>
      <c r="AW164" s="15" t="s">
        <v>32</v>
      </c>
      <c r="AX164" s="15" t="s">
        <v>81</v>
      </c>
      <c r="AY164" s="264" t="s">
        <v>133</v>
      </c>
    </row>
    <row r="165" s="2" customFormat="1" ht="16.5" customHeight="1">
      <c r="A165" s="38"/>
      <c r="B165" s="39"/>
      <c r="C165" s="265" t="s">
        <v>139</v>
      </c>
      <c r="D165" s="265" t="s">
        <v>169</v>
      </c>
      <c r="E165" s="266" t="s">
        <v>170</v>
      </c>
      <c r="F165" s="267" t="s">
        <v>171</v>
      </c>
      <c r="G165" s="268" t="s">
        <v>163</v>
      </c>
      <c r="H165" s="269">
        <v>7</v>
      </c>
      <c r="I165" s="270"/>
      <c r="J165" s="271">
        <f>ROUND(I165*H165,2)</f>
        <v>0</v>
      </c>
      <c r="K165" s="272"/>
      <c r="L165" s="273"/>
      <c r="M165" s="274" t="s">
        <v>1</v>
      </c>
      <c r="N165" s="275" t="s">
        <v>41</v>
      </c>
      <c r="O165" s="91"/>
      <c r="P165" s="222">
        <f>O165*H165</f>
        <v>0</v>
      </c>
      <c r="Q165" s="222">
        <v>0.027</v>
      </c>
      <c r="R165" s="222">
        <f>Q165*H165</f>
        <v>0.189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172</v>
      </c>
      <c r="AT165" s="224" t="s">
        <v>169</v>
      </c>
      <c r="AU165" s="224" t="s">
        <v>83</v>
      </c>
      <c r="AY165" s="17" t="s">
        <v>133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7" t="s">
        <v>81</v>
      </c>
      <c r="BK165" s="225">
        <f>ROUND(I165*H165,2)</f>
        <v>0</v>
      </c>
      <c r="BL165" s="17" t="s">
        <v>139</v>
      </c>
      <c r="BM165" s="224" t="s">
        <v>173</v>
      </c>
    </row>
    <row r="166" s="2" customFormat="1">
      <c r="A166" s="38"/>
      <c r="B166" s="39"/>
      <c r="C166" s="40"/>
      <c r="D166" s="226" t="s">
        <v>141</v>
      </c>
      <c r="E166" s="40"/>
      <c r="F166" s="227" t="s">
        <v>171</v>
      </c>
      <c r="G166" s="40"/>
      <c r="H166" s="40"/>
      <c r="I166" s="228"/>
      <c r="J166" s="40"/>
      <c r="K166" s="40"/>
      <c r="L166" s="44"/>
      <c r="M166" s="229"/>
      <c r="N166" s="230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141</v>
      </c>
      <c r="AU166" s="17" t="s">
        <v>83</v>
      </c>
    </row>
    <row r="167" s="2" customFormat="1" ht="16.5" customHeight="1">
      <c r="A167" s="38"/>
      <c r="B167" s="39"/>
      <c r="C167" s="212" t="s">
        <v>174</v>
      </c>
      <c r="D167" s="212" t="s">
        <v>135</v>
      </c>
      <c r="E167" s="213" t="s">
        <v>175</v>
      </c>
      <c r="F167" s="214" t="s">
        <v>176</v>
      </c>
      <c r="G167" s="215" t="s">
        <v>163</v>
      </c>
      <c r="H167" s="216">
        <v>2</v>
      </c>
      <c r="I167" s="217"/>
      <c r="J167" s="218">
        <f>ROUND(I167*H167,2)</f>
        <v>0</v>
      </c>
      <c r="K167" s="219"/>
      <c r="L167" s="44"/>
      <c r="M167" s="220" t="s">
        <v>1</v>
      </c>
      <c r="N167" s="221" t="s">
        <v>41</v>
      </c>
      <c r="O167" s="91"/>
      <c r="P167" s="222">
        <f>O167*H167</f>
        <v>0</v>
      </c>
      <c r="Q167" s="222">
        <v>0.02588</v>
      </c>
      <c r="R167" s="222">
        <f>Q167*H167</f>
        <v>0.05176</v>
      </c>
      <c r="S167" s="222">
        <v>0</v>
      </c>
      <c r="T167" s="223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4" t="s">
        <v>139</v>
      </c>
      <c r="AT167" s="224" t="s">
        <v>135</v>
      </c>
      <c r="AU167" s="224" t="s">
        <v>83</v>
      </c>
      <c r="AY167" s="17" t="s">
        <v>133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7" t="s">
        <v>81</v>
      </c>
      <c r="BK167" s="225">
        <f>ROUND(I167*H167,2)</f>
        <v>0</v>
      </c>
      <c r="BL167" s="17" t="s">
        <v>139</v>
      </c>
      <c r="BM167" s="224" t="s">
        <v>177</v>
      </c>
    </row>
    <row r="168" s="2" customFormat="1">
      <c r="A168" s="38"/>
      <c r="B168" s="39"/>
      <c r="C168" s="40"/>
      <c r="D168" s="226" t="s">
        <v>141</v>
      </c>
      <c r="E168" s="40"/>
      <c r="F168" s="227" t="s">
        <v>178</v>
      </c>
      <c r="G168" s="40"/>
      <c r="H168" s="40"/>
      <c r="I168" s="228"/>
      <c r="J168" s="40"/>
      <c r="K168" s="40"/>
      <c r="L168" s="44"/>
      <c r="M168" s="229"/>
      <c r="N168" s="230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141</v>
      </c>
      <c r="AU168" s="17" t="s">
        <v>83</v>
      </c>
    </row>
    <row r="169" s="2" customFormat="1">
      <c r="A169" s="38"/>
      <c r="B169" s="39"/>
      <c r="C169" s="40"/>
      <c r="D169" s="231" t="s">
        <v>143</v>
      </c>
      <c r="E169" s="40"/>
      <c r="F169" s="232" t="s">
        <v>179</v>
      </c>
      <c r="G169" s="40"/>
      <c r="H169" s="40"/>
      <c r="I169" s="228"/>
      <c r="J169" s="40"/>
      <c r="K169" s="40"/>
      <c r="L169" s="44"/>
      <c r="M169" s="229"/>
      <c r="N169" s="230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143</v>
      </c>
      <c r="AU169" s="17" t="s">
        <v>83</v>
      </c>
    </row>
    <row r="170" s="13" customFormat="1">
      <c r="A170" s="13"/>
      <c r="B170" s="233"/>
      <c r="C170" s="234"/>
      <c r="D170" s="226" t="s">
        <v>145</v>
      </c>
      <c r="E170" s="235" t="s">
        <v>1</v>
      </c>
      <c r="F170" s="236" t="s">
        <v>180</v>
      </c>
      <c r="G170" s="234"/>
      <c r="H170" s="235" t="s">
        <v>1</v>
      </c>
      <c r="I170" s="237"/>
      <c r="J170" s="234"/>
      <c r="K170" s="234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145</v>
      </c>
      <c r="AU170" s="242" t="s">
        <v>83</v>
      </c>
      <c r="AV170" s="13" t="s">
        <v>81</v>
      </c>
      <c r="AW170" s="13" t="s">
        <v>32</v>
      </c>
      <c r="AX170" s="13" t="s">
        <v>76</v>
      </c>
      <c r="AY170" s="242" t="s">
        <v>133</v>
      </c>
    </row>
    <row r="171" s="14" customFormat="1">
      <c r="A171" s="14"/>
      <c r="B171" s="243"/>
      <c r="C171" s="244"/>
      <c r="D171" s="226" t="s">
        <v>145</v>
      </c>
      <c r="E171" s="245" t="s">
        <v>1</v>
      </c>
      <c r="F171" s="246" t="s">
        <v>83</v>
      </c>
      <c r="G171" s="244"/>
      <c r="H171" s="247">
        <v>2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145</v>
      </c>
      <c r="AU171" s="253" t="s">
        <v>83</v>
      </c>
      <c r="AV171" s="14" t="s">
        <v>83</v>
      </c>
      <c r="AW171" s="14" t="s">
        <v>32</v>
      </c>
      <c r="AX171" s="14" t="s">
        <v>76</v>
      </c>
      <c r="AY171" s="253" t="s">
        <v>133</v>
      </c>
    </row>
    <row r="172" s="15" customFormat="1">
      <c r="A172" s="15"/>
      <c r="B172" s="254"/>
      <c r="C172" s="255"/>
      <c r="D172" s="226" t="s">
        <v>145</v>
      </c>
      <c r="E172" s="256" t="s">
        <v>1</v>
      </c>
      <c r="F172" s="257" t="s">
        <v>151</v>
      </c>
      <c r="G172" s="255"/>
      <c r="H172" s="258">
        <v>2</v>
      </c>
      <c r="I172" s="259"/>
      <c r="J172" s="255"/>
      <c r="K172" s="255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145</v>
      </c>
      <c r="AU172" s="264" t="s">
        <v>83</v>
      </c>
      <c r="AV172" s="15" t="s">
        <v>139</v>
      </c>
      <c r="AW172" s="15" t="s">
        <v>32</v>
      </c>
      <c r="AX172" s="15" t="s">
        <v>81</v>
      </c>
      <c r="AY172" s="264" t="s">
        <v>133</v>
      </c>
    </row>
    <row r="173" s="2" customFormat="1" ht="16.5" customHeight="1">
      <c r="A173" s="38"/>
      <c r="B173" s="39"/>
      <c r="C173" s="265" t="s">
        <v>181</v>
      </c>
      <c r="D173" s="265" t="s">
        <v>169</v>
      </c>
      <c r="E173" s="266" t="s">
        <v>182</v>
      </c>
      <c r="F173" s="267" t="s">
        <v>183</v>
      </c>
      <c r="G173" s="268" t="s">
        <v>163</v>
      </c>
      <c r="H173" s="269">
        <v>2</v>
      </c>
      <c r="I173" s="270"/>
      <c r="J173" s="271">
        <f>ROUND(I173*H173,2)</f>
        <v>0</v>
      </c>
      <c r="K173" s="272"/>
      <c r="L173" s="273"/>
      <c r="M173" s="274" t="s">
        <v>1</v>
      </c>
      <c r="N173" s="275" t="s">
        <v>41</v>
      </c>
      <c r="O173" s="91"/>
      <c r="P173" s="222">
        <f>O173*H173</f>
        <v>0</v>
      </c>
      <c r="Q173" s="222">
        <v>0.036999999999999998</v>
      </c>
      <c r="R173" s="222">
        <f>Q173*H173</f>
        <v>0.073999999999999996</v>
      </c>
      <c r="S173" s="222">
        <v>0</v>
      </c>
      <c r="T173" s="22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4" t="s">
        <v>172</v>
      </c>
      <c r="AT173" s="224" t="s">
        <v>169</v>
      </c>
      <c r="AU173" s="224" t="s">
        <v>83</v>
      </c>
      <c r="AY173" s="17" t="s">
        <v>133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7" t="s">
        <v>81</v>
      </c>
      <c r="BK173" s="225">
        <f>ROUND(I173*H173,2)</f>
        <v>0</v>
      </c>
      <c r="BL173" s="17" t="s">
        <v>139</v>
      </c>
      <c r="BM173" s="224" t="s">
        <v>184</v>
      </c>
    </row>
    <row r="174" s="2" customFormat="1">
      <c r="A174" s="38"/>
      <c r="B174" s="39"/>
      <c r="C174" s="40"/>
      <c r="D174" s="226" t="s">
        <v>141</v>
      </c>
      <c r="E174" s="40"/>
      <c r="F174" s="227" t="s">
        <v>183</v>
      </c>
      <c r="G174" s="40"/>
      <c r="H174" s="40"/>
      <c r="I174" s="228"/>
      <c r="J174" s="40"/>
      <c r="K174" s="40"/>
      <c r="L174" s="44"/>
      <c r="M174" s="229"/>
      <c r="N174" s="230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141</v>
      </c>
      <c r="AU174" s="17" t="s">
        <v>83</v>
      </c>
    </row>
    <row r="175" s="2" customFormat="1" ht="16.5" customHeight="1">
      <c r="A175" s="38"/>
      <c r="B175" s="39"/>
      <c r="C175" s="212" t="s">
        <v>168</v>
      </c>
      <c r="D175" s="212" t="s">
        <v>135</v>
      </c>
      <c r="E175" s="213" t="s">
        <v>185</v>
      </c>
      <c r="F175" s="214" t="s">
        <v>186</v>
      </c>
      <c r="G175" s="215" t="s">
        <v>138</v>
      </c>
      <c r="H175" s="216">
        <v>3.8999999999999999</v>
      </c>
      <c r="I175" s="217"/>
      <c r="J175" s="218">
        <f>ROUND(I175*H175,2)</f>
        <v>0</v>
      </c>
      <c r="K175" s="219"/>
      <c r="L175" s="44"/>
      <c r="M175" s="220" t="s">
        <v>1</v>
      </c>
      <c r="N175" s="221" t="s">
        <v>41</v>
      </c>
      <c r="O175" s="91"/>
      <c r="P175" s="222">
        <f>O175*H175</f>
        <v>0</v>
      </c>
      <c r="Q175" s="222">
        <v>0.061719999999999997</v>
      </c>
      <c r="R175" s="222">
        <f>Q175*H175</f>
        <v>0.24070799999999998</v>
      </c>
      <c r="S175" s="222">
        <v>0</v>
      </c>
      <c r="T175" s="22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4" t="s">
        <v>139</v>
      </c>
      <c r="AT175" s="224" t="s">
        <v>135</v>
      </c>
      <c r="AU175" s="224" t="s">
        <v>83</v>
      </c>
      <c r="AY175" s="17" t="s">
        <v>133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7" t="s">
        <v>81</v>
      </c>
      <c r="BK175" s="225">
        <f>ROUND(I175*H175,2)</f>
        <v>0</v>
      </c>
      <c r="BL175" s="17" t="s">
        <v>139</v>
      </c>
      <c r="BM175" s="224" t="s">
        <v>187</v>
      </c>
    </row>
    <row r="176" s="2" customFormat="1">
      <c r="A176" s="38"/>
      <c r="B176" s="39"/>
      <c r="C176" s="40"/>
      <c r="D176" s="226" t="s">
        <v>141</v>
      </c>
      <c r="E176" s="40"/>
      <c r="F176" s="227" t="s">
        <v>188</v>
      </c>
      <c r="G176" s="40"/>
      <c r="H176" s="40"/>
      <c r="I176" s="228"/>
      <c r="J176" s="40"/>
      <c r="K176" s="40"/>
      <c r="L176" s="44"/>
      <c r="M176" s="229"/>
      <c r="N176" s="230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141</v>
      </c>
      <c r="AU176" s="17" t="s">
        <v>83</v>
      </c>
    </row>
    <row r="177" s="2" customFormat="1">
      <c r="A177" s="38"/>
      <c r="B177" s="39"/>
      <c r="C177" s="40"/>
      <c r="D177" s="231" t="s">
        <v>143</v>
      </c>
      <c r="E177" s="40"/>
      <c r="F177" s="232" t="s">
        <v>189</v>
      </c>
      <c r="G177" s="40"/>
      <c r="H177" s="40"/>
      <c r="I177" s="228"/>
      <c r="J177" s="40"/>
      <c r="K177" s="40"/>
      <c r="L177" s="44"/>
      <c r="M177" s="229"/>
      <c r="N177" s="230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143</v>
      </c>
      <c r="AU177" s="17" t="s">
        <v>83</v>
      </c>
    </row>
    <row r="178" s="13" customFormat="1">
      <c r="A178" s="13"/>
      <c r="B178" s="233"/>
      <c r="C178" s="234"/>
      <c r="D178" s="226" t="s">
        <v>145</v>
      </c>
      <c r="E178" s="235" t="s">
        <v>1</v>
      </c>
      <c r="F178" s="236" t="s">
        <v>190</v>
      </c>
      <c r="G178" s="234"/>
      <c r="H178" s="235" t="s">
        <v>1</v>
      </c>
      <c r="I178" s="237"/>
      <c r="J178" s="234"/>
      <c r="K178" s="234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145</v>
      </c>
      <c r="AU178" s="242" t="s">
        <v>83</v>
      </c>
      <c r="AV178" s="13" t="s">
        <v>81</v>
      </c>
      <c r="AW178" s="13" t="s">
        <v>32</v>
      </c>
      <c r="AX178" s="13" t="s">
        <v>76</v>
      </c>
      <c r="AY178" s="242" t="s">
        <v>133</v>
      </c>
    </row>
    <row r="179" s="14" customFormat="1">
      <c r="A179" s="14"/>
      <c r="B179" s="243"/>
      <c r="C179" s="244"/>
      <c r="D179" s="226" t="s">
        <v>145</v>
      </c>
      <c r="E179" s="245" t="s">
        <v>1</v>
      </c>
      <c r="F179" s="246" t="s">
        <v>191</v>
      </c>
      <c r="G179" s="244"/>
      <c r="H179" s="247">
        <v>3.8999999999999999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145</v>
      </c>
      <c r="AU179" s="253" t="s">
        <v>83</v>
      </c>
      <c r="AV179" s="14" t="s">
        <v>83</v>
      </c>
      <c r="AW179" s="14" t="s">
        <v>32</v>
      </c>
      <c r="AX179" s="14" t="s">
        <v>76</v>
      </c>
      <c r="AY179" s="253" t="s">
        <v>133</v>
      </c>
    </row>
    <row r="180" s="15" customFormat="1">
      <c r="A180" s="15"/>
      <c r="B180" s="254"/>
      <c r="C180" s="255"/>
      <c r="D180" s="226" t="s">
        <v>145</v>
      </c>
      <c r="E180" s="256" t="s">
        <v>1</v>
      </c>
      <c r="F180" s="257" t="s">
        <v>151</v>
      </c>
      <c r="G180" s="255"/>
      <c r="H180" s="258">
        <v>3.8999999999999999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4" t="s">
        <v>145</v>
      </c>
      <c r="AU180" s="264" t="s">
        <v>83</v>
      </c>
      <c r="AV180" s="15" t="s">
        <v>139</v>
      </c>
      <c r="AW180" s="15" t="s">
        <v>32</v>
      </c>
      <c r="AX180" s="15" t="s">
        <v>81</v>
      </c>
      <c r="AY180" s="264" t="s">
        <v>133</v>
      </c>
    </row>
    <row r="181" s="2" customFormat="1" ht="16.5" customHeight="1">
      <c r="A181" s="38"/>
      <c r="B181" s="39"/>
      <c r="C181" s="212" t="s">
        <v>172</v>
      </c>
      <c r="D181" s="212" t="s">
        <v>135</v>
      </c>
      <c r="E181" s="213" t="s">
        <v>192</v>
      </c>
      <c r="F181" s="214" t="s">
        <v>193</v>
      </c>
      <c r="G181" s="215" t="s">
        <v>138</v>
      </c>
      <c r="H181" s="216">
        <v>22.75</v>
      </c>
      <c r="I181" s="217"/>
      <c r="J181" s="218">
        <f>ROUND(I181*H181,2)</f>
        <v>0</v>
      </c>
      <c r="K181" s="219"/>
      <c r="L181" s="44"/>
      <c r="M181" s="220" t="s">
        <v>1</v>
      </c>
      <c r="N181" s="221" t="s">
        <v>41</v>
      </c>
      <c r="O181" s="91"/>
      <c r="P181" s="222">
        <f>O181*H181</f>
        <v>0</v>
      </c>
      <c r="Q181" s="222">
        <v>0.079210000000000003</v>
      </c>
      <c r="R181" s="222">
        <f>Q181*H181</f>
        <v>1.8020275000000001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139</v>
      </c>
      <c r="AT181" s="224" t="s">
        <v>135</v>
      </c>
      <c r="AU181" s="224" t="s">
        <v>83</v>
      </c>
      <c r="AY181" s="17" t="s">
        <v>133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7" t="s">
        <v>81</v>
      </c>
      <c r="BK181" s="225">
        <f>ROUND(I181*H181,2)</f>
        <v>0</v>
      </c>
      <c r="BL181" s="17" t="s">
        <v>139</v>
      </c>
      <c r="BM181" s="224" t="s">
        <v>194</v>
      </c>
    </row>
    <row r="182" s="2" customFormat="1">
      <c r="A182" s="38"/>
      <c r="B182" s="39"/>
      <c r="C182" s="40"/>
      <c r="D182" s="226" t="s">
        <v>141</v>
      </c>
      <c r="E182" s="40"/>
      <c r="F182" s="227" t="s">
        <v>195</v>
      </c>
      <c r="G182" s="40"/>
      <c r="H182" s="40"/>
      <c r="I182" s="228"/>
      <c r="J182" s="40"/>
      <c r="K182" s="40"/>
      <c r="L182" s="44"/>
      <c r="M182" s="229"/>
      <c r="N182" s="230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141</v>
      </c>
      <c r="AU182" s="17" t="s">
        <v>83</v>
      </c>
    </row>
    <row r="183" s="2" customFormat="1">
      <c r="A183" s="38"/>
      <c r="B183" s="39"/>
      <c r="C183" s="40"/>
      <c r="D183" s="231" t="s">
        <v>143</v>
      </c>
      <c r="E183" s="40"/>
      <c r="F183" s="232" t="s">
        <v>196</v>
      </c>
      <c r="G183" s="40"/>
      <c r="H183" s="40"/>
      <c r="I183" s="228"/>
      <c r="J183" s="40"/>
      <c r="K183" s="40"/>
      <c r="L183" s="44"/>
      <c r="M183" s="229"/>
      <c r="N183" s="230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143</v>
      </c>
      <c r="AU183" s="17" t="s">
        <v>83</v>
      </c>
    </row>
    <row r="184" s="13" customFormat="1">
      <c r="A184" s="13"/>
      <c r="B184" s="233"/>
      <c r="C184" s="234"/>
      <c r="D184" s="226" t="s">
        <v>145</v>
      </c>
      <c r="E184" s="235" t="s">
        <v>1</v>
      </c>
      <c r="F184" s="236" t="s">
        <v>197</v>
      </c>
      <c r="G184" s="234"/>
      <c r="H184" s="235" t="s">
        <v>1</v>
      </c>
      <c r="I184" s="237"/>
      <c r="J184" s="234"/>
      <c r="K184" s="234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145</v>
      </c>
      <c r="AU184" s="242" t="s">
        <v>83</v>
      </c>
      <c r="AV184" s="13" t="s">
        <v>81</v>
      </c>
      <c r="AW184" s="13" t="s">
        <v>32</v>
      </c>
      <c r="AX184" s="13" t="s">
        <v>76</v>
      </c>
      <c r="AY184" s="242" t="s">
        <v>133</v>
      </c>
    </row>
    <row r="185" s="14" customFormat="1">
      <c r="A185" s="14"/>
      <c r="B185" s="243"/>
      <c r="C185" s="244"/>
      <c r="D185" s="226" t="s">
        <v>145</v>
      </c>
      <c r="E185" s="245" t="s">
        <v>1</v>
      </c>
      <c r="F185" s="246" t="s">
        <v>198</v>
      </c>
      <c r="G185" s="244"/>
      <c r="H185" s="247">
        <v>6.5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145</v>
      </c>
      <c r="AU185" s="253" t="s">
        <v>83</v>
      </c>
      <c r="AV185" s="14" t="s">
        <v>83</v>
      </c>
      <c r="AW185" s="14" t="s">
        <v>32</v>
      </c>
      <c r="AX185" s="14" t="s">
        <v>76</v>
      </c>
      <c r="AY185" s="253" t="s">
        <v>133</v>
      </c>
    </row>
    <row r="186" s="14" customFormat="1">
      <c r="A186" s="14"/>
      <c r="B186" s="243"/>
      <c r="C186" s="244"/>
      <c r="D186" s="226" t="s">
        <v>145</v>
      </c>
      <c r="E186" s="245" t="s">
        <v>1</v>
      </c>
      <c r="F186" s="246" t="s">
        <v>199</v>
      </c>
      <c r="G186" s="244"/>
      <c r="H186" s="247">
        <v>16.25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145</v>
      </c>
      <c r="AU186" s="253" t="s">
        <v>83</v>
      </c>
      <c r="AV186" s="14" t="s">
        <v>83</v>
      </c>
      <c r="AW186" s="14" t="s">
        <v>32</v>
      </c>
      <c r="AX186" s="14" t="s">
        <v>76</v>
      </c>
      <c r="AY186" s="253" t="s">
        <v>133</v>
      </c>
    </row>
    <row r="187" s="15" customFormat="1">
      <c r="A187" s="15"/>
      <c r="B187" s="254"/>
      <c r="C187" s="255"/>
      <c r="D187" s="226" t="s">
        <v>145</v>
      </c>
      <c r="E187" s="256" t="s">
        <v>1</v>
      </c>
      <c r="F187" s="257" t="s">
        <v>151</v>
      </c>
      <c r="G187" s="255"/>
      <c r="H187" s="258">
        <v>22.75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145</v>
      </c>
      <c r="AU187" s="264" t="s">
        <v>83</v>
      </c>
      <c r="AV187" s="15" t="s">
        <v>139</v>
      </c>
      <c r="AW187" s="15" t="s">
        <v>32</v>
      </c>
      <c r="AX187" s="15" t="s">
        <v>81</v>
      </c>
      <c r="AY187" s="264" t="s">
        <v>133</v>
      </c>
    </row>
    <row r="188" s="2" customFormat="1" ht="16.5" customHeight="1">
      <c r="A188" s="38"/>
      <c r="B188" s="39"/>
      <c r="C188" s="212" t="s">
        <v>200</v>
      </c>
      <c r="D188" s="212" t="s">
        <v>135</v>
      </c>
      <c r="E188" s="213" t="s">
        <v>201</v>
      </c>
      <c r="F188" s="214" t="s">
        <v>202</v>
      </c>
      <c r="G188" s="215" t="s">
        <v>138</v>
      </c>
      <c r="H188" s="216">
        <v>6.4989999999999997</v>
      </c>
      <c r="I188" s="217"/>
      <c r="J188" s="218">
        <f>ROUND(I188*H188,2)</f>
        <v>0</v>
      </c>
      <c r="K188" s="219"/>
      <c r="L188" s="44"/>
      <c r="M188" s="220" t="s">
        <v>1</v>
      </c>
      <c r="N188" s="221" t="s">
        <v>41</v>
      </c>
      <c r="O188" s="91"/>
      <c r="P188" s="222">
        <f>O188*H188</f>
        <v>0</v>
      </c>
      <c r="Q188" s="222">
        <v>0.45432</v>
      </c>
      <c r="R188" s="222">
        <f>Q188*H188</f>
        <v>2.9526256799999997</v>
      </c>
      <c r="S188" s="222">
        <v>0</v>
      </c>
      <c r="T188" s="22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4" t="s">
        <v>139</v>
      </c>
      <c r="AT188" s="224" t="s">
        <v>135</v>
      </c>
      <c r="AU188" s="224" t="s">
        <v>83</v>
      </c>
      <c r="AY188" s="17" t="s">
        <v>133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7" t="s">
        <v>81</v>
      </c>
      <c r="BK188" s="225">
        <f>ROUND(I188*H188,2)</f>
        <v>0</v>
      </c>
      <c r="BL188" s="17" t="s">
        <v>139</v>
      </c>
      <c r="BM188" s="224" t="s">
        <v>203</v>
      </c>
    </row>
    <row r="189" s="2" customFormat="1">
      <c r="A189" s="38"/>
      <c r="B189" s="39"/>
      <c r="C189" s="40"/>
      <c r="D189" s="226" t="s">
        <v>141</v>
      </c>
      <c r="E189" s="40"/>
      <c r="F189" s="227" t="s">
        <v>204</v>
      </c>
      <c r="G189" s="40"/>
      <c r="H189" s="40"/>
      <c r="I189" s="228"/>
      <c r="J189" s="40"/>
      <c r="K189" s="40"/>
      <c r="L189" s="44"/>
      <c r="M189" s="229"/>
      <c r="N189" s="230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141</v>
      </c>
      <c r="AU189" s="17" t="s">
        <v>83</v>
      </c>
    </row>
    <row r="190" s="2" customFormat="1">
      <c r="A190" s="38"/>
      <c r="B190" s="39"/>
      <c r="C190" s="40"/>
      <c r="D190" s="231" t="s">
        <v>143</v>
      </c>
      <c r="E190" s="40"/>
      <c r="F190" s="232" t="s">
        <v>205</v>
      </c>
      <c r="G190" s="40"/>
      <c r="H190" s="40"/>
      <c r="I190" s="228"/>
      <c r="J190" s="40"/>
      <c r="K190" s="40"/>
      <c r="L190" s="44"/>
      <c r="M190" s="229"/>
      <c r="N190" s="230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143</v>
      </c>
      <c r="AU190" s="17" t="s">
        <v>83</v>
      </c>
    </row>
    <row r="191" s="13" customFormat="1">
      <c r="A191" s="13"/>
      <c r="B191" s="233"/>
      <c r="C191" s="234"/>
      <c r="D191" s="226" t="s">
        <v>145</v>
      </c>
      <c r="E191" s="235" t="s">
        <v>1</v>
      </c>
      <c r="F191" s="236" t="s">
        <v>206</v>
      </c>
      <c r="G191" s="234"/>
      <c r="H191" s="235" t="s">
        <v>1</v>
      </c>
      <c r="I191" s="237"/>
      <c r="J191" s="234"/>
      <c r="K191" s="234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145</v>
      </c>
      <c r="AU191" s="242" t="s">
        <v>83</v>
      </c>
      <c r="AV191" s="13" t="s">
        <v>81</v>
      </c>
      <c r="AW191" s="13" t="s">
        <v>32</v>
      </c>
      <c r="AX191" s="13" t="s">
        <v>76</v>
      </c>
      <c r="AY191" s="242" t="s">
        <v>133</v>
      </c>
    </row>
    <row r="192" s="13" customFormat="1">
      <c r="A192" s="13"/>
      <c r="B192" s="233"/>
      <c r="C192" s="234"/>
      <c r="D192" s="226" t="s">
        <v>145</v>
      </c>
      <c r="E192" s="235" t="s">
        <v>1</v>
      </c>
      <c r="F192" s="236" t="s">
        <v>207</v>
      </c>
      <c r="G192" s="234"/>
      <c r="H192" s="235" t="s">
        <v>1</v>
      </c>
      <c r="I192" s="237"/>
      <c r="J192" s="234"/>
      <c r="K192" s="234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145</v>
      </c>
      <c r="AU192" s="242" t="s">
        <v>83</v>
      </c>
      <c r="AV192" s="13" t="s">
        <v>81</v>
      </c>
      <c r="AW192" s="13" t="s">
        <v>32</v>
      </c>
      <c r="AX192" s="13" t="s">
        <v>76</v>
      </c>
      <c r="AY192" s="242" t="s">
        <v>133</v>
      </c>
    </row>
    <row r="193" s="14" customFormat="1">
      <c r="A193" s="14"/>
      <c r="B193" s="243"/>
      <c r="C193" s="244"/>
      <c r="D193" s="226" t="s">
        <v>145</v>
      </c>
      <c r="E193" s="245" t="s">
        <v>1</v>
      </c>
      <c r="F193" s="246" t="s">
        <v>208</v>
      </c>
      <c r="G193" s="244"/>
      <c r="H193" s="247">
        <v>1.0129999999999999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145</v>
      </c>
      <c r="AU193" s="253" t="s">
        <v>83</v>
      </c>
      <c r="AV193" s="14" t="s">
        <v>83</v>
      </c>
      <c r="AW193" s="14" t="s">
        <v>32</v>
      </c>
      <c r="AX193" s="14" t="s">
        <v>76</v>
      </c>
      <c r="AY193" s="253" t="s">
        <v>133</v>
      </c>
    </row>
    <row r="194" s="13" customFormat="1">
      <c r="A194" s="13"/>
      <c r="B194" s="233"/>
      <c r="C194" s="234"/>
      <c r="D194" s="226" t="s">
        <v>145</v>
      </c>
      <c r="E194" s="235" t="s">
        <v>1</v>
      </c>
      <c r="F194" s="236" t="s">
        <v>209</v>
      </c>
      <c r="G194" s="234"/>
      <c r="H194" s="235" t="s">
        <v>1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145</v>
      </c>
      <c r="AU194" s="242" t="s">
        <v>83</v>
      </c>
      <c r="AV194" s="13" t="s">
        <v>81</v>
      </c>
      <c r="AW194" s="13" t="s">
        <v>32</v>
      </c>
      <c r="AX194" s="13" t="s">
        <v>76</v>
      </c>
      <c r="AY194" s="242" t="s">
        <v>133</v>
      </c>
    </row>
    <row r="195" s="14" customFormat="1">
      <c r="A195" s="14"/>
      <c r="B195" s="243"/>
      <c r="C195" s="244"/>
      <c r="D195" s="226" t="s">
        <v>145</v>
      </c>
      <c r="E195" s="245" t="s">
        <v>1</v>
      </c>
      <c r="F195" s="246" t="s">
        <v>210</v>
      </c>
      <c r="G195" s="244"/>
      <c r="H195" s="247">
        <v>5.4859999999999998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145</v>
      </c>
      <c r="AU195" s="253" t="s">
        <v>83</v>
      </c>
      <c r="AV195" s="14" t="s">
        <v>83</v>
      </c>
      <c r="AW195" s="14" t="s">
        <v>32</v>
      </c>
      <c r="AX195" s="14" t="s">
        <v>76</v>
      </c>
      <c r="AY195" s="253" t="s">
        <v>133</v>
      </c>
    </row>
    <row r="196" s="15" customFormat="1">
      <c r="A196" s="15"/>
      <c r="B196" s="254"/>
      <c r="C196" s="255"/>
      <c r="D196" s="226" t="s">
        <v>145</v>
      </c>
      <c r="E196" s="256" t="s">
        <v>1</v>
      </c>
      <c r="F196" s="257" t="s">
        <v>151</v>
      </c>
      <c r="G196" s="255"/>
      <c r="H196" s="258">
        <v>6.4989999999999997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145</v>
      </c>
      <c r="AU196" s="264" t="s">
        <v>83</v>
      </c>
      <c r="AV196" s="15" t="s">
        <v>139</v>
      </c>
      <c r="AW196" s="15" t="s">
        <v>32</v>
      </c>
      <c r="AX196" s="15" t="s">
        <v>81</v>
      </c>
      <c r="AY196" s="264" t="s">
        <v>133</v>
      </c>
    </row>
    <row r="197" s="12" customFormat="1" ht="22.8" customHeight="1">
      <c r="A197" s="12"/>
      <c r="B197" s="196"/>
      <c r="C197" s="197"/>
      <c r="D197" s="198" t="s">
        <v>75</v>
      </c>
      <c r="E197" s="210" t="s">
        <v>181</v>
      </c>
      <c r="F197" s="210" t="s">
        <v>211</v>
      </c>
      <c r="G197" s="197"/>
      <c r="H197" s="197"/>
      <c r="I197" s="200"/>
      <c r="J197" s="211">
        <f>BK197</f>
        <v>0</v>
      </c>
      <c r="K197" s="197"/>
      <c r="L197" s="202"/>
      <c r="M197" s="203"/>
      <c r="N197" s="204"/>
      <c r="O197" s="204"/>
      <c r="P197" s="205">
        <f>SUM(P198:P370)</f>
        <v>0</v>
      </c>
      <c r="Q197" s="204"/>
      <c r="R197" s="205">
        <f>SUM(R198:R370)</f>
        <v>45.180179819999992</v>
      </c>
      <c r="S197" s="204"/>
      <c r="T197" s="206">
        <f>SUM(T198:T370)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7" t="s">
        <v>81</v>
      </c>
      <c r="AT197" s="208" t="s">
        <v>75</v>
      </c>
      <c r="AU197" s="208" t="s">
        <v>81</v>
      </c>
      <c r="AY197" s="207" t="s">
        <v>133</v>
      </c>
      <c r="BK197" s="209">
        <f>SUM(BK198:BK370)</f>
        <v>0</v>
      </c>
    </row>
    <row r="198" s="2" customFormat="1" ht="16.5" customHeight="1">
      <c r="A198" s="38"/>
      <c r="B198" s="39"/>
      <c r="C198" s="212" t="s">
        <v>212</v>
      </c>
      <c r="D198" s="212" t="s">
        <v>135</v>
      </c>
      <c r="E198" s="213" t="s">
        <v>213</v>
      </c>
      <c r="F198" s="214" t="s">
        <v>214</v>
      </c>
      <c r="G198" s="215" t="s">
        <v>138</v>
      </c>
      <c r="H198" s="216">
        <v>210.70699999999999</v>
      </c>
      <c r="I198" s="217"/>
      <c r="J198" s="218">
        <f>ROUND(I198*H198,2)</f>
        <v>0</v>
      </c>
      <c r="K198" s="219"/>
      <c r="L198" s="44"/>
      <c r="M198" s="220" t="s">
        <v>1</v>
      </c>
      <c r="N198" s="221" t="s">
        <v>41</v>
      </c>
      <c r="O198" s="91"/>
      <c r="P198" s="222">
        <f>O198*H198</f>
        <v>0</v>
      </c>
      <c r="Q198" s="222">
        <v>0.0147</v>
      </c>
      <c r="R198" s="222">
        <f>Q198*H198</f>
        <v>3.0973929</v>
      </c>
      <c r="S198" s="222">
        <v>0</v>
      </c>
      <c r="T198" s="22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4" t="s">
        <v>139</v>
      </c>
      <c r="AT198" s="224" t="s">
        <v>135</v>
      </c>
      <c r="AU198" s="224" t="s">
        <v>83</v>
      </c>
      <c r="AY198" s="17" t="s">
        <v>133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7" t="s">
        <v>81</v>
      </c>
      <c r="BK198" s="225">
        <f>ROUND(I198*H198,2)</f>
        <v>0</v>
      </c>
      <c r="BL198" s="17" t="s">
        <v>139</v>
      </c>
      <c r="BM198" s="224" t="s">
        <v>215</v>
      </c>
    </row>
    <row r="199" s="2" customFormat="1">
      <c r="A199" s="38"/>
      <c r="B199" s="39"/>
      <c r="C199" s="40"/>
      <c r="D199" s="226" t="s">
        <v>141</v>
      </c>
      <c r="E199" s="40"/>
      <c r="F199" s="227" t="s">
        <v>216</v>
      </c>
      <c r="G199" s="40"/>
      <c r="H199" s="40"/>
      <c r="I199" s="228"/>
      <c r="J199" s="40"/>
      <c r="K199" s="40"/>
      <c r="L199" s="44"/>
      <c r="M199" s="229"/>
      <c r="N199" s="230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141</v>
      </c>
      <c r="AU199" s="17" t="s">
        <v>83</v>
      </c>
    </row>
    <row r="200" s="2" customFormat="1">
      <c r="A200" s="38"/>
      <c r="B200" s="39"/>
      <c r="C200" s="40"/>
      <c r="D200" s="231" t="s">
        <v>143</v>
      </c>
      <c r="E200" s="40"/>
      <c r="F200" s="232" t="s">
        <v>217</v>
      </c>
      <c r="G200" s="40"/>
      <c r="H200" s="40"/>
      <c r="I200" s="228"/>
      <c r="J200" s="40"/>
      <c r="K200" s="40"/>
      <c r="L200" s="44"/>
      <c r="M200" s="229"/>
      <c r="N200" s="230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143</v>
      </c>
      <c r="AU200" s="17" t="s">
        <v>83</v>
      </c>
    </row>
    <row r="201" s="13" customFormat="1">
      <c r="A201" s="13"/>
      <c r="B201" s="233"/>
      <c r="C201" s="234"/>
      <c r="D201" s="226" t="s">
        <v>145</v>
      </c>
      <c r="E201" s="235" t="s">
        <v>1</v>
      </c>
      <c r="F201" s="236" t="s">
        <v>218</v>
      </c>
      <c r="G201" s="234"/>
      <c r="H201" s="235" t="s">
        <v>1</v>
      </c>
      <c r="I201" s="237"/>
      <c r="J201" s="234"/>
      <c r="K201" s="234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145</v>
      </c>
      <c r="AU201" s="242" t="s">
        <v>83</v>
      </c>
      <c r="AV201" s="13" t="s">
        <v>81</v>
      </c>
      <c r="AW201" s="13" t="s">
        <v>32</v>
      </c>
      <c r="AX201" s="13" t="s">
        <v>76</v>
      </c>
      <c r="AY201" s="242" t="s">
        <v>133</v>
      </c>
    </row>
    <row r="202" s="13" customFormat="1">
      <c r="A202" s="13"/>
      <c r="B202" s="233"/>
      <c r="C202" s="234"/>
      <c r="D202" s="226" t="s">
        <v>145</v>
      </c>
      <c r="E202" s="235" t="s">
        <v>1</v>
      </c>
      <c r="F202" s="236" t="s">
        <v>219</v>
      </c>
      <c r="G202" s="234"/>
      <c r="H202" s="235" t="s">
        <v>1</v>
      </c>
      <c r="I202" s="237"/>
      <c r="J202" s="234"/>
      <c r="K202" s="234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145</v>
      </c>
      <c r="AU202" s="242" t="s">
        <v>83</v>
      </c>
      <c r="AV202" s="13" t="s">
        <v>81</v>
      </c>
      <c r="AW202" s="13" t="s">
        <v>32</v>
      </c>
      <c r="AX202" s="13" t="s">
        <v>76</v>
      </c>
      <c r="AY202" s="242" t="s">
        <v>133</v>
      </c>
    </row>
    <row r="203" s="13" customFormat="1">
      <c r="A203" s="13"/>
      <c r="B203" s="233"/>
      <c r="C203" s="234"/>
      <c r="D203" s="226" t="s">
        <v>145</v>
      </c>
      <c r="E203" s="235" t="s">
        <v>1</v>
      </c>
      <c r="F203" s="236" t="s">
        <v>147</v>
      </c>
      <c r="G203" s="234"/>
      <c r="H203" s="235" t="s">
        <v>1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145</v>
      </c>
      <c r="AU203" s="242" t="s">
        <v>83</v>
      </c>
      <c r="AV203" s="13" t="s">
        <v>81</v>
      </c>
      <c r="AW203" s="13" t="s">
        <v>32</v>
      </c>
      <c r="AX203" s="13" t="s">
        <v>76</v>
      </c>
      <c r="AY203" s="242" t="s">
        <v>133</v>
      </c>
    </row>
    <row r="204" s="14" customFormat="1">
      <c r="A204" s="14"/>
      <c r="B204" s="243"/>
      <c r="C204" s="244"/>
      <c r="D204" s="226" t="s">
        <v>145</v>
      </c>
      <c r="E204" s="245" t="s">
        <v>1</v>
      </c>
      <c r="F204" s="246" t="s">
        <v>220</v>
      </c>
      <c r="G204" s="244"/>
      <c r="H204" s="247">
        <v>30.256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145</v>
      </c>
      <c r="AU204" s="253" t="s">
        <v>83</v>
      </c>
      <c r="AV204" s="14" t="s">
        <v>83</v>
      </c>
      <c r="AW204" s="14" t="s">
        <v>32</v>
      </c>
      <c r="AX204" s="14" t="s">
        <v>76</v>
      </c>
      <c r="AY204" s="253" t="s">
        <v>133</v>
      </c>
    </row>
    <row r="205" s="13" customFormat="1">
      <c r="A205" s="13"/>
      <c r="B205" s="233"/>
      <c r="C205" s="234"/>
      <c r="D205" s="226" t="s">
        <v>145</v>
      </c>
      <c r="E205" s="235" t="s">
        <v>1</v>
      </c>
      <c r="F205" s="236" t="s">
        <v>221</v>
      </c>
      <c r="G205" s="234"/>
      <c r="H205" s="235" t="s">
        <v>1</v>
      </c>
      <c r="I205" s="237"/>
      <c r="J205" s="234"/>
      <c r="K205" s="234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145</v>
      </c>
      <c r="AU205" s="242" t="s">
        <v>83</v>
      </c>
      <c r="AV205" s="13" t="s">
        <v>81</v>
      </c>
      <c r="AW205" s="13" t="s">
        <v>32</v>
      </c>
      <c r="AX205" s="13" t="s">
        <v>76</v>
      </c>
      <c r="AY205" s="242" t="s">
        <v>133</v>
      </c>
    </row>
    <row r="206" s="14" customFormat="1">
      <c r="A206" s="14"/>
      <c r="B206" s="243"/>
      <c r="C206" s="244"/>
      <c r="D206" s="226" t="s">
        <v>145</v>
      </c>
      <c r="E206" s="245" t="s">
        <v>1</v>
      </c>
      <c r="F206" s="246" t="s">
        <v>222</v>
      </c>
      <c r="G206" s="244"/>
      <c r="H206" s="247">
        <v>19.902000000000001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145</v>
      </c>
      <c r="AU206" s="253" t="s">
        <v>83</v>
      </c>
      <c r="AV206" s="14" t="s">
        <v>83</v>
      </c>
      <c r="AW206" s="14" t="s">
        <v>32</v>
      </c>
      <c r="AX206" s="14" t="s">
        <v>76</v>
      </c>
      <c r="AY206" s="253" t="s">
        <v>133</v>
      </c>
    </row>
    <row r="207" s="13" customFormat="1">
      <c r="A207" s="13"/>
      <c r="B207" s="233"/>
      <c r="C207" s="234"/>
      <c r="D207" s="226" t="s">
        <v>145</v>
      </c>
      <c r="E207" s="235" t="s">
        <v>1</v>
      </c>
      <c r="F207" s="236" t="s">
        <v>223</v>
      </c>
      <c r="G207" s="234"/>
      <c r="H207" s="235" t="s">
        <v>1</v>
      </c>
      <c r="I207" s="237"/>
      <c r="J207" s="234"/>
      <c r="K207" s="234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145</v>
      </c>
      <c r="AU207" s="242" t="s">
        <v>83</v>
      </c>
      <c r="AV207" s="13" t="s">
        <v>81</v>
      </c>
      <c r="AW207" s="13" t="s">
        <v>32</v>
      </c>
      <c r="AX207" s="13" t="s">
        <v>76</v>
      </c>
      <c r="AY207" s="242" t="s">
        <v>133</v>
      </c>
    </row>
    <row r="208" s="14" customFormat="1">
      <c r="A208" s="14"/>
      <c r="B208" s="243"/>
      <c r="C208" s="244"/>
      <c r="D208" s="226" t="s">
        <v>145</v>
      </c>
      <c r="E208" s="245" t="s">
        <v>1</v>
      </c>
      <c r="F208" s="246" t="s">
        <v>224</v>
      </c>
      <c r="G208" s="244"/>
      <c r="H208" s="247">
        <v>42.159999999999997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145</v>
      </c>
      <c r="AU208" s="253" t="s">
        <v>83</v>
      </c>
      <c r="AV208" s="14" t="s">
        <v>83</v>
      </c>
      <c r="AW208" s="14" t="s">
        <v>32</v>
      </c>
      <c r="AX208" s="14" t="s">
        <v>76</v>
      </c>
      <c r="AY208" s="253" t="s">
        <v>133</v>
      </c>
    </row>
    <row r="209" s="13" customFormat="1">
      <c r="A209" s="13"/>
      <c r="B209" s="233"/>
      <c r="C209" s="234"/>
      <c r="D209" s="226" t="s">
        <v>145</v>
      </c>
      <c r="E209" s="235" t="s">
        <v>1</v>
      </c>
      <c r="F209" s="236" t="s">
        <v>209</v>
      </c>
      <c r="G209" s="234"/>
      <c r="H209" s="235" t="s">
        <v>1</v>
      </c>
      <c r="I209" s="237"/>
      <c r="J209" s="234"/>
      <c r="K209" s="234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145</v>
      </c>
      <c r="AU209" s="242" t="s">
        <v>83</v>
      </c>
      <c r="AV209" s="13" t="s">
        <v>81</v>
      </c>
      <c r="AW209" s="13" t="s">
        <v>32</v>
      </c>
      <c r="AX209" s="13" t="s">
        <v>76</v>
      </c>
      <c r="AY209" s="242" t="s">
        <v>133</v>
      </c>
    </row>
    <row r="210" s="14" customFormat="1">
      <c r="A210" s="14"/>
      <c r="B210" s="243"/>
      <c r="C210" s="244"/>
      <c r="D210" s="226" t="s">
        <v>145</v>
      </c>
      <c r="E210" s="245" t="s">
        <v>1</v>
      </c>
      <c r="F210" s="246" t="s">
        <v>225</v>
      </c>
      <c r="G210" s="244"/>
      <c r="H210" s="247">
        <v>64.448999999999998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145</v>
      </c>
      <c r="AU210" s="253" t="s">
        <v>83</v>
      </c>
      <c r="AV210" s="14" t="s">
        <v>83</v>
      </c>
      <c r="AW210" s="14" t="s">
        <v>32</v>
      </c>
      <c r="AX210" s="14" t="s">
        <v>76</v>
      </c>
      <c r="AY210" s="253" t="s">
        <v>133</v>
      </c>
    </row>
    <row r="211" s="13" customFormat="1">
      <c r="A211" s="13"/>
      <c r="B211" s="233"/>
      <c r="C211" s="234"/>
      <c r="D211" s="226" t="s">
        <v>145</v>
      </c>
      <c r="E211" s="235" t="s">
        <v>1</v>
      </c>
      <c r="F211" s="236" t="s">
        <v>207</v>
      </c>
      <c r="G211" s="234"/>
      <c r="H211" s="235" t="s">
        <v>1</v>
      </c>
      <c r="I211" s="237"/>
      <c r="J211" s="234"/>
      <c r="K211" s="234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145</v>
      </c>
      <c r="AU211" s="242" t="s">
        <v>83</v>
      </c>
      <c r="AV211" s="13" t="s">
        <v>81</v>
      </c>
      <c r="AW211" s="13" t="s">
        <v>32</v>
      </c>
      <c r="AX211" s="13" t="s">
        <v>76</v>
      </c>
      <c r="AY211" s="242" t="s">
        <v>133</v>
      </c>
    </row>
    <row r="212" s="14" customFormat="1">
      <c r="A212" s="14"/>
      <c r="B212" s="243"/>
      <c r="C212" s="244"/>
      <c r="D212" s="226" t="s">
        <v>145</v>
      </c>
      <c r="E212" s="245" t="s">
        <v>1</v>
      </c>
      <c r="F212" s="246" t="s">
        <v>226</v>
      </c>
      <c r="G212" s="244"/>
      <c r="H212" s="247">
        <v>53.939999999999998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145</v>
      </c>
      <c r="AU212" s="253" t="s">
        <v>83</v>
      </c>
      <c r="AV212" s="14" t="s">
        <v>83</v>
      </c>
      <c r="AW212" s="14" t="s">
        <v>32</v>
      </c>
      <c r="AX212" s="14" t="s">
        <v>76</v>
      </c>
      <c r="AY212" s="253" t="s">
        <v>133</v>
      </c>
    </row>
    <row r="213" s="15" customFormat="1">
      <c r="A213" s="15"/>
      <c r="B213" s="254"/>
      <c r="C213" s="255"/>
      <c r="D213" s="226" t="s">
        <v>145</v>
      </c>
      <c r="E213" s="256" t="s">
        <v>1</v>
      </c>
      <c r="F213" s="257" t="s">
        <v>151</v>
      </c>
      <c r="G213" s="255"/>
      <c r="H213" s="258">
        <v>210.70699999999999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4" t="s">
        <v>145</v>
      </c>
      <c r="AU213" s="264" t="s">
        <v>83</v>
      </c>
      <c r="AV213" s="15" t="s">
        <v>139</v>
      </c>
      <c r="AW213" s="15" t="s">
        <v>32</v>
      </c>
      <c r="AX213" s="15" t="s">
        <v>81</v>
      </c>
      <c r="AY213" s="264" t="s">
        <v>133</v>
      </c>
    </row>
    <row r="214" s="2" customFormat="1" ht="16.5" customHeight="1">
      <c r="A214" s="38"/>
      <c r="B214" s="39"/>
      <c r="C214" s="212" t="s">
        <v>227</v>
      </c>
      <c r="D214" s="212" t="s">
        <v>135</v>
      </c>
      <c r="E214" s="213" t="s">
        <v>228</v>
      </c>
      <c r="F214" s="214" t="s">
        <v>229</v>
      </c>
      <c r="G214" s="215" t="s">
        <v>138</v>
      </c>
      <c r="H214" s="216">
        <v>17.18</v>
      </c>
      <c r="I214" s="217"/>
      <c r="J214" s="218">
        <f>ROUND(I214*H214,2)</f>
        <v>0</v>
      </c>
      <c r="K214" s="219"/>
      <c r="L214" s="44"/>
      <c r="M214" s="220" t="s">
        <v>1</v>
      </c>
      <c r="N214" s="221" t="s">
        <v>41</v>
      </c>
      <c r="O214" s="91"/>
      <c r="P214" s="222">
        <f>O214*H214</f>
        <v>0</v>
      </c>
      <c r="Q214" s="222">
        <v>0.033579999999999999</v>
      </c>
      <c r="R214" s="222">
        <f>Q214*H214</f>
        <v>0.57690439999999998</v>
      </c>
      <c r="S214" s="222">
        <v>0</v>
      </c>
      <c r="T214" s="22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139</v>
      </c>
      <c r="AT214" s="224" t="s">
        <v>135</v>
      </c>
      <c r="AU214" s="224" t="s">
        <v>83</v>
      </c>
      <c r="AY214" s="17" t="s">
        <v>133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81</v>
      </c>
      <c r="BK214" s="225">
        <f>ROUND(I214*H214,2)</f>
        <v>0</v>
      </c>
      <c r="BL214" s="17" t="s">
        <v>139</v>
      </c>
      <c r="BM214" s="224" t="s">
        <v>230</v>
      </c>
    </row>
    <row r="215" s="2" customFormat="1">
      <c r="A215" s="38"/>
      <c r="B215" s="39"/>
      <c r="C215" s="40"/>
      <c r="D215" s="226" t="s">
        <v>141</v>
      </c>
      <c r="E215" s="40"/>
      <c r="F215" s="227" t="s">
        <v>231</v>
      </c>
      <c r="G215" s="40"/>
      <c r="H215" s="40"/>
      <c r="I215" s="228"/>
      <c r="J215" s="40"/>
      <c r="K215" s="40"/>
      <c r="L215" s="44"/>
      <c r="M215" s="229"/>
      <c r="N215" s="230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141</v>
      </c>
      <c r="AU215" s="17" t="s">
        <v>83</v>
      </c>
    </row>
    <row r="216" s="2" customFormat="1">
      <c r="A216" s="38"/>
      <c r="B216" s="39"/>
      <c r="C216" s="40"/>
      <c r="D216" s="231" t="s">
        <v>143</v>
      </c>
      <c r="E216" s="40"/>
      <c r="F216" s="232" t="s">
        <v>232</v>
      </c>
      <c r="G216" s="40"/>
      <c r="H216" s="40"/>
      <c r="I216" s="228"/>
      <c r="J216" s="40"/>
      <c r="K216" s="40"/>
      <c r="L216" s="44"/>
      <c r="M216" s="229"/>
      <c r="N216" s="230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143</v>
      </c>
      <c r="AU216" s="17" t="s">
        <v>83</v>
      </c>
    </row>
    <row r="217" s="13" customFormat="1">
      <c r="A217" s="13"/>
      <c r="B217" s="233"/>
      <c r="C217" s="234"/>
      <c r="D217" s="226" t="s">
        <v>145</v>
      </c>
      <c r="E217" s="235" t="s">
        <v>1</v>
      </c>
      <c r="F217" s="236" t="s">
        <v>233</v>
      </c>
      <c r="G217" s="234"/>
      <c r="H217" s="235" t="s">
        <v>1</v>
      </c>
      <c r="I217" s="237"/>
      <c r="J217" s="234"/>
      <c r="K217" s="234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145</v>
      </c>
      <c r="AU217" s="242" t="s">
        <v>83</v>
      </c>
      <c r="AV217" s="13" t="s">
        <v>81</v>
      </c>
      <c r="AW217" s="13" t="s">
        <v>32</v>
      </c>
      <c r="AX217" s="13" t="s">
        <v>76</v>
      </c>
      <c r="AY217" s="242" t="s">
        <v>133</v>
      </c>
    </row>
    <row r="218" s="13" customFormat="1">
      <c r="A218" s="13"/>
      <c r="B218" s="233"/>
      <c r="C218" s="234"/>
      <c r="D218" s="226" t="s">
        <v>145</v>
      </c>
      <c r="E218" s="235" t="s">
        <v>1</v>
      </c>
      <c r="F218" s="236" t="s">
        <v>207</v>
      </c>
      <c r="G218" s="234"/>
      <c r="H218" s="235" t="s">
        <v>1</v>
      </c>
      <c r="I218" s="237"/>
      <c r="J218" s="234"/>
      <c r="K218" s="234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145</v>
      </c>
      <c r="AU218" s="242" t="s">
        <v>83</v>
      </c>
      <c r="AV218" s="13" t="s">
        <v>81</v>
      </c>
      <c r="AW218" s="13" t="s">
        <v>32</v>
      </c>
      <c r="AX218" s="13" t="s">
        <v>76</v>
      </c>
      <c r="AY218" s="242" t="s">
        <v>133</v>
      </c>
    </row>
    <row r="219" s="14" customFormat="1">
      <c r="A219" s="14"/>
      <c r="B219" s="243"/>
      <c r="C219" s="244"/>
      <c r="D219" s="226" t="s">
        <v>145</v>
      </c>
      <c r="E219" s="245" t="s">
        <v>1</v>
      </c>
      <c r="F219" s="246" t="s">
        <v>234</v>
      </c>
      <c r="G219" s="244"/>
      <c r="H219" s="247">
        <v>6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145</v>
      </c>
      <c r="AU219" s="253" t="s">
        <v>83</v>
      </c>
      <c r="AV219" s="14" t="s">
        <v>83</v>
      </c>
      <c r="AW219" s="14" t="s">
        <v>32</v>
      </c>
      <c r="AX219" s="14" t="s">
        <v>76</v>
      </c>
      <c r="AY219" s="253" t="s">
        <v>133</v>
      </c>
    </row>
    <row r="220" s="13" customFormat="1">
      <c r="A220" s="13"/>
      <c r="B220" s="233"/>
      <c r="C220" s="234"/>
      <c r="D220" s="226" t="s">
        <v>145</v>
      </c>
      <c r="E220" s="235" t="s">
        <v>1</v>
      </c>
      <c r="F220" s="236" t="s">
        <v>209</v>
      </c>
      <c r="G220" s="234"/>
      <c r="H220" s="235" t="s">
        <v>1</v>
      </c>
      <c r="I220" s="237"/>
      <c r="J220" s="234"/>
      <c r="K220" s="234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145</v>
      </c>
      <c r="AU220" s="242" t="s">
        <v>83</v>
      </c>
      <c r="AV220" s="13" t="s">
        <v>81</v>
      </c>
      <c r="AW220" s="13" t="s">
        <v>32</v>
      </c>
      <c r="AX220" s="13" t="s">
        <v>76</v>
      </c>
      <c r="AY220" s="242" t="s">
        <v>133</v>
      </c>
    </row>
    <row r="221" s="13" customFormat="1">
      <c r="A221" s="13"/>
      <c r="B221" s="233"/>
      <c r="C221" s="234"/>
      <c r="D221" s="226" t="s">
        <v>145</v>
      </c>
      <c r="E221" s="235" t="s">
        <v>1</v>
      </c>
      <c r="F221" s="236" t="s">
        <v>235</v>
      </c>
      <c r="G221" s="234"/>
      <c r="H221" s="235" t="s">
        <v>1</v>
      </c>
      <c r="I221" s="237"/>
      <c r="J221" s="234"/>
      <c r="K221" s="234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145</v>
      </c>
      <c r="AU221" s="242" t="s">
        <v>83</v>
      </c>
      <c r="AV221" s="13" t="s">
        <v>81</v>
      </c>
      <c r="AW221" s="13" t="s">
        <v>32</v>
      </c>
      <c r="AX221" s="13" t="s">
        <v>76</v>
      </c>
      <c r="AY221" s="242" t="s">
        <v>133</v>
      </c>
    </row>
    <row r="222" s="13" customFormat="1">
      <c r="A222" s="13"/>
      <c r="B222" s="233"/>
      <c r="C222" s="234"/>
      <c r="D222" s="226" t="s">
        <v>145</v>
      </c>
      <c r="E222" s="235" t="s">
        <v>1</v>
      </c>
      <c r="F222" s="236" t="s">
        <v>236</v>
      </c>
      <c r="G222" s="234"/>
      <c r="H222" s="235" t="s">
        <v>1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145</v>
      </c>
      <c r="AU222" s="242" t="s">
        <v>83</v>
      </c>
      <c r="AV222" s="13" t="s">
        <v>81</v>
      </c>
      <c r="AW222" s="13" t="s">
        <v>32</v>
      </c>
      <c r="AX222" s="13" t="s">
        <v>76</v>
      </c>
      <c r="AY222" s="242" t="s">
        <v>133</v>
      </c>
    </row>
    <row r="223" s="14" customFormat="1">
      <c r="A223" s="14"/>
      <c r="B223" s="243"/>
      <c r="C223" s="244"/>
      <c r="D223" s="226" t="s">
        <v>145</v>
      </c>
      <c r="E223" s="245" t="s">
        <v>1</v>
      </c>
      <c r="F223" s="246" t="s">
        <v>237</v>
      </c>
      <c r="G223" s="244"/>
      <c r="H223" s="247">
        <v>2.3999999999999999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145</v>
      </c>
      <c r="AU223" s="253" t="s">
        <v>83</v>
      </c>
      <c r="AV223" s="14" t="s">
        <v>83</v>
      </c>
      <c r="AW223" s="14" t="s">
        <v>32</v>
      </c>
      <c r="AX223" s="14" t="s">
        <v>76</v>
      </c>
      <c r="AY223" s="253" t="s">
        <v>133</v>
      </c>
    </row>
    <row r="224" s="13" customFormat="1">
      <c r="A224" s="13"/>
      <c r="B224" s="233"/>
      <c r="C224" s="234"/>
      <c r="D224" s="226" t="s">
        <v>145</v>
      </c>
      <c r="E224" s="235" t="s">
        <v>1</v>
      </c>
      <c r="F224" s="236" t="s">
        <v>147</v>
      </c>
      <c r="G224" s="234"/>
      <c r="H224" s="235" t="s">
        <v>1</v>
      </c>
      <c r="I224" s="237"/>
      <c r="J224" s="234"/>
      <c r="K224" s="234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145</v>
      </c>
      <c r="AU224" s="242" t="s">
        <v>83</v>
      </c>
      <c r="AV224" s="13" t="s">
        <v>81</v>
      </c>
      <c r="AW224" s="13" t="s">
        <v>32</v>
      </c>
      <c r="AX224" s="13" t="s">
        <v>76</v>
      </c>
      <c r="AY224" s="242" t="s">
        <v>133</v>
      </c>
    </row>
    <row r="225" s="14" customFormat="1">
      <c r="A225" s="14"/>
      <c r="B225" s="243"/>
      <c r="C225" s="244"/>
      <c r="D225" s="226" t="s">
        <v>145</v>
      </c>
      <c r="E225" s="245" t="s">
        <v>1</v>
      </c>
      <c r="F225" s="246" t="s">
        <v>238</v>
      </c>
      <c r="G225" s="244"/>
      <c r="H225" s="247">
        <v>8.7799999999999994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145</v>
      </c>
      <c r="AU225" s="253" t="s">
        <v>83</v>
      </c>
      <c r="AV225" s="14" t="s">
        <v>83</v>
      </c>
      <c r="AW225" s="14" t="s">
        <v>32</v>
      </c>
      <c r="AX225" s="14" t="s">
        <v>76</v>
      </c>
      <c r="AY225" s="253" t="s">
        <v>133</v>
      </c>
    </row>
    <row r="226" s="15" customFormat="1">
      <c r="A226" s="15"/>
      <c r="B226" s="254"/>
      <c r="C226" s="255"/>
      <c r="D226" s="226" t="s">
        <v>145</v>
      </c>
      <c r="E226" s="256" t="s">
        <v>1</v>
      </c>
      <c r="F226" s="257" t="s">
        <v>151</v>
      </c>
      <c r="G226" s="255"/>
      <c r="H226" s="258">
        <v>17.18</v>
      </c>
      <c r="I226" s="259"/>
      <c r="J226" s="255"/>
      <c r="K226" s="255"/>
      <c r="L226" s="260"/>
      <c r="M226" s="261"/>
      <c r="N226" s="262"/>
      <c r="O226" s="262"/>
      <c r="P226" s="262"/>
      <c r="Q226" s="262"/>
      <c r="R226" s="262"/>
      <c r="S226" s="262"/>
      <c r="T226" s="26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4" t="s">
        <v>145</v>
      </c>
      <c r="AU226" s="264" t="s">
        <v>83</v>
      </c>
      <c r="AV226" s="15" t="s">
        <v>139</v>
      </c>
      <c r="AW226" s="15" t="s">
        <v>32</v>
      </c>
      <c r="AX226" s="15" t="s">
        <v>81</v>
      </c>
      <c r="AY226" s="264" t="s">
        <v>133</v>
      </c>
    </row>
    <row r="227" s="2" customFormat="1" ht="21.75" customHeight="1">
      <c r="A227" s="38"/>
      <c r="B227" s="39"/>
      <c r="C227" s="212" t="s">
        <v>8</v>
      </c>
      <c r="D227" s="212" t="s">
        <v>135</v>
      </c>
      <c r="E227" s="213" t="s">
        <v>239</v>
      </c>
      <c r="F227" s="214" t="s">
        <v>240</v>
      </c>
      <c r="G227" s="215" t="s">
        <v>241</v>
      </c>
      <c r="H227" s="216">
        <v>4.9009999999999998</v>
      </c>
      <c r="I227" s="217"/>
      <c r="J227" s="218">
        <f>ROUND(I227*H227,2)</f>
        <v>0</v>
      </c>
      <c r="K227" s="219"/>
      <c r="L227" s="44"/>
      <c r="M227" s="220" t="s">
        <v>1</v>
      </c>
      <c r="N227" s="221" t="s">
        <v>41</v>
      </c>
      <c r="O227" s="91"/>
      <c r="P227" s="222">
        <f>O227*H227</f>
        <v>0</v>
      </c>
      <c r="Q227" s="222">
        <v>2.5018699999999998</v>
      </c>
      <c r="R227" s="222">
        <f>Q227*H227</f>
        <v>12.261664869999999</v>
      </c>
      <c r="S227" s="222">
        <v>0</v>
      </c>
      <c r="T227" s="223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4" t="s">
        <v>139</v>
      </c>
      <c r="AT227" s="224" t="s">
        <v>135</v>
      </c>
      <c r="AU227" s="224" t="s">
        <v>83</v>
      </c>
      <c r="AY227" s="17" t="s">
        <v>133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7" t="s">
        <v>81</v>
      </c>
      <c r="BK227" s="225">
        <f>ROUND(I227*H227,2)</f>
        <v>0</v>
      </c>
      <c r="BL227" s="17" t="s">
        <v>139</v>
      </c>
      <c r="BM227" s="224" t="s">
        <v>242</v>
      </c>
    </row>
    <row r="228" s="2" customFormat="1">
      <c r="A228" s="38"/>
      <c r="B228" s="39"/>
      <c r="C228" s="40"/>
      <c r="D228" s="226" t="s">
        <v>141</v>
      </c>
      <c r="E228" s="40"/>
      <c r="F228" s="227" t="s">
        <v>243</v>
      </c>
      <c r="G228" s="40"/>
      <c r="H228" s="40"/>
      <c r="I228" s="228"/>
      <c r="J228" s="40"/>
      <c r="K228" s="40"/>
      <c r="L228" s="44"/>
      <c r="M228" s="229"/>
      <c r="N228" s="230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141</v>
      </c>
      <c r="AU228" s="17" t="s">
        <v>83</v>
      </c>
    </row>
    <row r="229" s="2" customFormat="1">
      <c r="A229" s="38"/>
      <c r="B229" s="39"/>
      <c r="C229" s="40"/>
      <c r="D229" s="231" t="s">
        <v>143</v>
      </c>
      <c r="E229" s="40"/>
      <c r="F229" s="232" t="s">
        <v>244</v>
      </c>
      <c r="G229" s="40"/>
      <c r="H229" s="40"/>
      <c r="I229" s="228"/>
      <c r="J229" s="40"/>
      <c r="K229" s="40"/>
      <c r="L229" s="44"/>
      <c r="M229" s="229"/>
      <c r="N229" s="230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143</v>
      </c>
      <c r="AU229" s="17" t="s">
        <v>83</v>
      </c>
    </row>
    <row r="230" s="13" customFormat="1">
      <c r="A230" s="13"/>
      <c r="B230" s="233"/>
      <c r="C230" s="234"/>
      <c r="D230" s="226" t="s">
        <v>145</v>
      </c>
      <c r="E230" s="235" t="s">
        <v>1</v>
      </c>
      <c r="F230" s="236" t="s">
        <v>245</v>
      </c>
      <c r="G230" s="234"/>
      <c r="H230" s="235" t="s">
        <v>1</v>
      </c>
      <c r="I230" s="237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145</v>
      </c>
      <c r="AU230" s="242" t="s">
        <v>83</v>
      </c>
      <c r="AV230" s="13" t="s">
        <v>81</v>
      </c>
      <c r="AW230" s="13" t="s">
        <v>32</v>
      </c>
      <c r="AX230" s="13" t="s">
        <v>76</v>
      </c>
      <c r="AY230" s="242" t="s">
        <v>133</v>
      </c>
    </row>
    <row r="231" s="13" customFormat="1">
      <c r="A231" s="13"/>
      <c r="B231" s="233"/>
      <c r="C231" s="234"/>
      <c r="D231" s="226" t="s">
        <v>145</v>
      </c>
      <c r="E231" s="235" t="s">
        <v>1</v>
      </c>
      <c r="F231" s="236" t="s">
        <v>147</v>
      </c>
      <c r="G231" s="234"/>
      <c r="H231" s="235" t="s">
        <v>1</v>
      </c>
      <c r="I231" s="237"/>
      <c r="J231" s="234"/>
      <c r="K231" s="234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145</v>
      </c>
      <c r="AU231" s="242" t="s">
        <v>83</v>
      </c>
      <c r="AV231" s="13" t="s">
        <v>81</v>
      </c>
      <c r="AW231" s="13" t="s">
        <v>32</v>
      </c>
      <c r="AX231" s="13" t="s">
        <v>76</v>
      </c>
      <c r="AY231" s="242" t="s">
        <v>133</v>
      </c>
    </row>
    <row r="232" s="14" customFormat="1">
      <c r="A232" s="14"/>
      <c r="B232" s="243"/>
      <c r="C232" s="244"/>
      <c r="D232" s="226" t="s">
        <v>145</v>
      </c>
      <c r="E232" s="245" t="s">
        <v>1</v>
      </c>
      <c r="F232" s="246" t="s">
        <v>246</v>
      </c>
      <c r="G232" s="244"/>
      <c r="H232" s="247">
        <v>0.5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145</v>
      </c>
      <c r="AU232" s="253" t="s">
        <v>83</v>
      </c>
      <c r="AV232" s="14" t="s">
        <v>83</v>
      </c>
      <c r="AW232" s="14" t="s">
        <v>32</v>
      </c>
      <c r="AX232" s="14" t="s">
        <v>76</v>
      </c>
      <c r="AY232" s="253" t="s">
        <v>133</v>
      </c>
    </row>
    <row r="233" s="13" customFormat="1">
      <c r="A233" s="13"/>
      <c r="B233" s="233"/>
      <c r="C233" s="234"/>
      <c r="D233" s="226" t="s">
        <v>145</v>
      </c>
      <c r="E233" s="235" t="s">
        <v>1</v>
      </c>
      <c r="F233" s="236" t="s">
        <v>221</v>
      </c>
      <c r="G233" s="234"/>
      <c r="H233" s="235" t="s">
        <v>1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145</v>
      </c>
      <c r="AU233" s="242" t="s">
        <v>83</v>
      </c>
      <c r="AV233" s="13" t="s">
        <v>81</v>
      </c>
      <c r="AW233" s="13" t="s">
        <v>32</v>
      </c>
      <c r="AX233" s="13" t="s">
        <v>76</v>
      </c>
      <c r="AY233" s="242" t="s">
        <v>133</v>
      </c>
    </row>
    <row r="234" s="14" customFormat="1">
      <c r="A234" s="14"/>
      <c r="B234" s="243"/>
      <c r="C234" s="244"/>
      <c r="D234" s="226" t="s">
        <v>145</v>
      </c>
      <c r="E234" s="245" t="s">
        <v>1</v>
      </c>
      <c r="F234" s="246" t="s">
        <v>247</v>
      </c>
      <c r="G234" s="244"/>
      <c r="H234" s="247">
        <v>0.19400000000000001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145</v>
      </c>
      <c r="AU234" s="253" t="s">
        <v>83</v>
      </c>
      <c r="AV234" s="14" t="s">
        <v>83</v>
      </c>
      <c r="AW234" s="14" t="s">
        <v>32</v>
      </c>
      <c r="AX234" s="14" t="s">
        <v>76</v>
      </c>
      <c r="AY234" s="253" t="s">
        <v>133</v>
      </c>
    </row>
    <row r="235" s="13" customFormat="1">
      <c r="A235" s="13"/>
      <c r="B235" s="233"/>
      <c r="C235" s="234"/>
      <c r="D235" s="226" t="s">
        <v>145</v>
      </c>
      <c r="E235" s="235" t="s">
        <v>1</v>
      </c>
      <c r="F235" s="236" t="s">
        <v>223</v>
      </c>
      <c r="G235" s="234"/>
      <c r="H235" s="235" t="s">
        <v>1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145</v>
      </c>
      <c r="AU235" s="242" t="s">
        <v>83</v>
      </c>
      <c r="AV235" s="13" t="s">
        <v>81</v>
      </c>
      <c r="AW235" s="13" t="s">
        <v>32</v>
      </c>
      <c r="AX235" s="13" t="s">
        <v>76</v>
      </c>
      <c r="AY235" s="242" t="s">
        <v>133</v>
      </c>
    </row>
    <row r="236" s="14" customFormat="1">
      <c r="A236" s="14"/>
      <c r="B236" s="243"/>
      <c r="C236" s="244"/>
      <c r="D236" s="226" t="s">
        <v>145</v>
      </c>
      <c r="E236" s="245" t="s">
        <v>1</v>
      </c>
      <c r="F236" s="246" t="s">
        <v>248</v>
      </c>
      <c r="G236" s="244"/>
      <c r="H236" s="247">
        <v>0.56599999999999995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145</v>
      </c>
      <c r="AU236" s="253" t="s">
        <v>83</v>
      </c>
      <c r="AV236" s="14" t="s">
        <v>83</v>
      </c>
      <c r="AW236" s="14" t="s">
        <v>32</v>
      </c>
      <c r="AX236" s="14" t="s">
        <v>76</v>
      </c>
      <c r="AY236" s="253" t="s">
        <v>133</v>
      </c>
    </row>
    <row r="237" s="13" customFormat="1">
      <c r="A237" s="13"/>
      <c r="B237" s="233"/>
      <c r="C237" s="234"/>
      <c r="D237" s="226" t="s">
        <v>145</v>
      </c>
      <c r="E237" s="235" t="s">
        <v>1</v>
      </c>
      <c r="F237" s="236" t="s">
        <v>209</v>
      </c>
      <c r="G237" s="234"/>
      <c r="H237" s="235" t="s">
        <v>1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145</v>
      </c>
      <c r="AU237" s="242" t="s">
        <v>83</v>
      </c>
      <c r="AV237" s="13" t="s">
        <v>81</v>
      </c>
      <c r="AW237" s="13" t="s">
        <v>32</v>
      </c>
      <c r="AX237" s="13" t="s">
        <v>76</v>
      </c>
      <c r="AY237" s="242" t="s">
        <v>133</v>
      </c>
    </row>
    <row r="238" s="14" customFormat="1">
      <c r="A238" s="14"/>
      <c r="B238" s="243"/>
      <c r="C238" s="244"/>
      <c r="D238" s="226" t="s">
        <v>145</v>
      </c>
      <c r="E238" s="245" t="s">
        <v>1</v>
      </c>
      <c r="F238" s="246" t="s">
        <v>249</v>
      </c>
      <c r="G238" s="244"/>
      <c r="H238" s="247">
        <v>2.157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145</v>
      </c>
      <c r="AU238" s="253" t="s">
        <v>83</v>
      </c>
      <c r="AV238" s="14" t="s">
        <v>83</v>
      </c>
      <c r="AW238" s="14" t="s">
        <v>32</v>
      </c>
      <c r="AX238" s="14" t="s">
        <v>76</v>
      </c>
      <c r="AY238" s="253" t="s">
        <v>133</v>
      </c>
    </row>
    <row r="239" s="13" customFormat="1">
      <c r="A239" s="13"/>
      <c r="B239" s="233"/>
      <c r="C239" s="234"/>
      <c r="D239" s="226" t="s">
        <v>145</v>
      </c>
      <c r="E239" s="235" t="s">
        <v>1</v>
      </c>
      <c r="F239" s="236" t="s">
        <v>207</v>
      </c>
      <c r="G239" s="234"/>
      <c r="H239" s="235" t="s">
        <v>1</v>
      </c>
      <c r="I239" s="237"/>
      <c r="J239" s="234"/>
      <c r="K239" s="234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145</v>
      </c>
      <c r="AU239" s="242" t="s">
        <v>83</v>
      </c>
      <c r="AV239" s="13" t="s">
        <v>81</v>
      </c>
      <c r="AW239" s="13" t="s">
        <v>32</v>
      </c>
      <c r="AX239" s="13" t="s">
        <v>76</v>
      </c>
      <c r="AY239" s="242" t="s">
        <v>133</v>
      </c>
    </row>
    <row r="240" s="14" customFormat="1">
      <c r="A240" s="14"/>
      <c r="B240" s="243"/>
      <c r="C240" s="244"/>
      <c r="D240" s="226" t="s">
        <v>145</v>
      </c>
      <c r="E240" s="245" t="s">
        <v>1</v>
      </c>
      <c r="F240" s="246" t="s">
        <v>250</v>
      </c>
      <c r="G240" s="244"/>
      <c r="H240" s="247">
        <v>1.484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145</v>
      </c>
      <c r="AU240" s="253" t="s">
        <v>83</v>
      </c>
      <c r="AV240" s="14" t="s">
        <v>83</v>
      </c>
      <c r="AW240" s="14" t="s">
        <v>32</v>
      </c>
      <c r="AX240" s="14" t="s">
        <v>76</v>
      </c>
      <c r="AY240" s="253" t="s">
        <v>133</v>
      </c>
    </row>
    <row r="241" s="15" customFormat="1">
      <c r="A241" s="15"/>
      <c r="B241" s="254"/>
      <c r="C241" s="255"/>
      <c r="D241" s="226" t="s">
        <v>145</v>
      </c>
      <c r="E241" s="256" t="s">
        <v>1</v>
      </c>
      <c r="F241" s="257" t="s">
        <v>151</v>
      </c>
      <c r="G241" s="255"/>
      <c r="H241" s="258">
        <v>4.9009999999999998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4" t="s">
        <v>145</v>
      </c>
      <c r="AU241" s="264" t="s">
        <v>83</v>
      </c>
      <c r="AV241" s="15" t="s">
        <v>139</v>
      </c>
      <c r="AW241" s="15" t="s">
        <v>32</v>
      </c>
      <c r="AX241" s="15" t="s">
        <v>81</v>
      </c>
      <c r="AY241" s="264" t="s">
        <v>133</v>
      </c>
    </row>
    <row r="242" s="2" customFormat="1" ht="21.75" customHeight="1">
      <c r="A242" s="38"/>
      <c r="B242" s="39"/>
      <c r="C242" s="212" t="s">
        <v>251</v>
      </c>
      <c r="D242" s="212" t="s">
        <v>135</v>
      </c>
      <c r="E242" s="213" t="s">
        <v>252</v>
      </c>
      <c r="F242" s="214" t="s">
        <v>253</v>
      </c>
      <c r="G242" s="215" t="s">
        <v>241</v>
      </c>
      <c r="H242" s="216">
        <v>6.8250000000000002</v>
      </c>
      <c r="I242" s="217"/>
      <c r="J242" s="218">
        <f>ROUND(I242*H242,2)</f>
        <v>0</v>
      </c>
      <c r="K242" s="219"/>
      <c r="L242" s="44"/>
      <c r="M242" s="220" t="s">
        <v>1</v>
      </c>
      <c r="N242" s="221" t="s">
        <v>41</v>
      </c>
      <c r="O242" s="91"/>
      <c r="P242" s="222">
        <f>O242*H242</f>
        <v>0</v>
      </c>
      <c r="Q242" s="222">
        <v>2.3010199999999998</v>
      </c>
      <c r="R242" s="222">
        <f>Q242*H242</f>
        <v>15.704461499999999</v>
      </c>
      <c r="S242" s="222">
        <v>0</v>
      </c>
      <c r="T242" s="223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4" t="s">
        <v>139</v>
      </c>
      <c r="AT242" s="224" t="s">
        <v>135</v>
      </c>
      <c r="AU242" s="224" t="s">
        <v>83</v>
      </c>
      <c r="AY242" s="17" t="s">
        <v>133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7" t="s">
        <v>81</v>
      </c>
      <c r="BK242" s="225">
        <f>ROUND(I242*H242,2)</f>
        <v>0</v>
      </c>
      <c r="BL242" s="17" t="s">
        <v>139</v>
      </c>
      <c r="BM242" s="224" t="s">
        <v>254</v>
      </c>
    </row>
    <row r="243" s="2" customFormat="1">
      <c r="A243" s="38"/>
      <c r="B243" s="39"/>
      <c r="C243" s="40"/>
      <c r="D243" s="226" t="s">
        <v>141</v>
      </c>
      <c r="E243" s="40"/>
      <c r="F243" s="227" t="s">
        <v>255</v>
      </c>
      <c r="G243" s="40"/>
      <c r="H243" s="40"/>
      <c r="I243" s="228"/>
      <c r="J243" s="40"/>
      <c r="K243" s="40"/>
      <c r="L243" s="44"/>
      <c r="M243" s="229"/>
      <c r="N243" s="230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141</v>
      </c>
      <c r="AU243" s="17" t="s">
        <v>83</v>
      </c>
    </row>
    <row r="244" s="2" customFormat="1">
      <c r="A244" s="38"/>
      <c r="B244" s="39"/>
      <c r="C244" s="40"/>
      <c r="D244" s="231" t="s">
        <v>143</v>
      </c>
      <c r="E244" s="40"/>
      <c r="F244" s="232" t="s">
        <v>256</v>
      </c>
      <c r="G244" s="40"/>
      <c r="H244" s="40"/>
      <c r="I244" s="228"/>
      <c r="J244" s="40"/>
      <c r="K244" s="40"/>
      <c r="L244" s="44"/>
      <c r="M244" s="229"/>
      <c r="N244" s="230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143</v>
      </c>
      <c r="AU244" s="17" t="s">
        <v>83</v>
      </c>
    </row>
    <row r="245" s="13" customFormat="1">
      <c r="A245" s="13"/>
      <c r="B245" s="233"/>
      <c r="C245" s="234"/>
      <c r="D245" s="226" t="s">
        <v>145</v>
      </c>
      <c r="E245" s="235" t="s">
        <v>1</v>
      </c>
      <c r="F245" s="236" t="s">
        <v>257</v>
      </c>
      <c r="G245" s="234"/>
      <c r="H245" s="235" t="s">
        <v>1</v>
      </c>
      <c r="I245" s="237"/>
      <c r="J245" s="234"/>
      <c r="K245" s="234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145</v>
      </c>
      <c r="AU245" s="242" t="s">
        <v>83</v>
      </c>
      <c r="AV245" s="13" t="s">
        <v>81</v>
      </c>
      <c r="AW245" s="13" t="s">
        <v>32</v>
      </c>
      <c r="AX245" s="13" t="s">
        <v>76</v>
      </c>
      <c r="AY245" s="242" t="s">
        <v>133</v>
      </c>
    </row>
    <row r="246" s="13" customFormat="1">
      <c r="A246" s="13"/>
      <c r="B246" s="233"/>
      <c r="C246" s="234"/>
      <c r="D246" s="226" t="s">
        <v>145</v>
      </c>
      <c r="E246" s="235" t="s">
        <v>1</v>
      </c>
      <c r="F246" s="236" t="s">
        <v>147</v>
      </c>
      <c r="G246" s="234"/>
      <c r="H246" s="235" t="s">
        <v>1</v>
      </c>
      <c r="I246" s="237"/>
      <c r="J246" s="234"/>
      <c r="K246" s="234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145</v>
      </c>
      <c r="AU246" s="242" t="s">
        <v>83</v>
      </c>
      <c r="AV246" s="13" t="s">
        <v>81</v>
      </c>
      <c r="AW246" s="13" t="s">
        <v>32</v>
      </c>
      <c r="AX246" s="13" t="s">
        <v>76</v>
      </c>
      <c r="AY246" s="242" t="s">
        <v>133</v>
      </c>
    </row>
    <row r="247" s="14" customFormat="1">
      <c r="A247" s="14"/>
      <c r="B247" s="243"/>
      <c r="C247" s="244"/>
      <c r="D247" s="226" t="s">
        <v>145</v>
      </c>
      <c r="E247" s="245" t="s">
        <v>1</v>
      </c>
      <c r="F247" s="246" t="s">
        <v>258</v>
      </c>
      <c r="G247" s="244"/>
      <c r="H247" s="247">
        <v>0.625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145</v>
      </c>
      <c r="AU247" s="253" t="s">
        <v>83</v>
      </c>
      <c r="AV247" s="14" t="s">
        <v>83</v>
      </c>
      <c r="AW247" s="14" t="s">
        <v>32</v>
      </c>
      <c r="AX247" s="14" t="s">
        <v>76</v>
      </c>
      <c r="AY247" s="253" t="s">
        <v>133</v>
      </c>
    </row>
    <row r="248" s="13" customFormat="1">
      <c r="A248" s="13"/>
      <c r="B248" s="233"/>
      <c r="C248" s="234"/>
      <c r="D248" s="226" t="s">
        <v>145</v>
      </c>
      <c r="E248" s="235" t="s">
        <v>1</v>
      </c>
      <c r="F248" s="236" t="s">
        <v>149</v>
      </c>
      <c r="G248" s="234"/>
      <c r="H248" s="235" t="s">
        <v>1</v>
      </c>
      <c r="I248" s="237"/>
      <c r="J248" s="234"/>
      <c r="K248" s="234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145</v>
      </c>
      <c r="AU248" s="242" t="s">
        <v>83</v>
      </c>
      <c r="AV248" s="13" t="s">
        <v>81</v>
      </c>
      <c r="AW248" s="13" t="s">
        <v>32</v>
      </c>
      <c r="AX248" s="13" t="s">
        <v>76</v>
      </c>
      <c r="AY248" s="242" t="s">
        <v>133</v>
      </c>
    </row>
    <row r="249" s="14" customFormat="1">
      <c r="A249" s="14"/>
      <c r="B249" s="243"/>
      <c r="C249" s="244"/>
      <c r="D249" s="226" t="s">
        <v>145</v>
      </c>
      <c r="E249" s="245" t="s">
        <v>1</v>
      </c>
      <c r="F249" s="246" t="s">
        <v>259</v>
      </c>
      <c r="G249" s="244"/>
      <c r="H249" s="247">
        <v>6.2000000000000002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145</v>
      </c>
      <c r="AU249" s="253" t="s">
        <v>83</v>
      </c>
      <c r="AV249" s="14" t="s">
        <v>83</v>
      </c>
      <c r="AW249" s="14" t="s">
        <v>32</v>
      </c>
      <c r="AX249" s="14" t="s">
        <v>76</v>
      </c>
      <c r="AY249" s="253" t="s">
        <v>133</v>
      </c>
    </row>
    <row r="250" s="15" customFormat="1">
      <c r="A250" s="15"/>
      <c r="B250" s="254"/>
      <c r="C250" s="255"/>
      <c r="D250" s="226" t="s">
        <v>145</v>
      </c>
      <c r="E250" s="256" t="s">
        <v>1</v>
      </c>
      <c r="F250" s="257" t="s">
        <v>151</v>
      </c>
      <c r="G250" s="255"/>
      <c r="H250" s="258">
        <v>6.8250000000000002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4" t="s">
        <v>145</v>
      </c>
      <c r="AU250" s="264" t="s">
        <v>83</v>
      </c>
      <c r="AV250" s="15" t="s">
        <v>139</v>
      </c>
      <c r="AW250" s="15" t="s">
        <v>32</v>
      </c>
      <c r="AX250" s="15" t="s">
        <v>81</v>
      </c>
      <c r="AY250" s="264" t="s">
        <v>133</v>
      </c>
    </row>
    <row r="251" s="2" customFormat="1" ht="16.5" customHeight="1">
      <c r="A251" s="38"/>
      <c r="B251" s="39"/>
      <c r="C251" s="212" t="s">
        <v>260</v>
      </c>
      <c r="D251" s="212" t="s">
        <v>135</v>
      </c>
      <c r="E251" s="213" t="s">
        <v>261</v>
      </c>
      <c r="F251" s="214" t="s">
        <v>262</v>
      </c>
      <c r="G251" s="215" t="s">
        <v>241</v>
      </c>
      <c r="H251" s="216">
        <v>4.9009999999999998</v>
      </c>
      <c r="I251" s="217"/>
      <c r="J251" s="218">
        <f>ROUND(I251*H251,2)</f>
        <v>0</v>
      </c>
      <c r="K251" s="219"/>
      <c r="L251" s="44"/>
      <c r="M251" s="220" t="s">
        <v>1</v>
      </c>
      <c r="N251" s="221" t="s">
        <v>41</v>
      </c>
      <c r="O251" s="91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4" t="s">
        <v>139</v>
      </c>
      <c r="AT251" s="224" t="s">
        <v>135</v>
      </c>
      <c r="AU251" s="224" t="s">
        <v>83</v>
      </c>
      <c r="AY251" s="17" t="s">
        <v>133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7" t="s">
        <v>81</v>
      </c>
      <c r="BK251" s="225">
        <f>ROUND(I251*H251,2)</f>
        <v>0</v>
      </c>
      <c r="BL251" s="17" t="s">
        <v>139</v>
      </c>
      <c r="BM251" s="224" t="s">
        <v>263</v>
      </c>
    </row>
    <row r="252" s="2" customFormat="1">
      <c r="A252" s="38"/>
      <c r="B252" s="39"/>
      <c r="C252" s="40"/>
      <c r="D252" s="226" t="s">
        <v>141</v>
      </c>
      <c r="E252" s="40"/>
      <c r="F252" s="227" t="s">
        <v>264</v>
      </c>
      <c r="G252" s="40"/>
      <c r="H252" s="40"/>
      <c r="I252" s="228"/>
      <c r="J252" s="40"/>
      <c r="K252" s="40"/>
      <c r="L252" s="44"/>
      <c r="M252" s="229"/>
      <c r="N252" s="230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141</v>
      </c>
      <c r="AU252" s="17" t="s">
        <v>83</v>
      </c>
    </row>
    <row r="253" s="2" customFormat="1">
      <c r="A253" s="38"/>
      <c r="B253" s="39"/>
      <c r="C253" s="40"/>
      <c r="D253" s="231" t="s">
        <v>143</v>
      </c>
      <c r="E253" s="40"/>
      <c r="F253" s="232" t="s">
        <v>265</v>
      </c>
      <c r="G253" s="40"/>
      <c r="H253" s="40"/>
      <c r="I253" s="228"/>
      <c r="J253" s="40"/>
      <c r="K253" s="40"/>
      <c r="L253" s="44"/>
      <c r="M253" s="229"/>
      <c r="N253" s="230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143</v>
      </c>
      <c r="AU253" s="17" t="s">
        <v>83</v>
      </c>
    </row>
    <row r="254" s="13" customFormat="1">
      <c r="A254" s="13"/>
      <c r="B254" s="233"/>
      <c r="C254" s="234"/>
      <c r="D254" s="226" t="s">
        <v>145</v>
      </c>
      <c r="E254" s="235" t="s">
        <v>1</v>
      </c>
      <c r="F254" s="236" t="s">
        <v>245</v>
      </c>
      <c r="G254" s="234"/>
      <c r="H254" s="235" t="s">
        <v>1</v>
      </c>
      <c r="I254" s="237"/>
      <c r="J254" s="234"/>
      <c r="K254" s="234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145</v>
      </c>
      <c r="AU254" s="242" t="s">
        <v>83</v>
      </c>
      <c r="AV254" s="13" t="s">
        <v>81</v>
      </c>
      <c r="AW254" s="13" t="s">
        <v>32</v>
      </c>
      <c r="AX254" s="13" t="s">
        <v>76</v>
      </c>
      <c r="AY254" s="242" t="s">
        <v>133</v>
      </c>
    </row>
    <row r="255" s="13" customFormat="1">
      <c r="A255" s="13"/>
      <c r="B255" s="233"/>
      <c r="C255" s="234"/>
      <c r="D255" s="226" t="s">
        <v>145</v>
      </c>
      <c r="E255" s="235" t="s">
        <v>1</v>
      </c>
      <c r="F255" s="236" t="s">
        <v>147</v>
      </c>
      <c r="G255" s="234"/>
      <c r="H255" s="235" t="s">
        <v>1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145</v>
      </c>
      <c r="AU255" s="242" t="s">
        <v>83</v>
      </c>
      <c r="AV255" s="13" t="s">
        <v>81</v>
      </c>
      <c r="AW255" s="13" t="s">
        <v>32</v>
      </c>
      <c r="AX255" s="13" t="s">
        <v>76</v>
      </c>
      <c r="AY255" s="242" t="s">
        <v>133</v>
      </c>
    </row>
    <row r="256" s="14" customFormat="1">
      <c r="A256" s="14"/>
      <c r="B256" s="243"/>
      <c r="C256" s="244"/>
      <c r="D256" s="226" t="s">
        <v>145</v>
      </c>
      <c r="E256" s="245" t="s">
        <v>1</v>
      </c>
      <c r="F256" s="246" t="s">
        <v>246</v>
      </c>
      <c r="G256" s="244"/>
      <c r="H256" s="247">
        <v>0.5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145</v>
      </c>
      <c r="AU256" s="253" t="s">
        <v>83</v>
      </c>
      <c r="AV256" s="14" t="s">
        <v>83</v>
      </c>
      <c r="AW256" s="14" t="s">
        <v>32</v>
      </c>
      <c r="AX256" s="14" t="s">
        <v>76</v>
      </c>
      <c r="AY256" s="253" t="s">
        <v>133</v>
      </c>
    </row>
    <row r="257" s="13" customFormat="1">
      <c r="A257" s="13"/>
      <c r="B257" s="233"/>
      <c r="C257" s="234"/>
      <c r="D257" s="226" t="s">
        <v>145</v>
      </c>
      <c r="E257" s="235" t="s">
        <v>1</v>
      </c>
      <c r="F257" s="236" t="s">
        <v>221</v>
      </c>
      <c r="G257" s="234"/>
      <c r="H257" s="235" t="s">
        <v>1</v>
      </c>
      <c r="I257" s="237"/>
      <c r="J257" s="234"/>
      <c r="K257" s="234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145</v>
      </c>
      <c r="AU257" s="242" t="s">
        <v>83</v>
      </c>
      <c r="AV257" s="13" t="s">
        <v>81</v>
      </c>
      <c r="AW257" s="13" t="s">
        <v>32</v>
      </c>
      <c r="AX257" s="13" t="s">
        <v>76</v>
      </c>
      <c r="AY257" s="242" t="s">
        <v>133</v>
      </c>
    </row>
    <row r="258" s="14" customFormat="1">
      <c r="A258" s="14"/>
      <c r="B258" s="243"/>
      <c r="C258" s="244"/>
      <c r="D258" s="226" t="s">
        <v>145</v>
      </c>
      <c r="E258" s="245" t="s">
        <v>1</v>
      </c>
      <c r="F258" s="246" t="s">
        <v>247</v>
      </c>
      <c r="G258" s="244"/>
      <c r="H258" s="247">
        <v>0.19400000000000001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145</v>
      </c>
      <c r="AU258" s="253" t="s">
        <v>83</v>
      </c>
      <c r="AV258" s="14" t="s">
        <v>83</v>
      </c>
      <c r="AW258" s="14" t="s">
        <v>32</v>
      </c>
      <c r="AX258" s="14" t="s">
        <v>76</v>
      </c>
      <c r="AY258" s="253" t="s">
        <v>133</v>
      </c>
    </row>
    <row r="259" s="13" customFormat="1">
      <c r="A259" s="13"/>
      <c r="B259" s="233"/>
      <c r="C259" s="234"/>
      <c r="D259" s="226" t="s">
        <v>145</v>
      </c>
      <c r="E259" s="235" t="s">
        <v>1</v>
      </c>
      <c r="F259" s="236" t="s">
        <v>223</v>
      </c>
      <c r="G259" s="234"/>
      <c r="H259" s="235" t="s">
        <v>1</v>
      </c>
      <c r="I259" s="237"/>
      <c r="J259" s="234"/>
      <c r="K259" s="234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145</v>
      </c>
      <c r="AU259" s="242" t="s">
        <v>83</v>
      </c>
      <c r="AV259" s="13" t="s">
        <v>81</v>
      </c>
      <c r="AW259" s="13" t="s">
        <v>32</v>
      </c>
      <c r="AX259" s="13" t="s">
        <v>76</v>
      </c>
      <c r="AY259" s="242" t="s">
        <v>133</v>
      </c>
    </row>
    <row r="260" s="14" customFormat="1">
      <c r="A260" s="14"/>
      <c r="B260" s="243"/>
      <c r="C260" s="244"/>
      <c r="D260" s="226" t="s">
        <v>145</v>
      </c>
      <c r="E260" s="245" t="s">
        <v>1</v>
      </c>
      <c r="F260" s="246" t="s">
        <v>248</v>
      </c>
      <c r="G260" s="244"/>
      <c r="H260" s="247">
        <v>0.56599999999999995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145</v>
      </c>
      <c r="AU260" s="253" t="s">
        <v>83</v>
      </c>
      <c r="AV260" s="14" t="s">
        <v>83</v>
      </c>
      <c r="AW260" s="14" t="s">
        <v>32</v>
      </c>
      <c r="AX260" s="14" t="s">
        <v>76</v>
      </c>
      <c r="AY260" s="253" t="s">
        <v>133</v>
      </c>
    </row>
    <row r="261" s="13" customFormat="1">
      <c r="A261" s="13"/>
      <c r="B261" s="233"/>
      <c r="C261" s="234"/>
      <c r="D261" s="226" t="s">
        <v>145</v>
      </c>
      <c r="E261" s="235" t="s">
        <v>1</v>
      </c>
      <c r="F261" s="236" t="s">
        <v>209</v>
      </c>
      <c r="G261" s="234"/>
      <c r="H261" s="235" t="s">
        <v>1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145</v>
      </c>
      <c r="AU261" s="242" t="s">
        <v>83</v>
      </c>
      <c r="AV261" s="13" t="s">
        <v>81</v>
      </c>
      <c r="AW261" s="13" t="s">
        <v>32</v>
      </c>
      <c r="AX261" s="13" t="s">
        <v>76</v>
      </c>
      <c r="AY261" s="242" t="s">
        <v>133</v>
      </c>
    </row>
    <row r="262" s="14" customFormat="1">
      <c r="A262" s="14"/>
      <c r="B262" s="243"/>
      <c r="C262" s="244"/>
      <c r="D262" s="226" t="s">
        <v>145</v>
      </c>
      <c r="E262" s="245" t="s">
        <v>1</v>
      </c>
      <c r="F262" s="246" t="s">
        <v>249</v>
      </c>
      <c r="G262" s="244"/>
      <c r="H262" s="247">
        <v>2.157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145</v>
      </c>
      <c r="AU262" s="253" t="s">
        <v>83</v>
      </c>
      <c r="AV262" s="14" t="s">
        <v>83</v>
      </c>
      <c r="AW262" s="14" t="s">
        <v>32</v>
      </c>
      <c r="AX262" s="14" t="s">
        <v>76</v>
      </c>
      <c r="AY262" s="253" t="s">
        <v>133</v>
      </c>
    </row>
    <row r="263" s="13" customFormat="1">
      <c r="A263" s="13"/>
      <c r="B263" s="233"/>
      <c r="C263" s="234"/>
      <c r="D263" s="226" t="s">
        <v>145</v>
      </c>
      <c r="E263" s="235" t="s">
        <v>1</v>
      </c>
      <c r="F263" s="236" t="s">
        <v>207</v>
      </c>
      <c r="G263" s="234"/>
      <c r="H263" s="235" t="s">
        <v>1</v>
      </c>
      <c r="I263" s="237"/>
      <c r="J263" s="234"/>
      <c r="K263" s="234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145</v>
      </c>
      <c r="AU263" s="242" t="s">
        <v>83</v>
      </c>
      <c r="AV263" s="13" t="s">
        <v>81</v>
      </c>
      <c r="AW263" s="13" t="s">
        <v>32</v>
      </c>
      <c r="AX263" s="13" t="s">
        <v>76</v>
      </c>
      <c r="AY263" s="242" t="s">
        <v>133</v>
      </c>
    </row>
    <row r="264" s="14" customFormat="1">
      <c r="A264" s="14"/>
      <c r="B264" s="243"/>
      <c r="C264" s="244"/>
      <c r="D264" s="226" t="s">
        <v>145</v>
      </c>
      <c r="E264" s="245" t="s">
        <v>1</v>
      </c>
      <c r="F264" s="246" t="s">
        <v>250</v>
      </c>
      <c r="G264" s="244"/>
      <c r="H264" s="247">
        <v>1.484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145</v>
      </c>
      <c r="AU264" s="253" t="s">
        <v>83</v>
      </c>
      <c r="AV264" s="14" t="s">
        <v>83</v>
      </c>
      <c r="AW264" s="14" t="s">
        <v>32</v>
      </c>
      <c r="AX264" s="14" t="s">
        <v>76</v>
      </c>
      <c r="AY264" s="253" t="s">
        <v>133</v>
      </c>
    </row>
    <row r="265" s="15" customFormat="1">
      <c r="A265" s="15"/>
      <c r="B265" s="254"/>
      <c r="C265" s="255"/>
      <c r="D265" s="226" t="s">
        <v>145</v>
      </c>
      <c r="E265" s="256" t="s">
        <v>1</v>
      </c>
      <c r="F265" s="257" t="s">
        <v>151</v>
      </c>
      <c r="G265" s="255"/>
      <c r="H265" s="258">
        <v>4.9009999999999998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4" t="s">
        <v>145</v>
      </c>
      <c r="AU265" s="264" t="s">
        <v>83</v>
      </c>
      <c r="AV265" s="15" t="s">
        <v>139</v>
      </c>
      <c r="AW265" s="15" t="s">
        <v>32</v>
      </c>
      <c r="AX265" s="15" t="s">
        <v>81</v>
      </c>
      <c r="AY265" s="264" t="s">
        <v>133</v>
      </c>
    </row>
    <row r="266" s="2" customFormat="1" ht="16.5" customHeight="1">
      <c r="A266" s="38"/>
      <c r="B266" s="39"/>
      <c r="C266" s="212" t="s">
        <v>266</v>
      </c>
      <c r="D266" s="212" t="s">
        <v>135</v>
      </c>
      <c r="E266" s="213" t="s">
        <v>267</v>
      </c>
      <c r="F266" s="214" t="s">
        <v>268</v>
      </c>
      <c r="G266" s="215" t="s">
        <v>241</v>
      </c>
      <c r="H266" s="216">
        <v>6.8250000000000002</v>
      </c>
      <c r="I266" s="217"/>
      <c r="J266" s="218">
        <f>ROUND(I266*H266,2)</f>
        <v>0</v>
      </c>
      <c r="K266" s="219"/>
      <c r="L266" s="44"/>
      <c r="M266" s="220" t="s">
        <v>1</v>
      </c>
      <c r="N266" s="221" t="s">
        <v>41</v>
      </c>
      <c r="O266" s="91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139</v>
      </c>
      <c r="AT266" s="224" t="s">
        <v>135</v>
      </c>
      <c r="AU266" s="224" t="s">
        <v>83</v>
      </c>
      <c r="AY266" s="17" t="s">
        <v>133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81</v>
      </c>
      <c r="BK266" s="225">
        <f>ROUND(I266*H266,2)</f>
        <v>0</v>
      </c>
      <c r="BL266" s="17" t="s">
        <v>139</v>
      </c>
      <c r="BM266" s="224" t="s">
        <v>269</v>
      </c>
    </row>
    <row r="267" s="2" customFormat="1">
      <c r="A267" s="38"/>
      <c r="B267" s="39"/>
      <c r="C267" s="40"/>
      <c r="D267" s="226" t="s">
        <v>141</v>
      </c>
      <c r="E267" s="40"/>
      <c r="F267" s="227" t="s">
        <v>270</v>
      </c>
      <c r="G267" s="40"/>
      <c r="H267" s="40"/>
      <c r="I267" s="228"/>
      <c r="J267" s="40"/>
      <c r="K267" s="40"/>
      <c r="L267" s="44"/>
      <c r="M267" s="229"/>
      <c r="N267" s="230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141</v>
      </c>
      <c r="AU267" s="17" t="s">
        <v>83</v>
      </c>
    </row>
    <row r="268" s="2" customFormat="1">
      <c r="A268" s="38"/>
      <c r="B268" s="39"/>
      <c r="C268" s="40"/>
      <c r="D268" s="231" t="s">
        <v>143</v>
      </c>
      <c r="E268" s="40"/>
      <c r="F268" s="232" t="s">
        <v>271</v>
      </c>
      <c r="G268" s="40"/>
      <c r="H268" s="40"/>
      <c r="I268" s="228"/>
      <c r="J268" s="40"/>
      <c r="K268" s="40"/>
      <c r="L268" s="44"/>
      <c r="M268" s="229"/>
      <c r="N268" s="230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143</v>
      </c>
      <c r="AU268" s="17" t="s">
        <v>83</v>
      </c>
    </row>
    <row r="269" s="13" customFormat="1">
      <c r="A269" s="13"/>
      <c r="B269" s="233"/>
      <c r="C269" s="234"/>
      <c r="D269" s="226" t="s">
        <v>145</v>
      </c>
      <c r="E269" s="235" t="s">
        <v>1</v>
      </c>
      <c r="F269" s="236" t="s">
        <v>257</v>
      </c>
      <c r="G269" s="234"/>
      <c r="H269" s="235" t="s">
        <v>1</v>
      </c>
      <c r="I269" s="237"/>
      <c r="J269" s="234"/>
      <c r="K269" s="234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145</v>
      </c>
      <c r="AU269" s="242" t="s">
        <v>83</v>
      </c>
      <c r="AV269" s="13" t="s">
        <v>81</v>
      </c>
      <c r="AW269" s="13" t="s">
        <v>32</v>
      </c>
      <c r="AX269" s="13" t="s">
        <v>76</v>
      </c>
      <c r="AY269" s="242" t="s">
        <v>133</v>
      </c>
    </row>
    <row r="270" s="13" customFormat="1">
      <c r="A270" s="13"/>
      <c r="B270" s="233"/>
      <c r="C270" s="234"/>
      <c r="D270" s="226" t="s">
        <v>145</v>
      </c>
      <c r="E270" s="235" t="s">
        <v>1</v>
      </c>
      <c r="F270" s="236" t="s">
        <v>147</v>
      </c>
      <c r="G270" s="234"/>
      <c r="H270" s="235" t="s">
        <v>1</v>
      </c>
      <c r="I270" s="237"/>
      <c r="J270" s="234"/>
      <c r="K270" s="234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145</v>
      </c>
      <c r="AU270" s="242" t="s">
        <v>83</v>
      </c>
      <c r="AV270" s="13" t="s">
        <v>81</v>
      </c>
      <c r="AW270" s="13" t="s">
        <v>32</v>
      </c>
      <c r="AX270" s="13" t="s">
        <v>76</v>
      </c>
      <c r="AY270" s="242" t="s">
        <v>133</v>
      </c>
    </row>
    <row r="271" s="14" customFormat="1">
      <c r="A271" s="14"/>
      <c r="B271" s="243"/>
      <c r="C271" s="244"/>
      <c r="D271" s="226" t="s">
        <v>145</v>
      </c>
      <c r="E271" s="245" t="s">
        <v>1</v>
      </c>
      <c r="F271" s="246" t="s">
        <v>258</v>
      </c>
      <c r="G271" s="244"/>
      <c r="H271" s="247">
        <v>0.625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145</v>
      </c>
      <c r="AU271" s="253" t="s">
        <v>83</v>
      </c>
      <c r="AV271" s="14" t="s">
        <v>83</v>
      </c>
      <c r="AW271" s="14" t="s">
        <v>32</v>
      </c>
      <c r="AX271" s="14" t="s">
        <v>76</v>
      </c>
      <c r="AY271" s="253" t="s">
        <v>133</v>
      </c>
    </row>
    <row r="272" s="13" customFormat="1">
      <c r="A272" s="13"/>
      <c r="B272" s="233"/>
      <c r="C272" s="234"/>
      <c r="D272" s="226" t="s">
        <v>145</v>
      </c>
      <c r="E272" s="235" t="s">
        <v>1</v>
      </c>
      <c r="F272" s="236" t="s">
        <v>149</v>
      </c>
      <c r="G272" s="234"/>
      <c r="H272" s="235" t="s">
        <v>1</v>
      </c>
      <c r="I272" s="237"/>
      <c r="J272" s="234"/>
      <c r="K272" s="234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145</v>
      </c>
      <c r="AU272" s="242" t="s">
        <v>83</v>
      </c>
      <c r="AV272" s="13" t="s">
        <v>81</v>
      </c>
      <c r="AW272" s="13" t="s">
        <v>32</v>
      </c>
      <c r="AX272" s="13" t="s">
        <v>76</v>
      </c>
      <c r="AY272" s="242" t="s">
        <v>133</v>
      </c>
    </row>
    <row r="273" s="14" customFormat="1">
      <c r="A273" s="14"/>
      <c r="B273" s="243"/>
      <c r="C273" s="244"/>
      <c r="D273" s="226" t="s">
        <v>145</v>
      </c>
      <c r="E273" s="245" t="s">
        <v>1</v>
      </c>
      <c r="F273" s="246" t="s">
        <v>259</v>
      </c>
      <c r="G273" s="244"/>
      <c r="H273" s="247">
        <v>6.2000000000000002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145</v>
      </c>
      <c r="AU273" s="253" t="s">
        <v>83</v>
      </c>
      <c r="AV273" s="14" t="s">
        <v>83</v>
      </c>
      <c r="AW273" s="14" t="s">
        <v>32</v>
      </c>
      <c r="AX273" s="14" t="s">
        <v>76</v>
      </c>
      <c r="AY273" s="253" t="s">
        <v>133</v>
      </c>
    </row>
    <row r="274" s="15" customFormat="1">
      <c r="A274" s="15"/>
      <c r="B274" s="254"/>
      <c r="C274" s="255"/>
      <c r="D274" s="226" t="s">
        <v>145</v>
      </c>
      <c r="E274" s="256" t="s">
        <v>1</v>
      </c>
      <c r="F274" s="257" t="s">
        <v>151</v>
      </c>
      <c r="G274" s="255"/>
      <c r="H274" s="258">
        <v>6.8250000000000002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4" t="s">
        <v>145</v>
      </c>
      <c r="AU274" s="264" t="s">
        <v>83</v>
      </c>
      <c r="AV274" s="15" t="s">
        <v>139</v>
      </c>
      <c r="AW274" s="15" t="s">
        <v>32</v>
      </c>
      <c r="AX274" s="15" t="s">
        <v>81</v>
      </c>
      <c r="AY274" s="264" t="s">
        <v>133</v>
      </c>
    </row>
    <row r="275" s="2" customFormat="1" ht="16.5" customHeight="1">
      <c r="A275" s="38"/>
      <c r="B275" s="39"/>
      <c r="C275" s="212" t="s">
        <v>272</v>
      </c>
      <c r="D275" s="212" t="s">
        <v>135</v>
      </c>
      <c r="E275" s="213" t="s">
        <v>273</v>
      </c>
      <c r="F275" s="214" t="s">
        <v>274</v>
      </c>
      <c r="G275" s="215" t="s">
        <v>241</v>
      </c>
      <c r="H275" s="216">
        <v>4.7759999999999998</v>
      </c>
      <c r="I275" s="217"/>
      <c r="J275" s="218">
        <f>ROUND(I275*H275,2)</f>
        <v>0</v>
      </c>
      <c r="K275" s="219"/>
      <c r="L275" s="44"/>
      <c r="M275" s="220" t="s">
        <v>1</v>
      </c>
      <c r="N275" s="221" t="s">
        <v>41</v>
      </c>
      <c r="O275" s="91"/>
      <c r="P275" s="222">
        <f>O275*H275</f>
        <v>0</v>
      </c>
      <c r="Q275" s="222">
        <v>0.00091</v>
      </c>
      <c r="R275" s="222">
        <f>Q275*H275</f>
        <v>0.00434616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139</v>
      </c>
      <c r="AT275" s="224" t="s">
        <v>135</v>
      </c>
      <c r="AU275" s="224" t="s">
        <v>83</v>
      </c>
      <c r="AY275" s="17" t="s">
        <v>133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81</v>
      </c>
      <c r="BK275" s="225">
        <f>ROUND(I275*H275,2)</f>
        <v>0</v>
      </c>
      <c r="BL275" s="17" t="s">
        <v>139</v>
      </c>
      <c r="BM275" s="224" t="s">
        <v>275</v>
      </c>
    </row>
    <row r="276" s="2" customFormat="1">
      <c r="A276" s="38"/>
      <c r="B276" s="39"/>
      <c r="C276" s="40"/>
      <c r="D276" s="226" t="s">
        <v>141</v>
      </c>
      <c r="E276" s="40"/>
      <c r="F276" s="227" t="s">
        <v>276</v>
      </c>
      <c r="G276" s="40"/>
      <c r="H276" s="40"/>
      <c r="I276" s="228"/>
      <c r="J276" s="40"/>
      <c r="K276" s="40"/>
      <c r="L276" s="44"/>
      <c r="M276" s="229"/>
      <c r="N276" s="230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141</v>
      </c>
      <c r="AU276" s="17" t="s">
        <v>83</v>
      </c>
    </row>
    <row r="277" s="2" customFormat="1">
      <c r="A277" s="38"/>
      <c r="B277" s="39"/>
      <c r="C277" s="40"/>
      <c r="D277" s="231" t="s">
        <v>143</v>
      </c>
      <c r="E277" s="40"/>
      <c r="F277" s="232" t="s">
        <v>277</v>
      </c>
      <c r="G277" s="40"/>
      <c r="H277" s="40"/>
      <c r="I277" s="228"/>
      <c r="J277" s="40"/>
      <c r="K277" s="40"/>
      <c r="L277" s="44"/>
      <c r="M277" s="229"/>
      <c r="N277" s="230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143</v>
      </c>
      <c r="AU277" s="17" t="s">
        <v>83</v>
      </c>
    </row>
    <row r="278" s="13" customFormat="1">
      <c r="A278" s="13"/>
      <c r="B278" s="233"/>
      <c r="C278" s="234"/>
      <c r="D278" s="226" t="s">
        <v>145</v>
      </c>
      <c r="E278" s="235" t="s">
        <v>1</v>
      </c>
      <c r="F278" s="236" t="s">
        <v>245</v>
      </c>
      <c r="G278" s="234"/>
      <c r="H278" s="235" t="s">
        <v>1</v>
      </c>
      <c r="I278" s="237"/>
      <c r="J278" s="234"/>
      <c r="K278" s="234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145</v>
      </c>
      <c r="AU278" s="242" t="s">
        <v>83</v>
      </c>
      <c r="AV278" s="13" t="s">
        <v>81</v>
      </c>
      <c r="AW278" s="13" t="s">
        <v>32</v>
      </c>
      <c r="AX278" s="13" t="s">
        <v>76</v>
      </c>
      <c r="AY278" s="242" t="s">
        <v>133</v>
      </c>
    </row>
    <row r="279" s="13" customFormat="1">
      <c r="A279" s="13"/>
      <c r="B279" s="233"/>
      <c r="C279" s="234"/>
      <c r="D279" s="226" t="s">
        <v>145</v>
      </c>
      <c r="E279" s="235" t="s">
        <v>1</v>
      </c>
      <c r="F279" s="236" t="s">
        <v>147</v>
      </c>
      <c r="G279" s="234"/>
      <c r="H279" s="235" t="s">
        <v>1</v>
      </c>
      <c r="I279" s="237"/>
      <c r="J279" s="234"/>
      <c r="K279" s="234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145</v>
      </c>
      <c r="AU279" s="242" t="s">
        <v>83</v>
      </c>
      <c r="AV279" s="13" t="s">
        <v>81</v>
      </c>
      <c r="AW279" s="13" t="s">
        <v>32</v>
      </c>
      <c r="AX279" s="13" t="s">
        <v>76</v>
      </c>
      <c r="AY279" s="242" t="s">
        <v>133</v>
      </c>
    </row>
    <row r="280" s="14" customFormat="1">
      <c r="A280" s="14"/>
      <c r="B280" s="243"/>
      <c r="C280" s="244"/>
      <c r="D280" s="226" t="s">
        <v>145</v>
      </c>
      <c r="E280" s="245" t="s">
        <v>1</v>
      </c>
      <c r="F280" s="246" t="s">
        <v>278</v>
      </c>
      <c r="G280" s="244"/>
      <c r="H280" s="247">
        <v>0.375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145</v>
      </c>
      <c r="AU280" s="253" t="s">
        <v>83</v>
      </c>
      <c r="AV280" s="14" t="s">
        <v>83</v>
      </c>
      <c r="AW280" s="14" t="s">
        <v>32</v>
      </c>
      <c r="AX280" s="14" t="s">
        <v>76</v>
      </c>
      <c r="AY280" s="253" t="s">
        <v>133</v>
      </c>
    </row>
    <row r="281" s="13" customFormat="1">
      <c r="A281" s="13"/>
      <c r="B281" s="233"/>
      <c r="C281" s="234"/>
      <c r="D281" s="226" t="s">
        <v>145</v>
      </c>
      <c r="E281" s="235" t="s">
        <v>1</v>
      </c>
      <c r="F281" s="236" t="s">
        <v>221</v>
      </c>
      <c r="G281" s="234"/>
      <c r="H281" s="235" t="s">
        <v>1</v>
      </c>
      <c r="I281" s="237"/>
      <c r="J281" s="234"/>
      <c r="K281" s="234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145</v>
      </c>
      <c r="AU281" s="242" t="s">
        <v>83</v>
      </c>
      <c r="AV281" s="13" t="s">
        <v>81</v>
      </c>
      <c r="AW281" s="13" t="s">
        <v>32</v>
      </c>
      <c r="AX281" s="13" t="s">
        <v>76</v>
      </c>
      <c r="AY281" s="242" t="s">
        <v>133</v>
      </c>
    </row>
    <row r="282" s="14" customFormat="1">
      <c r="A282" s="14"/>
      <c r="B282" s="243"/>
      <c r="C282" s="244"/>
      <c r="D282" s="226" t="s">
        <v>145</v>
      </c>
      <c r="E282" s="245" t="s">
        <v>1</v>
      </c>
      <c r="F282" s="246" t="s">
        <v>247</v>
      </c>
      <c r="G282" s="244"/>
      <c r="H282" s="247">
        <v>0.19400000000000001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145</v>
      </c>
      <c r="AU282" s="253" t="s">
        <v>83</v>
      </c>
      <c r="AV282" s="14" t="s">
        <v>83</v>
      </c>
      <c r="AW282" s="14" t="s">
        <v>32</v>
      </c>
      <c r="AX282" s="14" t="s">
        <v>76</v>
      </c>
      <c r="AY282" s="253" t="s">
        <v>133</v>
      </c>
    </row>
    <row r="283" s="13" customFormat="1">
      <c r="A283" s="13"/>
      <c r="B283" s="233"/>
      <c r="C283" s="234"/>
      <c r="D283" s="226" t="s">
        <v>145</v>
      </c>
      <c r="E283" s="235" t="s">
        <v>1</v>
      </c>
      <c r="F283" s="236" t="s">
        <v>223</v>
      </c>
      <c r="G283" s="234"/>
      <c r="H283" s="235" t="s">
        <v>1</v>
      </c>
      <c r="I283" s="237"/>
      <c r="J283" s="234"/>
      <c r="K283" s="234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145</v>
      </c>
      <c r="AU283" s="242" t="s">
        <v>83</v>
      </c>
      <c r="AV283" s="13" t="s">
        <v>81</v>
      </c>
      <c r="AW283" s="13" t="s">
        <v>32</v>
      </c>
      <c r="AX283" s="13" t="s">
        <v>76</v>
      </c>
      <c r="AY283" s="242" t="s">
        <v>133</v>
      </c>
    </row>
    <row r="284" s="14" customFormat="1">
      <c r="A284" s="14"/>
      <c r="B284" s="243"/>
      <c r="C284" s="244"/>
      <c r="D284" s="226" t="s">
        <v>145</v>
      </c>
      <c r="E284" s="245" t="s">
        <v>1</v>
      </c>
      <c r="F284" s="246" t="s">
        <v>248</v>
      </c>
      <c r="G284" s="244"/>
      <c r="H284" s="247">
        <v>0.56599999999999995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145</v>
      </c>
      <c r="AU284" s="253" t="s">
        <v>83</v>
      </c>
      <c r="AV284" s="14" t="s">
        <v>83</v>
      </c>
      <c r="AW284" s="14" t="s">
        <v>32</v>
      </c>
      <c r="AX284" s="14" t="s">
        <v>76</v>
      </c>
      <c r="AY284" s="253" t="s">
        <v>133</v>
      </c>
    </row>
    <row r="285" s="13" customFormat="1">
      <c r="A285" s="13"/>
      <c r="B285" s="233"/>
      <c r="C285" s="234"/>
      <c r="D285" s="226" t="s">
        <v>145</v>
      </c>
      <c r="E285" s="235" t="s">
        <v>1</v>
      </c>
      <c r="F285" s="236" t="s">
        <v>209</v>
      </c>
      <c r="G285" s="234"/>
      <c r="H285" s="235" t="s">
        <v>1</v>
      </c>
      <c r="I285" s="237"/>
      <c r="J285" s="234"/>
      <c r="K285" s="234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145</v>
      </c>
      <c r="AU285" s="242" t="s">
        <v>83</v>
      </c>
      <c r="AV285" s="13" t="s">
        <v>81</v>
      </c>
      <c r="AW285" s="13" t="s">
        <v>32</v>
      </c>
      <c r="AX285" s="13" t="s">
        <v>76</v>
      </c>
      <c r="AY285" s="242" t="s">
        <v>133</v>
      </c>
    </row>
    <row r="286" s="14" customFormat="1">
      <c r="A286" s="14"/>
      <c r="B286" s="243"/>
      <c r="C286" s="244"/>
      <c r="D286" s="226" t="s">
        <v>145</v>
      </c>
      <c r="E286" s="245" t="s">
        <v>1</v>
      </c>
      <c r="F286" s="246" t="s">
        <v>249</v>
      </c>
      <c r="G286" s="244"/>
      <c r="H286" s="247">
        <v>2.157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145</v>
      </c>
      <c r="AU286" s="253" t="s">
        <v>83</v>
      </c>
      <c r="AV286" s="14" t="s">
        <v>83</v>
      </c>
      <c r="AW286" s="14" t="s">
        <v>32</v>
      </c>
      <c r="AX286" s="14" t="s">
        <v>76</v>
      </c>
      <c r="AY286" s="253" t="s">
        <v>133</v>
      </c>
    </row>
    <row r="287" s="13" customFormat="1">
      <c r="A287" s="13"/>
      <c r="B287" s="233"/>
      <c r="C287" s="234"/>
      <c r="D287" s="226" t="s">
        <v>145</v>
      </c>
      <c r="E287" s="235" t="s">
        <v>1</v>
      </c>
      <c r="F287" s="236" t="s">
        <v>207</v>
      </c>
      <c r="G287" s="234"/>
      <c r="H287" s="235" t="s">
        <v>1</v>
      </c>
      <c r="I287" s="237"/>
      <c r="J287" s="234"/>
      <c r="K287" s="234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145</v>
      </c>
      <c r="AU287" s="242" t="s">
        <v>83</v>
      </c>
      <c r="AV287" s="13" t="s">
        <v>81</v>
      </c>
      <c r="AW287" s="13" t="s">
        <v>32</v>
      </c>
      <c r="AX287" s="13" t="s">
        <v>76</v>
      </c>
      <c r="AY287" s="242" t="s">
        <v>133</v>
      </c>
    </row>
    <row r="288" s="14" customFormat="1">
      <c r="A288" s="14"/>
      <c r="B288" s="243"/>
      <c r="C288" s="244"/>
      <c r="D288" s="226" t="s">
        <v>145</v>
      </c>
      <c r="E288" s="245" t="s">
        <v>1</v>
      </c>
      <c r="F288" s="246" t="s">
        <v>250</v>
      </c>
      <c r="G288" s="244"/>
      <c r="H288" s="247">
        <v>1.484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145</v>
      </c>
      <c r="AU288" s="253" t="s">
        <v>83</v>
      </c>
      <c r="AV288" s="14" t="s">
        <v>83</v>
      </c>
      <c r="AW288" s="14" t="s">
        <v>32</v>
      </c>
      <c r="AX288" s="14" t="s">
        <v>76</v>
      </c>
      <c r="AY288" s="253" t="s">
        <v>133</v>
      </c>
    </row>
    <row r="289" s="15" customFormat="1">
      <c r="A289" s="15"/>
      <c r="B289" s="254"/>
      <c r="C289" s="255"/>
      <c r="D289" s="226" t="s">
        <v>145</v>
      </c>
      <c r="E289" s="256" t="s">
        <v>1</v>
      </c>
      <c r="F289" s="257" t="s">
        <v>151</v>
      </c>
      <c r="G289" s="255"/>
      <c r="H289" s="258">
        <v>4.7759999999999998</v>
      </c>
      <c r="I289" s="259"/>
      <c r="J289" s="255"/>
      <c r="K289" s="255"/>
      <c r="L289" s="260"/>
      <c r="M289" s="261"/>
      <c r="N289" s="262"/>
      <c r="O289" s="262"/>
      <c r="P289" s="262"/>
      <c r="Q289" s="262"/>
      <c r="R289" s="262"/>
      <c r="S289" s="262"/>
      <c r="T289" s="263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4" t="s">
        <v>145</v>
      </c>
      <c r="AU289" s="264" t="s">
        <v>83</v>
      </c>
      <c r="AV289" s="15" t="s">
        <v>139</v>
      </c>
      <c r="AW289" s="15" t="s">
        <v>32</v>
      </c>
      <c r="AX289" s="15" t="s">
        <v>81</v>
      </c>
      <c r="AY289" s="264" t="s">
        <v>133</v>
      </c>
    </row>
    <row r="290" s="2" customFormat="1" ht="16.5" customHeight="1">
      <c r="A290" s="38"/>
      <c r="B290" s="39"/>
      <c r="C290" s="212" t="s">
        <v>279</v>
      </c>
      <c r="D290" s="212" t="s">
        <v>135</v>
      </c>
      <c r="E290" s="213" t="s">
        <v>280</v>
      </c>
      <c r="F290" s="214" t="s">
        <v>281</v>
      </c>
      <c r="G290" s="215" t="s">
        <v>282</v>
      </c>
      <c r="H290" s="216">
        <v>0.42699999999999999</v>
      </c>
      <c r="I290" s="217"/>
      <c r="J290" s="218">
        <f>ROUND(I290*H290,2)</f>
        <v>0</v>
      </c>
      <c r="K290" s="219"/>
      <c r="L290" s="44"/>
      <c r="M290" s="220" t="s">
        <v>1</v>
      </c>
      <c r="N290" s="221" t="s">
        <v>41</v>
      </c>
      <c r="O290" s="91"/>
      <c r="P290" s="222">
        <f>O290*H290</f>
        <v>0</v>
      </c>
      <c r="Q290" s="222">
        <v>1.06277</v>
      </c>
      <c r="R290" s="222">
        <f>Q290*H290</f>
        <v>0.45380279000000001</v>
      </c>
      <c r="S290" s="222">
        <v>0</v>
      </c>
      <c r="T290" s="223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4" t="s">
        <v>139</v>
      </c>
      <c r="AT290" s="224" t="s">
        <v>135</v>
      </c>
      <c r="AU290" s="224" t="s">
        <v>83</v>
      </c>
      <c r="AY290" s="17" t="s">
        <v>133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7" t="s">
        <v>81</v>
      </c>
      <c r="BK290" s="225">
        <f>ROUND(I290*H290,2)</f>
        <v>0</v>
      </c>
      <c r="BL290" s="17" t="s">
        <v>139</v>
      </c>
      <c r="BM290" s="224" t="s">
        <v>283</v>
      </c>
    </row>
    <row r="291" s="2" customFormat="1">
      <c r="A291" s="38"/>
      <c r="B291" s="39"/>
      <c r="C291" s="40"/>
      <c r="D291" s="226" t="s">
        <v>141</v>
      </c>
      <c r="E291" s="40"/>
      <c r="F291" s="227" t="s">
        <v>284</v>
      </c>
      <c r="G291" s="40"/>
      <c r="H291" s="40"/>
      <c r="I291" s="228"/>
      <c r="J291" s="40"/>
      <c r="K291" s="40"/>
      <c r="L291" s="44"/>
      <c r="M291" s="229"/>
      <c r="N291" s="230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141</v>
      </c>
      <c r="AU291" s="17" t="s">
        <v>83</v>
      </c>
    </row>
    <row r="292" s="2" customFormat="1">
      <c r="A292" s="38"/>
      <c r="B292" s="39"/>
      <c r="C292" s="40"/>
      <c r="D292" s="231" t="s">
        <v>143</v>
      </c>
      <c r="E292" s="40"/>
      <c r="F292" s="232" t="s">
        <v>285</v>
      </c>
      <c r="G292" s="40"/>
      <c r="H292" s="40"/>
      <c r="I292" s="228"/>
      <c r="J292" s="40"/>
      <c r="K292" s="40"/>
      <c r="L292" s="44"/>
      <c r="M292" s="229"/>
      <c r="N292" s="230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143</v>
      </c>
      <c r="AU292" s="17" t="s">
        <v>83</v>
      </c>
    </row>
    <row r="293" s="13" customFormat="1">
      <c r="A293" s="13"/>
      <c r="B293" s="233"/>
      <c r="C293" s="234"/>
      <c r="D293" s="226" t="s">
        <v>145</v>
      </c>
      <c r="E293" s="235" t="s">
        <v>1</v>
      </c>
      <c r="F293" s="236" t="s">
        <v>286</v>
      </c>
      <c r="G293" s="234"/>
      <c r="H293" s="235" t="s">
        <v>1</v>
      </c>
      <c r="I293" s="237"/>
      <c r="J293" s="234"/>
      <c r="K293" s="234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145</v>
      </c>
      <c r="AU293" s="242" t="s">
        <v>83</v>
      </c>
      <c r="AV293" s="13" t="s">
        <v>81</v>
      </c>
      <c r="AW293" s="13" t="s">
        <v>32</v>
      </c>
      <c r="AX293" s="13" t="s">
        <v>76</v>
      </c>
      <c r="AY293" s="242" t="s">
        <v>133</v>
      </c>
    </row>
    <row r="294" s="13" customFormat="1">
      <c r="A294" s="13"/>
      <c r="B294" s="233"/>
      <c r="C294" s="234"/>
      <c r="D294" s="226" t="s">
        <v>145</v>
      </c>
      <c r="E294" s="235" t="s">
        <v>1</v>
      </c>
      <c r="F294" s="236" t="s">
        <v>287</v>
      </c>
      <c r="G294" s="234"/>
      <c r="H294" s="235" t="s">
        <v>1</v>
      </c>
      <c r="I294" s="237"/>
      <c r="J294" s="234"/>
      <c r="K294" s="234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145</v>
      </c>
      <c r="AU294" s="242" t="s">
        <v>83</v>
      </c>
      <c r="AV294" s="13" t="s">
        <v>81</v>
      </c>
      <c r="AW294" s="13" t="s">
        <v>32</v>
      </c>
      <c r="AX294" s="13" t="s">
        <v>76</v>
      </c>
      <c r="AY294" s="242" t="s">
        <v>133</v>
      </c>
    </row>
    <row r="295" s="13" customFormat="1">
      <c r="A295" s="13"/>
      <c r="B295" s="233"/>
      <c r="C295" s="234"/>
      <c r="D295" s="226" t="s">
        <v>145</v>
      </c>
      <c r="E295" s="235" t="s">
        <v>1</v>
      </c>
      <c r="F295" s="236" t="s">
        <v>288</v>
      </c>
      <c r="G295" s="234"/>
      <c r="H295" s="235" t="s">
        <v>1</v>
      </c>
      <c r="I295" s="237"/>
      <c r="J295" s="234"/>
      <c r="K295" s="234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145</v>
      </c>
      <c r="AU295" s="242" t="s">
        <v>83</v>
      </c>
      <c r="AV295" s="13" t="s">
        <v>81</v>
      </c>
      <c r="AW295" s="13" t="s">
        <v>32</v>
      </c>
      <c r="AX295" s="13" t="s">
        <v>76</v>
      </c>
      <c r="AY295" s="242" t="s">
        <v>133</v>
      </c>
    </row>
    <row r="296" s="13" customFormat="1">
      <c r="A296" s="13"/>
      <c r="B296" s="233"/>
      <c r="C296" s="234"/>
      <c r="D296" s="226" t="s">
        <v>145</v>
      </c>
      <c r="E296" s="235" t="s">
        <v>1</v>
      </c>
      <c r="F296" s="236" t="s">
        <v>147</v>
      </c>
      <c r="G296" s="234"/>
      <c r="H296" s="235" t="s">
        <v>1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145</v>
      </c>
      <c r="AU296" s="242" t="s">
        <v>83</v>
      </c>
      <c r="AV296" s="13" t="s">
        <v>81</v>
      </c>
      <c r="AW296" s="13" t="s">
        <v>32</v>
      </c>
      <c r="AX296" s="13" t="s">
        <v>76</v>
      </c>
      <c r="AY296" s="242" t="s">
        <v>133</v>
      </c>
    </row>
    <row r="297" s="14" customFormat="1">
      <c r="A297" s="14"/>
      <c r="B297" s="243"/>
      <c r="C297" s="244"/>
      <c r="D297" s="226" t="s">
        <v>145</v>
      </c>
      <c r="E297" s="245" t="s">
        <v>1</v>
      </c>
      <c r="F297" s="246" t="s">
        <v>289</v>
      </c>
      <c r="G297" s="244"/>
      <c r="H297" s="247">
        <v>0.052999999999999998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145</v>
      </c>
      <c r="AU297" s="253" t="s">
        <v>83</v>
      </c>
      <c r="AV297" s="14" t="s">
        <v>83</v>
      </c>
      <c r="AW297" s="14" t="s">
        <v>32</v>
      </c>
      <c r="AX297" s="14" t="s">
        <v>76</v>
      </c>
      <c r="AY297" s="253" t="s">
        <v>133</v>
      </c>
    </row>
    <row r="298" s="13" customFormat="1">
      <c r="A298" s="13"/>
      <c r="B298" s="233"/>
      <c r="C298" s="234"/>
      <c r="D298" s="226" t="s">
        <v>145</v>
      </c>
      <c r="E298" s="235" t="s">
        <v>1</v>
      </c>
      <c r="F298" s="236" t="s">
        <v>149</v>
      </c>
      <c r="G298" s="234"/>
      <c r="H298" s="235" t="s">
        <v>1</v>
      </c>
      <c r="I298" s="237"/>
      <c r="J298" s="234"/>
      <c r="K298" s="234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145</v>
      </c>
      <c r="AU298" s="242" t="s">
        <v>83</v>
      </c>
      <c r="AV298" s="13" t="s">
        <v>81</v>
      </c>
      <c r="AW298" s="13" t="s">
        <v>32</v>
      </c>
      <c r="AX298" s="13" t="s">
        <v>76</v>
      </c>
      <c r="AY298" s="242" t="s">
        <v>133</v>
      </c>
    </row>
    <row r="299" s="14" customFormat="1">
      <c r="A299" s="14"/>
      <c r="B299" s="243"/>
      <c r="C299" s="244"/>
      <c r="D299" s="226" t="s">
        <v>145</v>
      </c>
      <c r="E299" s="245" t="s">
        <v>1</v>
      </c>
      <c r="F299" s="246" t="s">
        <v>290</v>
      </c>
      <c r="G299" s="244"/>
      <c r="H299" s="247">
        <v>0.374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145</v>
      </c>
      <c r="AU299" s="253" t="s">
        <v>83</v>
      </c>
      <c r="AV299" s="14" t="s">
        <v>83</v>
      </c>
      <c r="AW299" s="14" t="s">
        <v>32</v>
      </c>
      <c r="AX299" s="14" t="s">
        <v>76</v>
      </c>
      <c r="AY299" s="253" t="s">
        <v>133</v>
      </c>
    </row>
    <row r="300" s="15" customFormat="1">
      <c r="A300" s="15"/>
      <c r="B300" s="254"/>
      <c r="C300" s="255"/>
      <c r="D300" s="226" t="s">
        <v>145</v>
      </c>
      <c r="E300" s="256" t="s">
        <v>1</v>
      </c>
      <c r="F300" s="257" t="s">
        <v>151</v>
      </c>
      <c r="G300" s="255"/>
      <c r="H300" s="258">
        <v>0.42699999999999999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4" t="s">
        <v>145</v>
      </c>
      <c r="AU300" s="264" t="s">
        <v>83</v>
      </c>
      <c r="AV300" s="15" t="s">
        <v>139</v>
      </c>
      <c r="AW300" s="15" t="s">
        <v>32</v>
      </c>
      <c r="AX300" s="15" t="s">
        <v>81</v>
      </c>
      <c r="AY300" s="264" t="s">
        <v>133</v>
      </c>
    </row>
    <row r="301" s="2" customFormat="1" ht="16.5" customHeight="1">
      <c r="A301" s="38"/>
      <c r="B301" s="39"/>
      <c r="C301" s="212" t="s">
        <v>291</v>
      </c>
      <c r="D301" s="212" t="s">
        <v>135</v>
      </c>
      <c r="E301" s="213" t="s">
        <v>292</v>
      </c>
      <c r="F301" s="214" t="s">
        <v>293</v>
      </c>
      <c r="G301" s="215" t="s">
        <v>138</v>
      </c>
      <c r="H301" s="216">
        <v>55.384999999999998</v>
      </c>
      <c r="I301" s="217"/>
      <c r="J301" s="218">
        <f>ROUND(I301*H301,2)</f>
        <v>0</v>
      </c>
      <c r="K301" s="219"/>
      <c r="L301" s="44"/>
      <c r="M301" s="220" t="s">
        <v>1</v>
      </c>
      <c r="N301" s="221" t="s">
        <v>41</v>
      </c>
      <c r="O301" s="91"/>
      <c r="P301" s="222">
        <f>O301*H301</f>
        <v>0</v>
      </c>
      <c r="Q301" s="222">
        <v>0.020400000000000001</v>
      </c>
      <c r="R301" s="222">
        <f>Q301*H301</f>
        <v>1.1298540000000001</v>
      </c>
      <c r="S301" s="222">
        <v>0</v>
      </c>
      <c r="T301" s="22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139</v>
      </c>
      <c r="AT301" s="224" t="s">
        <v>135</v>
      </c>
      <c r="AU301" s="224" t="s">
        <v>83</v>
      </c>
      <c r="AY301" s="17" t="s">
        <v>133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7" t="s">
        <v>81</v>
      </c>
      <c r="BK301" s="225">
        <f>ROUND(I301*H301,2)</f>
        <v>0</v>
      </c>
      <c r="BL301" s="17" t="s">
        <v>139</v>
      </c>
      <c r="BM301" s="224" t="s">
        <v>294</v>
      </c>
    </row>
    <row r="302" s="2" customFormat="1">
      <c r="A302" s="38"/>
      <c r="B302" s="39"/>
      <c r="C302" s="40"/>
      <c r="D302" s="226" t="s">
        <v>141</v>
      </c>
      <c r="E302" s="40"/>
      <c r="F302" s="227" t="s">
        <v>295</v>
      </c>
      <c r="G302" s="40"/>
      <c r="H302" s="40"/>
      <c r="I302" s="228"/>
      <c r="J302" s="40"/>
      <c r="K302" s="40"/>
      <c r="L302" s="44"/>
      <c r="M302" s="229"/>
      <c r="N302" s="230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141</v>
      </c>
      <c r="AU302" s="17" t="s">
        <v>83</v>
      </c>
    </row>
    <row r="303" s="2" customFormat="1">
      <c r="A303" s="38"/>
      <c r="B303" s="39"/>
      <c r="C303" s="40"/>
      <c r="D303" s="231" t="s">
        <v>143</v>
      </c>
      <c r="E303" s="40"/>
      <c r="F303" s="232" t="s">
        <v>296</v>
      </c>
      <c r="G303" s="40"/>
      <c r="H303" s="40"/>
      <c r="I303" s="228"/>
      <c r="J303" s="40"/>
      <c r="K303" s="40"/>
      <c r="L303" s="44"/>
      <c r="M303" s="229"/>
      <c r="N303" s="230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143</v>
      </c>
      <c r="AU303" s="17" t="s">
        <v>83</v>
      </c>
    </row>
    <row r="304" s="13" customFormat="1">
      <c r="A304" s="13"/>
      <c r="B304" s="233"/>
      <c r="C304" s="234"/>
      <c r="D304" s="226" t="s">
        <v>145</v>
      </c>
      <c r="E304" s="235" t="s">
        <v>1</v>
      </c>
      <c r="F304" s="236" t="s">
        <v>297</v>
      </c>
      <c r="G304" s="234"/>
      <c r="H304" s="235" t="s">
        <v>1</v>
      </c>
      <c r="I304" s="237"/>
      <c r="J304" s="234"/>
      <c r="K304" s="234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145</v>
      </c>
      <c r="AU304" s="242" t="s">
        <v>83</v>
      </c>
      <c r="AV304" s="13" t="s">
        <v>81</v>
      </c>
      <c r="AW304" s="13" t="s">
        <v>32</v>
      </c>
      <c r="AX304" s="13" t="s">
        <v>76</v>
      </c>
      <c r="AY304" s="242" t="s">
        <v>133</v>
      </c>
    </row>
    <row r="305" s="13" customFormat="1">
      <c r="A305" s="13"/>
      <c r="B305" s="233"/>
      <c r="C305" s="234"/>
      <c r="D305" s="226" t="s">
        <v>145</v>
      </c>
      <c r="E305" s="235" t="s">
        <v>1</v>
      </c>
      <c r="F305" s="236" t="s">
        <v>147</v>
      </c>
      <c r="G305" s="234"/>
      <c r="H305" s="235" t="s">
        <v>1</v>
      </c>
      <c r="I305" s="237"/>
      <c r="J305" s="234"/>
      <c r="K305" s="234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145</v>
      </c>
      <c r="AU305" s="242" t="s">
        <v>83</v>
      </c>
      <c r="AV305" s="13" t="s">
        <v>81</v>
      </c>
      <c r="AW305" s="13" t="s">
        <v>32</v>
      </c>
      <c r="AX305" s="13" t="s">
        <v>76</v>
      </c>
      <c r="AY305" s="242" t="s">
        <v>133</v>
      </c>
    </row>
    <row r="306" s="14" customFormat="1">
      <c r="A306" s="14"/>
      <c r="B306" s="243"/>
      <c r="C306" s="244"/>
      <c r="D306" s="226" t="s">
        <v>145</v>
      </c>
      <c r="E306" s="245" t="s">
        <v>1</v>
      </c>
      <c r="F306" s="246" t="s">
        <v>278</v>
      </c>
      <c r="G306" s="244"/>
      <c r="H306" s="247">
        <v>0.375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145</v>
      </c>
      <c r="AU306" s="253" t="s">
        <v>83</v>
      </c>
      <c r="AV306" s="14" t="s">
        <v>83</v>
      </c>
      <c r="AW306" s="14" t="s">
        <v>32</v>
      </c>
      <c r="AX306" s="14" t="s">
        <v>76</v>
      </c>
      <c r="AY306" s="253" t="s">
        <v>133</v>
      </c>
    </row>
    <row r="307" s="13" customFormat="1">
      <c r="A307" s="13"/>
      <c r="B307" s="233"/>
      <c r="C307" s="234"/>
      <c r="D307" s="226" t="s">
        <v>145</v>
      </c>
      <c r="E307" s="235" t="s">
        <v>1</v>
      </c>
      <c r="F307" s="236" t="s">
        <v>221</v>
      </c>
      <c r="G307" s="234"/>
      <c r="H307" s="235" t="s">
        <v>1</v>
      </c>
      <c r="I307" s="237"/>
      <c r="J307" s="234"/>
      <c r="K307" s="234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145</v>
      </c>
      <c r="AU307" s="242" t="s">
        <v>83</v>
      </c>
      <c r="AV307" s="13" t="s">
        <v>81</v>
      </c>
      <c r="AW307" s="13" t="s">
        <v>32</v>
      </c>
      <c r="AX307" s="13" t="s">
        <v>76</v>
      </c>
      <c r="AY307" s="242" t="s">
        <v>133</v>
      </c>
    </row>
    <row r="308" s="14" customFormat="1">
      <c r="A308" s="14"/>
      <c r="B308" s="243"/>
      <c r="C308" s="244"/>
      <c r="D308" s="226" t="s">
        <v>145</v>
      </c>
      <c r="E308" s="245" t="s">
        <v>1</v>
      </c>
      <c r="F308" s="246" t="s">
        <v>298</v>
      </c>
      <c r="G308" s="244"/>
      <c r="H308" s="247">
        <v>2.4199999999999999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145</v>
      </c>
      <c r="AU308" s="253" t="s">
        <v>83</v>
      </c>
      <c r="AV308" s="14" t="s">
        <v>83</v>
      </c>
      <c r="AW308" s="14" t="s">
        <v>32</v>
      </c>
      <c r="AX308" s="14" t="s">
        <v>76</v>
      </c>
      <c r="AY308" s="253" t="s">
        <v>133</v>
      </c>
    </row>
    <row r="309" s="13" customFormat="1">
      <c r="A309" s="13"/>
      <c r="B309" s="233"/>
      <c r="C309" s="234"/>
      <c r="D309" s="226" t="s">
        <v>145</v>
      </c>
      <c r="E309" s="235" t="s">
        <v>1</v>
      </c>
      <c r="F309" s="236" t="s">
        <v>223</v>
      </c>
      <c r="G309" s="234"/>
      <c r="H309" s="235" t="s">
        <v>1</v>
      </c>
      <c r="I309" s="237"/>
      <c r="J309" s="234"/>
      <c r="K309" s="234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145</v>
      </c>
      <c r="AU309" s="242" t="s">
        <v>83</v>
      </c>
      <c r="AV309" s="13" t="s">
        <v>81</v>
      </c>
      <c r="AW309" s="13" t="s">
        <v>32</v>
      </c>
      <c r="AX309" s="13" t="s">
        <v>76</v>
      </c>
      <c r="AY309" s="242" t="s">
        <v>133</v>
      </c>
    </row>
    <row r="310" s="14" customFormat="1">
      <c r="A310" s="14"/>
      <c r="B310" s="243"/>
      <c r="C310" s="244"/>
      <c r="D310" s="226" t="s">
        <v>145</v>
      </c>
      <c r="E310" s="245" t="s">
        <v>1</v>
      </c>
      <c r="F310" s="246" t="s">
        <v>299</v>
      </c>
      <c r="G310" s="244"/>
      <c r="H310" s="247">
        <v>7.0800000000000001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145</v>
      </c>
      <c r="AU310" s="253" t="s">
        <v>83</v>
      </c>
      <c r="AV310" s="14" t="s">
        <v>83</v>
      </c>
      <c r="AW310" s="14" t="s">
        <v>32</v>
      </c>
      <c r="AX310" s="14" t="s">
        <v>76</v>
      </c>
      <c r="AY310" s="253" t="s">
        <v>133</v>
      </c>
    </row>
    <row r="311" s="13" customFormat="1">
      <c r="A311" s="13"/>
      <c r="B311" s="233"/>
      <c r="C311" s="234"/>
      <c r="D311" s="226" t="s">
        <v>145</v>
      </c>
      <c r="E311" s="235" t="s">
        <v>1</v>
      </c>
      <c r="F311" s="236" t="s">
        <v>209</v>
      </c>
      <c r="G311" s="234"/>
      <c r="H311" s="235" t="s">
        <v>1</v>
      </c>
      <c r="I311" s="237"/>
      <c r="J311" s="234"/>
      <c r="K311" s="234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145</v>
      </c>
      <c r="AU311" s="242" t="s">
        <v>83</v>
      </c>
      <c r="AV311" s="13" t="s">
        <v>81</v>
      </c>
      <c r="AW311" s="13" t="s">
        <v>32</v>
      </c>
      <c r="AX311" s="13" t="s">
        <v>76</v>
      </c>
      <c r="AY311" s="242" t="s">
        <v>133</v>
      </c>
    </row>
    <row r="312" s="14" customFormat="1">
      <c r="A312" s="14"/>
      <c r="B312" s="243"/>
      <c r="C312" s="244"/>
      <c r="D312" s="226" t="s">
        <v>145</v>
      </c>
      <c r="E312" s="245" t="s">
        <v>1</v>
      </c>
      <c r="F312" s="246" t="s">
        <v>300</v>
      </c>
      <c r="G312" s="244"/>
      <c r="H312" s="247">
        <v>26.960000000000001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145</v>
      </c>
      <c r="AU312" s="253" t="s">
        <v>83</v>
      </c>
      <c r="AV312" s="14" t="s">
        <v>83</v>
      </c>
      <c r="AW312" s="14" t="s">
        <v>32</v>
      </c>
      <c r="AX312" s="14" t="s">
        <v>76</v>
      </c>
      <c r="AY312" s="253" t="s">
        <v>133</v>
      </c>
    </row>
    <row r="313" s="13" customFormat="1">
      <c r="A313" s="13"/>
      <c r="B313" s="233"/>
      <c r="C313" s="234"/>
      <c r="D313" s="226" t="s">
        <v>145</v>
      </c>
      <c r="E313" s="235" t="s">
        <v>1</v>
      </c>
      <c r="F313" s="236" t="s">
        <v>207</v>
      </c>
      <c r="G313" s="234"/>
      <c r="H313" s="235" t="s">
        <v>1</v>
      </c>
      <c r="I313" s="237"/>
      <c r="J313" s="234"/>
      <c r="K313" s="234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145</v>
      </c>
      <c r="AU313" s="242" t="s">
        <v>83</v>
      </c>
      <c r="AV313" s="13" t="s">
        <v>81</v>
      </c>
      <c r="AW313" s="13" t="s">
        <v>32</v>
      </c>
      <c r="AX313" s="13" t="s">
        <v>76</v>
      </c>
      <c r="AY313" s="242" t="s">
        <v>133</v>
      </c>
    </row>
    <row r="314" s="14" customFormat="1">
      <c r="A314" s="14"/>
      <c r="B314" s="243"/>
      <c r="C314" s="244"/>
      <c r="D314" s="226" t="s">
        <v>145</v>
      </c>
      <c r="E314" s="245" t="s">
        <v>1</v>
      </c>
      <c r="F314" s="246" t="s">
        <v>301</v>
      </c>
      <c r="G314" s="244"/>
      <c r="H314" s="247">
        <v>18.550000000000001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145</v>
      </c>
      <c r="AU314" s="253" t="s">
        <v>83</v>
      </c>
      <c r="AV314" s="14" t="s">
        <v>83</v>
      </c>
      <c r="AW314" s="14" t="s">
        <v>32</v>
      </c>
      <c r="AX314" s="14" t="s">
        <v>76</v>
      </c>
      <c r="AY314" s="253" t="s">
        <v>133</v>
      </c>
    </row>
    <row r="315" s="15" customFormat="1">
      <c r="A315" s="15"/>
      <c r="B315" s="254"/>
      <c r="C315" s="255"/>
      <c r="D315" s="226" t="s">
        <v>145</v>
      </c>
      <c r="E315" s="256" t="s">
        <v>1</v>
      </c>
      <c r="F315" s="257" t="s">
        <v>151</v>
      </c>
      <c r="G315" s="255"/>
      <c r="H315" s="258">
        <v>55.384999999999998</v>
      </c>
      <c r="I315" s="259"/>
      <c r="J315" s="255"/>
      <c r="K315" s="255"/>
      <c r="L315" s="260"/>
      <c r="M315" s="261"/>
      <c r="N315" s="262"/>
      <c r="O315" s="262"/>
      <c r="P315" s="262"/>
      <c r="Q315" s="262"/>
      <c r="R315" s="262"/>
      <c r="S315" s="262"/>
      <c r="T315" s="263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4" t="s">
        <v>145</v>
      </c>
      <c r="AU315" s="264" t="s">
        <v>83</v>
      </c>
      <c r="AV315" s="15" t="s">
        <v>139</v>
      </c>
      <c r="AW315" s="15" t="s">
        <v>32</v>
      </c>
      <c r="AX315" s="15" t="s">
        <v>81</v>
      </c>
      <c r="AY315" s="264" t="s">
        <v>133</v>
      </c>
    </row>
    <row r="316" s="2" customFormat="1" ht="16.5" customHeight="1">
      <c r="A316" s="38"/>
      <c r="B316" s="39"/>
      <c r="C316" s="212" t="s">
        <v>302</v>
      </c>
      <c r="D316" s="212" t="s">
        <v>135</v>
      </c>
      <c r="E316" s="213" t="s">
        <v>303</v>
      </c>
      <c r="F316" s="214" t="s">
        <v>304</v>
      </c>
      <c r="G316" s="215" t="s">
        <v>138</v>
      </c>
      <c r="H316" s="216">
        <v>61.259999999999998</v>
      </c>
      <c r="I316" s="217"/>
      <c r="J316" s="218">
        <f>ROUND(I316*H316,2)</f>
        <v>0</v>
      </c>
      <c r="K316" s="219"/>
      <c r="L316" s="44"/>
      <c r="M316" s="220" t="s">
        <v>1</v>
      </c>
      <c r="N316" s="221" t="s">
        <v>41</v>
      </c>
      <c r="O316" s="91"/>
      <c r="P316" s="222">
        <f>O316*H316</f>
        <v>0</v>
      </c>
      <c r="Q316" s="222">
        <v>0.00012999999999999999</v>
      </c>
      <c r="R316" s="222">
        <f>Q316*H316</f>
        <v>0.0079637999999999983</v>
      </c>
      <c r="S316" s="222">
        <v>0</v>
      </c>
      <c r="T316" s="223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4" t="s">
        <v>272</v>
      </c>
      <c r="AT316" s="224" t="s">
        <v>135</v>
      </c>
      <c r="AU316" s="224" t="s">
        <v>83</v>
      </c>
      <c r="AY316" s="17" t="s">
        <v>133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7" t="s">
        <v>81</v>
      </c>
      <c r="BK316" s="225">
        <f>ROUND(I316*H316,2)</f>
        <v>0</v>
      </c>
      <c r="BL316" s="17" t="s">
        <v>272</v>
      </c>
      <c r="BM316" s="224" t="s">
        <v>305</v>
      </c>
    </row>
    <row r="317" s="2" customFormat="1">
      <c r="A317" s="38"/>
      <c r="B317" s="39"/>
      <c r="C317" s="40"/>
      <c r="D317" s="226" t="s">
        <v>141</v>
      </c>
      <c r="E317" s="40"/>
      <c r="F317" s="227" t="s">
        <v>306</v>
      </c>
      <c r="G317" s="40"/>
      <c r="H317" s="40"/>
      <c r="I317" s="228"/>
      <c r="J317" s="40"/>
      <c r="K317" s="40"/>
      <c r="L317" s="44"/>
      <c r="M317" s="229"/>
      <c r="N317" s="230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141</v>
      </c>
      <c r="AU317" s="17" t="s">
        <v>83</v>
      </c>
    </row>
    <row r="318" s="2" customFormat="1">
      <c r="A318" s="38"/>
      <c r="B318" s="39"/>
      <c r="C318" s="40"/>
      <c r="D318" s="231" t="s">
        <v>143</v>
      </c>
      <c r="E318" s="40"/>
      <c r="F318" s="232" t="s">
        <v>307</v>
      </c>
      <c r="G318" s="40"/>
      <c r="H318" s="40"/>
      <c r="I318" s="228"/>
      <c r="J318" s="40"/>
      <c r="K318" s="40"/>
      <c r="L318" s="44"/>
      <c r="M318" s="229"/>
      <c r="N318" s="230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143</v>
      </c>
      <c r="AU318" s="17" t="s">
        <v>83</v>
      </c>
    </row>
    <row r="319" s="13" customFormat="1">
      <c r="A319" s="13"/>
      <c r="B319" s="233"/>
      <c r="C319" s="234"/>
      <c r="D319" s="226" t="s">
        <v>145</v>
      </c>
      <c r="E319" s="235" t="s">
        <v>1</v>
      </c>
      <c r="F319" s="236" t="s">
        <v>308</v>
      </c>
      <c r="G319" s="234"/>
      <c r="H319" s="235" t="s">
        <v>1</v>
      </c>
      <c r="I319" s="237"/>
      <c r="J319" s="234"/>
      <c r="K319" s="234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145</v>
      </c>
      <c r="AU319" s="242" t="s">
        <v>83</v>
      </c>
      <c r="AV319" s="13" t="s">
        <v>81</v>
      </c>
      <c r="AW319" s="13" t="s">
        <v>32</v>
      </c>
      <c r="AX319" s="13" t="s">
        <v>76</v>
      </c>
      <c r="AY319" s="242" t="s">
        <v>133</v>
      </c>
    </row>
    <row r="320" s="13" customFormat="1">
      <c r="A320" s="13"/>
      <c r="B320" s="233"/>
      <c r="C320" s="234"/>
      <c r="D320" s="226" t="s">
        <v>145</v>
      </c>
      <c r="E320" s="235" t="s">
        <v>1</v>
      </c>
      <c r="F320" s="236" t="s">
        <v>147</v>
      </c>
      <c r="G320" s="234"/>
      <c r="H320" s="235" t="s">
        <v>1</v>
      </c>
      <c r="I320" s="237"/>
      <c r="J320" s="234"/>
      <c r="K320" s="234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145</v>
      </c>
      <c r="AU320" s="242" t="s">
        <v>83</v>
      </c>
      <c r="AV320" s="13" t="s">
        <v>81</v>
      </c>
      <c r="AW320" s="13" t="s">
        <v>32</v>
      </c>
      <c r="AX320" s="13" t="s">
        <v>76</v>
      </c>
      <c r="AY320" s="242" t="s">
        <v>133</v>
      </c>
    </row>
    <row r="321" s="14" customFormat="1">
      <c r="A321" s="14"/>
      <c r="B321" s="243"/>
      <c r="C321" s="244"/>
      <c r="D321" s="226" t="s">
        <v>145</v>
      </c>
      <c r="E321" s="245" t="s">
        <v>1</v>
      </c>
      <c r="F321" s="246" t="s">
        <v>148</v>
      </c>
      <c r="G321" s="244"/>
      <c r="H321" s="247">
        <v>6.25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145</v>
      </c>
      <c r="AU321" s="253" t="s">
        <v>83</v>
      </c>
      <c r="AV321" s="14" t="s">
        <v>83</v>
      </c>
      <c r="AW321" s="14" t="s">
        <v>32</v>
      </c>
      <c r="AX321" s="14" t="s">
        <v>76</v>
      </c>
      <c r="AY321" s="253" t="s">
        <v>133</v>
      </c>
    </row>
    <row r="322" s="13" customFormat="1">
      <c r="A322" s="13"/>
      <c r="B322" s="233"/>
      <c r="C322" s="234"/>
      <c r="D322" s="226" t="s">
        <v>145</v>
      </c>
      <c r="E322" s="235" t="s">
        <v>1</v>
      </c>
      <c r="F322" s="236" t="s">
        <v>221</v>
      </c>
      <c r="G322" s="234"/>
      <c r="H322" s="235" t="s">
        <v>1</v>
      </c>
      <c r="I322" s="237"/>
      <c r="J322" s="234"/>
      <c r="K322" s="234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145</v>
      </c>
      <c r="AU322" s="242" t="s">
        <v>83</v>
      </c>
      <c r="AV322" s="13" t="s">
        <v>81</v>
      </c>
      <c r="AW322" s="13" t="s">
        <v>32</v>
      </c>
      <c r="AX322" s="13" t="s">
        <v>76</v>
      </c>
      <c r="AY322" s="242" t="s">
        <v>133</v>
      </c>
    </row>
    <row r="323" s="14" customFormat="1">
      <c r="A323" s="14"/>
      <c r="B323" s="243"/>
      <c r="C323" s="244"/>
      <c r="D323" s="226" t="s">
        <v>145</v>
      </c>
      <c r="E323" s="245" t="s">
        <v>1</v>
      </c>
      <c r="F323" s="246" t="s">
        <v>298</v>
      </c>
      <c r="G323" s="244"/>
      <c r="H323" s="247">
        <v>2.4199999999999999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145</v>
      </c>
      <c r="AU323" s="253" t="s">
        <v>83</v>
      </c>
      <c r="AV323" s="14" t="s">
        <v>83</v>
      </c>
      <c r="AW323" s="14" t="s">
        <v>32</v>
      </c>
      <c r="AX323" s="14" t="s">
        <v>76</v>
      </c>
      <c r="AY323" s="253" t="s">
        <v>133</v>
      </c>
    </row>
    <row r="324" s="13" customFormat="1">
      <c r="A324" s="13"/>
      <c r="B324" s="233"/>
      <c r="C324" s="234"/>
      <c r="D324" s="226" t="s">
        <v>145</v>
      </c>
      <c r="E324" s="235" t="s">
        <v>1</v>
      </c>
      <c r="F324" s="236" t="s">
        <v>223</v>
      </c>
      <c r="G324" s="234"/>
      <c r="H324" s="235" t="s">
        <v>1</v>
      </c>
      <c r="I324" s="237"/>
      <c r="J324" s="234"/>
      <c r="K324" s="234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145</v>
      </c>
      <c r="AU324" s="242" t="s">
        <v>83</v>
      </c>
      <c r="AV324" s="13" t="s">
        <v>81</v>
      </c>
      <c r="AW324" s="13" t="s">
        <v>32</v>
      </c>
      <c r="AX324" s="13" t="s">
        <v>76</v>
      </c>
      <c r="AY324" s="242" t="s">
        <v>133</v>
      </c>
    </row>
    <row r="325" s="14" customFormat="1">
      <c r="A325" s="14"/>
      <c r="B325" s="243"/>
      <c r="C325" s="244"/>
      <c r="D325" s="226" t="s">
        <v>145</v>
      </c>
      <c r="E325" s="245" t="s">
        <v>1</v>
      </c>
      <c r="F325" s="246" t="s">
        <v>299</v>
      </c>
      <c r="G325" s="244"/>
      <c r="H325" s="247">
        <v>7.0800000000000001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145</v>
      </c>
      <c r="AU325" s="253" t="s">
        <v>83</v>
      </c>
      <c r="AV325" s="14" t="s">
        <v>83</v>
      </c>
      <c r="AW325" s="14" t="s">
        <v>32</v>
      </c>
      <c r="AX325" s="14" t="s">
        <v>76</v>
      </c>
      <c r="AY325" s="253" t="s">
        <v>133</v>
      </c>
    </row>
    <row r="326" s="13" customFormat="1">
      <c r="A326" s="13"/>
      <c r="B326" s="233"/>
      <c r="C326" s="234"/>
      <c r="D326" s="226" t="s">
        <v>145</v>
      </c>
      <c r="E326" s="235" t="s">
        <v>1</v>
      </c>
      <c r="F326" s="236" t="s">
        <v>209</v>
      </c>
      <c r="G326" s="234"/>
      <c r="H326" s="235" t="s">
        <v>1</v>
      </c>
      <c r="I326" s="237"/>
      <c r="J326" s="234"/>
      <c r="K326" s="234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145</v>
      </c>
      <c r="AU326" s="242" t="s">
        <v>83</v>
      </c>
      <c r="AV326" s="13" t="s">
        <v>81</v>
      </c>
      <c r="AW326" s="13" t="s">
        <v>32</v>
      </c>
      <c r="AX326" s="13" t="s">
        <v>76</v>
      </c>
      <c r="AY326" s="242" t="s">
        <v>133</v>
      </c>
    </row>
    <row r="327" s="14" customFormat="1">
      <c r="A327" s="14"/>
      <c r="B327" s="243"/>
      <c r="C327" s="244"/>
      <c r="D327" s="226" t="s">
        <v>145</v>
      </c>
      <c r="E327" s="245" t="s">
        <v>1</v>
      </c>
      <c r="F327" s="246" t="s">
        <v>300</v>
      </c>
      <c r="G327" s="244"/>
      <c r="H327" s="247">
        <v>26.960000000000001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145</v>
      </c>
      <c r="AU327" s="253" t="s">
        <v>83</v>
      </c>
      <c r="AV327" s="14" t="s">
        <v>83</v>
      </c>
      <c r="AW327" s="14" t="s">
        <v>32</v>
      </c>
      <c r="AX327" s="14" t="s">
        <v>76</v>
      </c>
      <c r="AY327" s="253" t="s">
        <v>133</v>
      </c>
    </row>
    <row r="328" s="13" customFormat="1">
      <c r="A328" s="13"/>
      <c r="B328" s="233"/>
      <c r="C328" s="234"/>
      <c r="D328" s="226" t="s">
        <v>145</v>
      </c>
      <c r="E328" s="235" t="s">
        <v>1</v>
      </c>
      <c r="F328" s="236" t="s">
        <v>207</v>
      </c>
      <c r="G328" s="234"/>
      <c r="H328" s="235" t="s">
        <v>1</v>
      </c>
      <c r="I328" s="237"/>
      <c r="J328" s="234"/>
      <c r="K328" s="234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145</v>
      </c>
      <c r="AU328" s="242" t="s">
        <v>83</v>
      </c>
      <c r="AV328" s="13" t="s">
        <v>81</v>
      </c>
      <c r="AW328" s="13" t="s">
        <v>32</v>
      </c>
      <c r="AX328" s="13" t="s">
        <v>76</v>
      </c>
      <c r="AY328" s="242" t="s">
        <v>133</v>
      </c>
    </row>
    <row r="329" s="14" customFormat="1">
      <c r="A329" s="14"/>
      <c r="B329" s="243"/>
      <c r="C329" s="244"/>
      <c r="D329" s="226" t="s">
        <v>145</v>
      </c>
      <c r="E329" s="245" t="s">
        <v>1</v>
      </c>
      <c r="F329" s="246" t="s">
        <v>301</v>
      </c>
      <c r="G329" s="244"/>
      <c r="H329" s="247">
        <v>18.550000000000001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145</v>
      </c>
      <c r="AU329" s="253" t="s">
        <v>83</v>
      </c>
      <c r="AV329" s="14" t="s">
        <v>83</v>
      </c>
      <c r="AW329" s="14" t="s">
        <v>32</v>
      </c>
      <c r="AX329" s="14" t="s">
        <v>76</v>
      </c>
      <c r="AY329" s="253" t="s">
        <v>133</v>
      </c>
    </row>
    <row r="330" s="15" customFormat="1">
      <c r="A330" s="15"/>
      <c r="B330" s="254"/>
      <c r="C330" s="255"/>
      <c r="D330" s="226" t="s">
        <v>145</v>
      </c>
      <c r="E330" s="256" t="s">
        <v>1</v>
      </c>
      <c r="F330" s="257" t="s">
        <v>151</v>
      </c>
      <c r="G330" s="255"/>
      <c r="H330" s="258">
        <v>61.259999999999998</v>
      </c>
      <c r="I330" s="259"/>
      <c r="J330" s="255"/>
      <c r="K330" s="255"/>
      <c r="L330" s="260"/>
      <c r="M330" s="261"/>
      <c r="N330" s="262"/>
      <c r="O330" s="262"/>
      <c r="P330" s="262"/>
      <c r="Q330" s="262"/>
      <c r="R330" s="262"/>
      <c r="S330" s="262"/>
      <c r="T330" s="263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4" t="s">
        <v>145</v>
      </c>
      <c r="AU330" s="264" t="s">
        <v>83</v>
      </c>
      <c r="AV330" s="15" t="s">
        <v>139</v>
      </c>
      <c r="AW330" s="15" t="s">
        <v>32</v>
      </c>
      <c r="AX330" s="15" t="s">
        <v>81</v>
      </c>
      <c r="AY330" s="264" t="s">
        <v>133</v>
      </c>
    </row>
    <row r="331" s="2" customFormat="1" ht="16.5" customHeight="1">
      <c r="A331" s="38"/>
      <c r="B331" s="39"/>
      <c r="C331" s="212" t="s">
        <v>309</v>
      </c>
      <c r="D331" s="212" t="s">
        <v>135</v>
      </c>
      <c r="E331" s="213" t="s">
        <v>310</v>
      </c>
      <c r="F331" s="214" t="s">
        <v>311</v>
      </c>
      <c r="G331" s="215" t="s">
        <v>312</v>
      </c>
      <c r="H331" s="216">
        <v>67.969999999999999</v>
      </c>
      <c r="I331" s="217"/>
      <c r="J331" s="218">
        <f>ROUND(I331*H331,2)</f>
        <v>0</v>
      </c>
      <c r="K331" s="219"/>
      <c r="L331" s="44"/>
      <c r="M331" s="220" t="s">
        <v>1</v>
      </c>
      <c r="N331" s="221" t="s">
        <v>41</v>
      </c>
      <c r="O331" s="91"/>
      <c r="P331" s="222">
        <f>O331*H331</f>
        <v>0</v>
      </c>
      <c r="Q331" s="222">
        <v>2.0000000000000002E-05</v>
      </c>
      <c r="R331" s="222">
        <f>Q331*H331</f>
        <v>0.0013594000000000002</v>
      </c>
      <c r="S331" s="222">
        <v>0</v>
      </c>
      <c r="T331" s="223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4" t="s">
        <v>139</v>
      </c>
      <c r="AT331" s="224" t="s">
        <v>135</v>
      </c>
      <c r="AU331" s="224" t="s">
        <v>83</v>
      </c>
      <c r="AY331" s="17" t="s">
        <v>133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7" t="s">
        <v>81</v>
      </c>
      <c r="BK331" s="225">
        <f>ROUND(I331*H331,2)</f>
        <v>0</v>
      </c>
      <c r="BL331" s="17" t="s">
        <v>139</v>
      </c>
      <c r="BM331" s="224" t="s">
        <v>313</v>
      </c>
    </row>
    <row r="332" s="2" customFormat="1">
      <c r="A332" s="38"/>
      <c r="B332" s="39"/>
      <c r="C332" s="40"/>
      <c r="D332" s="226" t="s">
        <v>141</v>
      </c>
      <c r="E332" s="40"/>
      <c r="F332" s="227" t="s">
        <v>314</v>
      </c>
      <c r="G332" s="40"/>
      <c r="H332" s="40"/>
      <c r="I332" s="228"/>
      <c r="J332" s="40"/>
      <c r="K332" s="40"/>
      <c r="L332" s="44"/>
      <c r="M332" s="229"/>
      <c r="N332" s="230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141</v>
      </c>
      <c r="AU332" s="17" t="s">
        <v>83</v>
      </c>
    </row>
    <row r="333" s="2" customFormat="1">
      <c r="A333" s="38"/>
      <c r="B333" s="39"/>
      <c r="C333" s="40"/>
      <c r="D333" s="231" t="s">
        <v>143</v>
      </c>
      <c r="E333" s="40"/>
      <c r="F333" s="232" t="s">
        <v>315</v>
      </c>
      <c r="G333" s="40"/>
      <c r="H333" s="40"/>
      <c r="I333" s="228"/>
      <c r="J333" s="40"/>
      <c r="K333" s="40"/>
      <c r="L333" s="44"/>
      <c r="M333" s="229"/>
      <c r="N333" s="230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143</v>
      </c>
      <c r="AU333" s="17" t="s">
        <v>83</v>
      </c>
    </row>
    <row r="334" s="13" customFormat="1">
      <c r="A334" s="13"/>
      <c r="B334" s="233"/>
      <c r="C334" s="234"/>
      <c r="D334" s="226" t="s">
        <v>145</v>
      </c>
      <c r="E334" s="235" t="s">
        <v>1</v>
      </c>
      <c r="F334" s="236" t="s">
        <v>316</v>
      </c>
      <c r="G334" s="234"/>
      <c r="H334" s="235" t="s">
        <v>1</v>
      </c>
      <c r="I334" s="237"/>
      <c r="J334" s="234"/>
      <c r="K334" s="234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145</v>
      </c>
      <c r="AU334" s="242" t="s">
        <v>83</v>
      </c>
      <c r="AV334" s="13" t="s">
        <v>81</v>
      </c>
      <c r="AW334" s="13" t="s">
        <v>32</v>
      </c>
      <c r="AX334" s="13" t="s">
        <v>76</v>
      </c>
      <c r="AY334" s="242" t="s">
        <v>133</v>
      </c>
    </row>
    <row r="335" s="13" customFormat="1">
      <c r="A335" s="13"/>
      <c r="B335" s="233"/>
      <c r="C335" s="234"/>
      <c r="D335" s="226" t="s">
        <v>145</v>
      </c>
      <c r="E335" s="235" t="s">
        <v>1</v>
      </c>
      <c r="F335" s="236" t="s">
        <v>147</v>
      </c>
      <c r="G335" s="234"/>
      <c r="H335" s="235" t="s">
        <v>1</v>
      </c>
      <c r="I335" s="237"/>
      <c r="J335" s="234"/>
      <c r="K335" s="234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145</v>
      </c>
      <c r="AU335" s="242" t="s">
        <v>83</v>
      </c>
      <c r="AV335" s="13" t="s">
        <v>81</v>
      </c>
      <c r="AW335" s="13" t="s">
        <v>32</v>
      </c>
      <c r="AX335" s="13" t="s">
        <v>76</v>
      </c>
      <c r="AY335" s="242" t="s">
        <v>133</v>
      </c>
    </row>
    <row r="336" s="14" customFormat="1">
      <c r="A336" s="14"/>
      <c r="B336" s="243"/>
      <c r="C336" s="244"/>
      <c r="D336" s="226" t="s">
        <v>145</v>
      </c>
      <c r="E336" s="245" t="s">
        <v>1</v>
      </c>
      <c r="F336" s="246" t="s">
        <v>317</v>
      </c>
      <c r="G336" s="244"/>
      <c r="H336" s="247">
        <v>9.7599999999999998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145</v>
      </c>
      <c r="AU336" s="253" t="s">
        <v>83</v>
      </c>
      <c r="AV336" s="14" t="s">
        <v>83</v>
      </c>
      <c r="AW336" s="14" t="s">
        <v>32</v>
      </c>
      <c r="AX336" s="14" t="s">
        <v>76</v>
      </c>
      <c r="AY336" s="253" t="s">
        <v>133</v>
      </c>
    </row>
    <row r="337" s="13" customFormat="1">
      <c r="A337" s="13"/>
      <c r="B337" s="233"/>
      <c r="C337" s="234"/>
      <c r="D337" s="226" t="s">
        <v>145</v>
      </c>
      <c r="E337" s="235" t="s">
        <v>1</v>
      </c>
      <c r="F337" s="236" t="s">
        <v>221</v>
      </c>
      <c r="G337" s="234"/>
      <c r="H337" s="235" t="s">
        <v>1</v>
      </c>
      <c r="I337" s="237"/>
      <c r="J337" s="234"/>
      <c r="K337" s="234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145</v>
      </c>
      <c r="AU337" s="242" t="s">
        <v>83</v>
      </c>
      <c r="AV337" s="13" t="s">
        <v>81</v>
      </c>
      <c r="AW337" s="13" t="s">
        <v>32</v>
      </c>
      <c r="AX337" s="13" t="s">
        <v>76</v>
      </c>
      <c r="AY337" s="242" t="s">
        <v>133</v>
      </c>
    </row>
    <row r="338" s="14" customFormat="1">
      <c r="A338" s="14"/>
      <c r="B338" s="243"/>
      <c r="C338" s="244"/>
      <c r="D338" s="226" t="s">
        <v>145</v>
      </c>
      <c r="E338" s="245" t="s">
        <v>1</v>
      </c>
      <c r="F338" s="246" t="s">
        <v>318</v>
      </c>
      <c r="G338" s="244"/>
      <c r="H338" s="247">
        <v>6.4199999999999999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145</v>
      </c>
      <c r="AU338" s="253" t="s">
        <v>83</v>
      </c>
      <c r="AV338" s="14" t="s">
        <v>83</v>
      </c>
      <c r="AW338" s="14" t="s">
        <v>32</v>
      </c>
      <c r="AX338" s="14" t="s">
        <v>76</v>
      </c>
      <c r="AY338" s="253" t="s">
        <v>133</v>
      </c>
    </row>
    <row r="339" s="13" customFormat="1">
      <c r="A339" s="13"/>
      <c r="B339" s="233"/>
      <c r="C339" s="234"/>
      <c r="D339" s="226" t="s">
        <v>145</v>
      </c>
      <c r="E339" s="235" t="s">
        <v>1</v>
      </c>
      <c r="F339" s="236" t="s">
        <v>223</v>
      </c>
      <c r="G339" s="234"/>
      <c r="H339" s="235" t="s">
        <v>1</v>
      </c>
      <c r="I339" s="237"/>
      <c r="J339" s="234"/>
      <c r="K339" s="234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145</v>
      </c>
      <c r="AU339" s="242" t="s">
        <v>83</v>
      </c>
      <c r="AV339" s="13" t="s">
        <v>81</v>
      </c>
      <c r="AW339" s="13" t="s">
        <v>32</v>
      </c>
      <c r="AX339" s="13" t="s">
        <v>76</v>
      </c>
      <c r="AY339" s="242" t="s">
        <v>133</v>
      </c>
    </row>
    <row r="340" s="14" customFormat="1">
      <c r="A340" s="14"/>
      <c r="B340" s="243"/>
      <c r="C340" s="244"/>
      <c r="D340" s="226" t="s">
        <v>145</v>
      </c>
      <c r="E340" s="245" t="s">
        <v>1</v>
      </c>
      <c r="F340" s="246" t="s">
        <v>319</v>
      </c>
      <c r="G340" s="244"/>
      <c r="H340" s="247">
        <v>13.6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145</v>
      </c>
      <c r="AU340" s="253" t="s">
        <v>83</v>
      </c>
      <c r="AV340" s="14" t="s">
        <v>83</v>
      </c>
      <c r="AW340" s="14" t="s">
        <v>32</v>
      </c>
      <c r="AX340" s="14" t="s">
        <v>76</v>
      </c>
      <c r="AY340" s="253" t="s">
        <v>133</v>
      </c>
    </row>
    <row r="341" s="13" customFormat="1">
      <c r="A341" s="13"/>
      <c r="B341" s="233"/>
      <c r="C341" s="234"/>
      <c r="D341" s="226" t="s">
        <v>145</v>
      </c>
      <c r="E341" s="235" t="s">
        <v>1</v>
      </c>
      <c r="F341" s="236" t="s">
        <v>209</v>
      </c>
      <c r="G341" s="234"/>
      <c r="H341" s="235" t="s">
        <v>1</v>
      </c>
      <c r="I341" s="237"/>
      <c r="J341" s="234"/>
      <c r="K341" s="234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145</v>
      </c>
      <c r="AU341" s="242" t="s">
        <v>83</v>
      </c>
      <c r="AV341" s="13" t="s">
        <v>81</v>
      </c>
      <c r="AW341" s="13" t="s">
        <v>32</v>
      </c>
      <c r="AX341" s="13" t="s">
        <v>76</v>
      </c>
      <c r="AY341" s="242" t="s">
        <v>133</v>
      </c>
    </row>
    <row r="342" s="14" customFormat="1">
      <c r="A342" s="14"/>
      <c r="B342" s="243"/>
      <c r="C342" s="244"/>
      <c r="D342" s="226" t="s">
        <v>145</v>
      </c>
      <c r="E342" s="245" t="s">
        <v>1</v>
      </c>
      <c r="F342" s="246" t="s">
        <v>320</v>
      </c>
      <c r="G342" s="244"/>
      <c r="H342" s="247">
        <v>20.789999999999999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145</v>
      </c>
      <c r="AU342" s="253" t="s">
        <v>83</v>
      </c>
      <c r="AV342" s="14" t="s">
        <v>83</v>
      </c>
      <c r="AW342" s="14" t="s">
        <v>32</v>
      </c>
      <c r="AX342" s="14" t="s">
        <v>76</v>
      </c>
      <c r="AY342" s="253" t="s">
        <v>133</v>
      </c>
    </row>
    <row r="343" s="13" customFormat="1">
      <c r="A343" s="13"/>
      <c r="B343" s="233"/>
      <c r="C343" s="234"/>
      <c r="D343" s="226" t="s">
        <v>145</v>
      </c>
      <c r="E343" s="235" t="s">
        <v>1</v>
      </c>
      <c r="F343" s="236" t="s">
        <v>207</v>
      </c>
      <c r="G343" s="234"/>
      <c r="H343" s="235" t="s">
        <v>1</v>
      </c>
      <c r="I343" s="237"/>
      <c r="J343" s="234"/>
      <c r="K343" s="234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145</v>
      </c>
      <c r="AU343" s="242" t="s">
        <v>83</v>
      </c>
      <c r="AV343" s="13" t="s">
        <v>81</v>
      </c>
      <c r="AW343" s="13" t="s">
        <v>32</v>
      </c>
      <c r="AX343" s="13" t="s">
        <v>76</v>
      </c>
      <c r="AY343" s="242" t="s">
        <v>133</v>
      </c>
    </row>
    <row r="344" s="14" customFormat="1">
      <c r="A344" s="14"/>
      <c r="B344" s="243"/>
      <c r="C344" s="244"/>
      <c r="D344" s="226" t="s">
        <v>145</v>
      </c>
      <c r="E344" s="245" t="s">
        <v>1</v>
      </c>
      <c r="F344" s="246" t="s">
        <v>321</v>
      </c>
      <c r="G344" s="244"/>
      <c r="H344" s="247">
        <v>17.399999999999999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145</v>
      </c>
      <c r="AU344" s="253" t="s">
        <v>83</v>
      </c>
      <c r="AV344" s="14" t="s">
        <v>83</v>
      </c>
      <c r="AW344" s="14" t="s">
        <v>32</v>
      </c>
      <c r="AX344" s="14" t="s">
        <v>76</v>
      </c>
      <c r="AY344" s="253" t="s">
        <v>133</v>
      </c>
    </row>
    <row r="345" s="15" customFormat="1">
      <c r="A345" s="15"/>
      <c r="B345" s="254"/>
      <c r="C345" s="255"/>
      <c r="D345" s="226" t="s">
        <v>145</v>
      </c>
      <c r="E345" s="256" t="s">
        <v>1</v>
      </c>
      <c r="F345" s="257" t="s">
        <v>151</v>
      </c>
      <c r="G345" s="255"/>
      <c r="H345" s="258">
        <v>67.969999999999999</v>
      </c>
      <c r="I345" s="259"/>
      <c r="J345" s="255"/>
      <c r="K345" s="255"/>
      <c r="L345" s="260"/>
      <c r="M345" s="261"/>
      <c r="N345" s="262"/>
      <c r="O345" s="262"/>
      <c r="P345" s="262"/>
      <c r="Q345" s="262"/>
      <c r="R345" s="262"/>
      <c r="S345" s="262"/>
      <c r="T345" s="263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4" t="s">
        <v>145</v>
      </c>
      <c r="AU345" s="264" t="s">
        <v>83</v>
      </c>
      <c r="AV345" s="15" t="s">
        <v>139</v>
      </c>
      <c r="AW345" s="15" t="s">
        <v>32</v>
      </c>
      <c r="AX345" s="15" t="s">
        <v>81</v>
      </c>
      <c r="AY345" s="264" t="s">
        <v>133</v>
      </c>
    </row>
    <row r="346" s="2" customFormat="1" ht="16.5" customHeight="1">
      <c r="A346" s="38"/>
      <c r="B346" s="39"/>
      <c r="C346" s="212" t="s">
        <v>7</v>
      </c>
      <c r="D346" s="212" t="s">
        <v>135</v>
      </c>
      <c r="E346" s="213" t="s">
        <v>322</v>
      </c>
      <c r="F346" s="214" t="s">
        <v>323</v>
      </c>
      <c r="G346" s="215" t="s">
        <v>241</v>
      </c>
      <c r="H346" s="216">
        <v>6.2000000000000002</v>
      </c>
      <c r="I346" s="217"/>
      <c r="J346" s="218">
        <f>ROUND(I346*H346,2)</f>
        <v>0</v>
      </c>
      <c r="K346" s="219"/>
      <c r="L346" s="44"/>
      <c r="M346" s="220" t="s">
        <v>1</v>
      </c>
      <c r="N346" s="221" t="s">
        <v>41</v>
      </c>
      <c r="O346" s="91"/>
      <c r="P346" s="222">
        <f>O346*H346</f>
        <v>0</v>
      </c>
      <c r="Q346" s="222">
        <v>1.837</v>
      </c>
      <c r="R346" s="222">
        <f>Q346*H346</f>
        <v>11.3894</v>
      </c>
      <c r="S346" s="222">
        <v>0</v>
      </c>
      <c r="T346" s="223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4" t="s">
        <v>139</v>
      </c>
      <c r="AT346" s="224" t="s">
        <v>135</v>
      </c>
      <c r="AU346" s="224" t="s">
        <v>83</v>
      </c>
      <c r="AY346" s="17" t="s">
        <v>133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7" t="s">
        <v>81</v>
      </c>
      <c r="BK346" s="225">
        <f>ROUND(I346*H346,2)</f>
        <v>0</v>
      </c>
      <c r="BL346" s="17" t="s">
        <v>139</v>
      </c>
      <c r="BM346" s="224" t="s">
        <v>324</v>
      </c>
    </row>
    <row r="347" s="2" customFormat="1">
      <c r="A347" s="38"/>
      <c r="B347" s="39"/>
      <c r="C347" s="40"/>
      <c r="D347" s="226" t="s">
        <v>141</v>
      </c>
      <c r="E347" s="40"/>
      <c r="F347" s="227" t="s">
        <v>325</v>
      </c>
      <c r="G347" s="40"/>
      <c r="H347" s="40"/>
      <c r="I347" s="228"/>
      <c r="J347" s="40"/>
      <c r="K347" s="40"/>
      <c r="L347" s="44"/>
      <c r="M347" s="229"/>
      <c r="N347" s="230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141</v>
      </c>
      <c r="AU347" s="17" t="s">
        <v>83</v>
      </c>
    </row>
    <row r="348" s="2" customFormat="1">
      <c r="A348" s="38"/>
      <c r="B348" s="39"/>
      <c r="C348" s="40"/>
      <c r="D348" s="231" t="s">
        <v>143</v>
      </c>
      <c r="E348" s="40"/>
      <c r="F348" s="232" t="s">
        <v>326</v>
      </c>
      <c r="G348" s="40"/>
      <c r="H348" s="40"/>
      <c r="I348" s="228"/>
      <c r="J348" s="40"/>
      <c r="K348" s="40"/>
      <c r="L348" s="44"/>
      <c r="M348" s="229"/>
      <c r="N348" s="230"/>
      <c r="O348" s="91"/>
      <c r="P348" s="91"/>
      <c r="Q348" s="91"/>
      <c r="R348" s="91"/>
      <c r="S348" s="91"/>
      <c r="T348" s="9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143</v>
      </c>
      <c r="AU348" s="17" t="s">
        <v>83</v>
      </c>
    </row>
    <row r="349" s="13" customFormat="1">
      <c r="A349" s="13"/>
      <c r="B349" s="233"/>
      <c r="C349" s="234"/>
      <c r="D349" s="226" t="s">
        <v>145</v>
      </c>
      <c r="E349" s="235" t="s">
        <v>1</v>
      </c>
      <c r="F349" s="236" t="s">
        <v>327</v>
      </c>
      <c r="G349" s="234"/>
      <c r="H349" s="235" t="s">
        <v>1</v>
      </c>
      <c r="I349" s="237"/>
      <c r="J349" s="234"/>
      <c r="K349" s="234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145</v>
      </c>
      <c r="AU349" s="242" t="s">
        <v>83</v>
      </c>
      <c r="AV349" s="13" t="s">
        <v>81</v>
      </c>
      <c r="AW349" s="13" t="s">
        <v>32</v>
      </c>
      <c r="AX349" s="13" t="s">
        <v>76</v>
      </c>
      <c r="AY349" s="242" t="s">
        <v>133</v>
      </c>
    </row>
    <row r="350" s="13" customFormat="1">
      <c r="A350" s="13"/>
      <c r="B350" s="233"/>
      <c r="C350" s="234"/>
      <c r="D350" s="226" t="s">
        <v>145</v>
      </c>
      <c r="E350" s="235" t="s">
        <v>1</v>
      </c>
      <c r="F350" s="236" t="s">
        <v>147</v>
      </c>
      <c r="G350" s="234"/>
      <c r="H350" s="235" t="s">
        <v>1</v>
      </c>
      <c r="I350" s="237"/>
      <c r="J350" s="234"/>
      <c r="K350" s="234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145</v>
      </c>
      <c r="AU350" s="242" t="s">
        <v>83</v>
      </c>
      <c r="AV350" s="13" t="s">
        <v>81</v>
      </c>
      <c r="AW350" s="13" t="s">
        <v>32</v>
      </c>
      <c r="AX350" s="13" t="s">
        <v>76</v>
      </c>
      <c r="AY350" s="242" t="s">
        <v>133</v>
      </c>
    </row>
    <row r="351" s="14" customFormat="1">
      <c r="A351" s="14"/>
      <c r="B351" s="243"/>
      <c r="C351" s="244"/>
      <c r="D351" s="226" t="s">
        <v>145</v>
      </c>
      <c r="E351" s="245" t="s">
        <v>1</v>
      </c>
      <c r="F351" s="246" t="s">
        <v>258</v>
      </c>
      <c r="G351" s="244"/>
      <c r="H351" s="247">
        <v>0.625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145</v>
      </c>
      <c r="AU351" s="253" t="s">
        <v>83</v>
      </c>
      <c r="AV351" s="14" t="s">
        <v>83</v>
      </c>
      <c r="AW351" s="14" t="s">
        <v>32</v>
      </c>
      <c r="AX351" s="14" t="s">
        <v>76</v>
      </c>
      <c r="AY351" s="253" t="s">
        <v>133</v>
      </c>
    </row>
    <row r="352" s="13" customFormat="1">
      <c r="A352" s="13"/>
      <c r="B352" s="233"/>
      <c r="C352" s="234"/>
      <c r="D352" s="226" t="s">
        <v>145</v>
      </c>
      <c r="E352" s="235" t="s">
        <v>1</v>
      </c>
      <c r="F352" s="236" t="s">
        <v>149</v>
      </c>
      <c r="G352" s="234"/>
      <c r="H352" s="235" t="s">
        <v>1</v>
      </c>
      <c r="I352" s="237"/>
      <c r="J352" s="234"/>
      <c r="K352" s="234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145</v>
      </c>
      <c r="AU352" s="242" t="s">
        <v>83</v>
      </c>
      <c r="AV352" s="13" t="s">
        <v>81</v>
      </c>
      <c r="AW352" s="13" t="s">
        <v>32</v>
      </c>
      <c r="AX352" s="13" t="s">
        <v>76</v>
      </c>
      <c r="AY352" s="242" t="s">
        <v>133</v>
      </c>
    </row>
    <row r="353" s="14" customFormat="1">
      <c r="A353" s="14"/>
      <c r="B353" s="243"/>
      <c r="C353" s="244"/>
      <c r="D353" s="226" t="s">
        <v>145</v>
      </c>
      <c r="E353" s="245" t="s">
        <v>1</v>
      </c>
      <c r="F353" s="246" t="s">
        <v>259</v>
      </c>
      <c r="G353" s="244"/>
      <c r="H353" s="247">
        <v>6.2000000000000002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145</v>
      </c>
      <c r="AU353" s="253" t="s">
        <v>83</v>
      </c>
      <c r="AV353" s="14" t="s">
        <v>83</v>
      </c>
      <c r="AW353" s="14" t="s">
        <v>32</v>
      </c>
      <c r="AX353" s="14" t="s">
        <v>81</v>
      </c>
      <c r="AY353" s="253" t="s">
        <v>133</v>
      </c>
    </row>
    <row r="354" s="2" customFormat="1" ht="16.5" customHeight="1">
      <c r="A354" s="38"/>
      <c r="B354" s="39"/>
      <c r="C354" s="212" t="s">
        <v>328</v>
      </c>
      <c r="D354" s="212" t="s">
        <v>135</v>
      </c>
      <c r="E354" s="213" t="s">
        <v>329</v>
      </c>
      <c r="F354" s="214" t="s">
        <v>330</v>
      </c>
      <c r="G354" s="215" t="s">
        <v>163</v>
      </c>
      <c r="H354" s="216">
        <v>1</v>
      </c>
      <c r="I354" s="217"/>
      <c r="J354" s="218">
        <f>ROUND(I354*H354,2)</f>
        <v>0</v>
      </c>
      <c r="K354" s="219"/>
      <c r="L354" s="44"/>
      <c r="M354" s="220" t="s">
        <v>1</v>
      </c>
      <c r="N354" s="221" t="s">
        <v>41</v>
      </c>
      <c r="O354" s="91"/>
      <c r="P354" s="222">
        <f>O354*H354</f>
        <v>0</v>
      </c>
      <c r="Q354" s="222">
        <v>0.44169999999999998</v>
      </c>
      <c r="R354" s="222">
        <f>Q354*H354</f>
        <v>0.44169999999999998</v>
      </c>
      <c r="S354" s="222">
        <v>0</v>
      </c>
      <c r="T354" s="223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4" t="s">
        <v>139</v>
      </c>
      <c r="AT354" s="224" t="s">
        <v>135</v>
      </c>
      <c r="AU354" s="224" t="s">
        <v>83</v>
      </c>
      <c r="AY354" s="17" t="s">
        <v>133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7" t="s">
        <v>81</v>
      </c>
      <c r="BK354" s="225">
        <f>ROUND(I354*H354,2)</f>
        <v>0</v>
      </c>
      <c r="BL354" s="17" t="s">
        <v>139</v>
      </c>
      <c r="BM354" s="224" t="s">
        <v>331</v>
      </c>
    </row>
    <row r="355" s="2" customFormat="1">
      <c r="A355" s="38"/>
      <c r="B355" s="39"/>
      <c r="C355" s="40"/>
      <c r="D355" s="226" t="s">
        <v>141</v>
      </c>
      <c r="E355" s="40"/>
      <c r="F355" s="227" t="s">
        <v>332</v>
      </c>
      <c r="G355" s="40"/>
      <c r="H355" s="40"/>
      <c r="I355" s="228"/>
      <c r="J355" s="40"/>
      <c r="K355" s="40"/>
      <c r="L355" s="44"/>
      <c r="M355" s="229"/>
      <c r="N355" s="230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141</v>
      </c>
      <c r="AU355" s="17" t="s">
        <v>83</v>
      </c>
    </row>
    <row r="356" s="2" customFormat="1">
      <c r="A356" s="38"/>
      <c r="B356" s="39"/>
      <c r="C356" s="40"/>
      <c r="D356" s="231" t="s">
        <v>143</v>
      </c>
      <c r="E356" s="40"/>
      <c r="F356" s="232" t="s">
        <v>333</v>
      </c>
      <c r="G356" s="40"/>
      <c r="H356" s="40"/>
      <c r="I356" s="228"/>
      <c r="J356" s="40"/>
      <c r="K356" s="40"/>
      <c r="L356" s="44"/>
      <c r="M356" s="229"/>
      <c r="N356" s="230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143</v>
      </c>
      <c r="AU356" s="17" t="s">
        <v>83</v>
      </c>
    </row>
    <row r="357" s="13" customFormat="1">
      <c r="A357" s="13"/>
      <c r="B357" s="233"/>
      <c r="C357" s="234"/>
      <c r="D357" s="226" t="s">
        <v>145</v>
      </c>
      <c r="E357" s="235" t="s">
        <v>1</v>
      </c>
      <c r="F357" s="236" t="s">
        <v>334</v>
      </c>
      <c r="G357" s="234"/>
      <c r="H357" s="235" t="s">
        <v>1</v>
      </c>
      <c r="I357" s="237"/>
      <c r="J357" s="234"/>
      <c r="K357" s="234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145</v>
      </c>
      <c r="AU357" s="242" t="s">
        <v>83</v>
      </c>
      <c r="AV357" s="13" t="s">
        <v>81</v>
      </c>
      <c r="AW357" s="13" t="s">
        <v>32</v>
      </c>
      <c r="AX357" s="13" t="s">
        <v>76</v>
      </c>
      <c r="AY357" s="242" t="s">
        <v>133</v>
      </c>
    </row>
    <row r="358" s="13" customFormat="1">
      <c r="A358" s="13"/>
      <c r="B358" s="233"/>
      <c r="C358" s="234"/>
      <c r="D358" s="226" t="s">
        <v>145</v>
      </c>
      <c r="E358" s="235" t="s">
        <v>1</v>
      </c>
      <c r="F358" s="236" t="s">
        <v>335</v>
      </c>
      <c r="G358" s="234"/>
      <c r="H358" s="235" t="s">
        <v>1</v>
      </c>
      <c r="I358" s="237"/>
      <c r="J358" s="234"/>
      <c r="K358" s="234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145</v>
      </c>
      <c r="AU358" s="242" t="s">
        <v>83</v>
      </c>
      <c r="AV358" s="13" t="s">
        <v>81</v>
      </c>
      <c r="AW358" s="13" t="s">
        <v>32</v>
      </c>
      <c r="AX358" s="13" t="s">
        <v>76</v>
      </c>
      <c r="AY358" s="242" t="s">
        <v>133</v>
      </c>
    </row>
    <row r="359" s="14" customFormat="1">
      <c r="A359" s="14"/>
      <c r="B359" s="243"/>
      <c r="C359" s="244"/>
      <c r="D359" s="226" t="s">
        <v>145</v>
      </c>
      <c r="E359" s="245" t="s">
        <v>1</v>
      </c>
      <c r="F359" s="246" t="s">
        <v>81</v>
      </c>
      <c r="G359" s="244"/>
      <c r="H359" s="247">
        <v>1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145</v>
      </c>
      <c r="AU359" s="253" t="s">
        <v>83</v>
      </c>
      <c r="AV359" s="14" t="s">
        <v>83</v>
      </c>
      <c r="AW359" s="14" t="s">
        <v>32</v>
      </c>
      <c r="AX359" s="14" t="s">
        <v>76</v>
      </c>
      <c r="AY359" s="253" t="s">
        <v>133</v>
      </c>
    </row>
    <row r="360" s="15" customFormat="1">
      <c r="A360" s="15"/>
      <c r="B360" s="254"/>
      <c r="C360" s="255"/>
      <c r="D360" s="226" t="s">
        <v>145</v>
      </c>
      <c r="E360" s="256" t="s">
        <v>1</v>
      </c>
      <c r="F360" s="257" t="s">
        <v>151</v>
      </c>
      <c r="G360" s="255"/>
      <c r="H360" s="258">
        <v>1</v>
      </c>
      <c r="I360" s="259"/>
      <c r="J360" s="255"/>
      <c r="K360" s="255"/>
      <c r="L360" s="260"/>
      <c r="M360" s="261"/>
      <c r="N360" s="262"/>
      <c r="O360" s="262"/>
      <c r="P360" s="262"/>
      <c r="Q360" s="262"/>
      <c r="R360" s="262"/>
      <c r="S360" s="262"/>
      <c r="T360" s="263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4" t="s">
        <v>145</v>
      </c>
      <c r="AU360" s="264" t="s">
        <v>83</v>
      </c>
      <c r="AV360" s="15" t="s">
        <v>139</v>
      </c>
      <c r="AW360" s="15" t="s">
        <v>32</v>
      </c>
      <c r="AX360" s="15" t="s">
        <v>81</v>
      </c>
      <c r="AY360" s="264" t="s">
        <v>133</v>
      </c>
    </row>
    <row r="361" s="2" customFormat="1" ht="21.75" customHeight="1">
      <c r="A361" s="38"/>
      <c r="B361" s="39"/>
      <c r="C361" s="265" t="s">
        <v>336</v>
      </c>
      <c r="D361" s="265" t="s">
        <v>169</v>
      </c>
      <c r="E361" s="266" t="s">
        <v>337</v>
      </c>
      <c r="F361" s="267" t="s">
        <v>338</v>
      </c>
      <c r="G361" s="268" t="s">
        <v>163</v>
      </c>
      <c r="H361" s="269">
        <v>1</v>
      </c>
      <c r="I361" s="270"/>
      <c r="J361" s="271">
        <f>ROUND(I361*H361,2)</f>
        <v>0</v>
      </c>
      <c r="K361" s="272"/>
      <c r="L361" s="273"/>
      <c r="M361" s="274" t="s">
        <v>1</v>
      </c>
      <c r="N361" s="275" t="s">
        <v>41</v>
      </c>
      <c r="O361" s="91"/>
      <c r="P361" s="222">
        <f>O361*H361</f>
        <v>0</v>
      </c>
      <c r="Q361" s="222">
        <v>0.01521</v>
      </c>
      <c r="R361" s="222">
        <f>Q361*H361</f>
        <v>0.01521</v>
      </c>
      <c r="S361" s="222">
        <v>0</v>
      </c>
      <c r="T361" s="223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4" t="s">
        <v>172</v>
      </c>
      <c r="AT361" s="224" t="s">
        <v>169</v>
      </c>
      <c r="AU361" s="224" t="s">
        <v>83</v>
      </c>
      <c r="AY361" s="17" t="s">
        <v>133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7" t="s">
        <v>81</v>
      </c>
      <c r="BK361" s="225">
        <f>ROUND(I361*H361,2)</f>
        <v>0</v>
      </c>
      <c r="BL361" s="17" t="s">
        <v>139</v>
      </c>
      <c r="BM361" s="224" t="s">
        <v>339</v>
      </c>
    </row>
    <row r="362" s="2" customFormat="1">
      <c r="A362" s="38"/>
      <c r="B362" s="39"/>
      <c r="C362" s="40"/>
      <c r="D362" s="226" t="s">
        <v>141</v>
      </c>
      <c r="E362" s="40"/>
      <c r="F362" s="227" t="s">
        <v>338</v>
      </c>
      <c r="G362" s="40"/>
      <c r="H362" s="40"/>
      <c r="I362" s="228"/>
      <c r="J362" s="40"/>
      <c r="K362" s="40"/>
      <c r="L362" s="44"/>
      <c r="M362" s="229"/>
      <c r="N362" s="230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141</v>
      </c>
      <c r="AU362" s="17" t="s">
        <v>83</v>
      </c>
    </row>
    <row r="363" s="2" customFormat="1" ht="21.75" customHeight="1">
      <c r="A363" s="38"/>
      <c r="B363" s="39"/>
      <c r="C363" s="212" t="s">
        <v>340</v>
      </c>
      <c r="D363" s="212" t="s">
        <v>135</v>
      </c>
      <c r="E363" s="213" t="s">
        <v>341</v>
      </c>
      <c r="F363" s="214" t="s">
        <v>342</v>
      </c>
      <c r="G363" s="215" t="s">
        <v>163</v>
      </c>
      <c r="H363" s="216">
        <v>1</v>
      </c>
      <c r="I363" s="217"/>
      <c r="J363" s="218">
        <f>ROUND(I363*H363,2)</f>
        <v>0</v>
      </c>
      <c r="K363" s="219"/>
      <c r="L363" s="44"/>
      <c r="M363" s="220" t="s">
        <v>1</v>
      </c>
      <c r="N363" s="221" t="s">
        <v>41</v>
      </c>
      <c r="O363" s="91"/>
      <c r="P363" s="222">
        <f>O363*H363</f>
        <v>0</v>
      </c>
      <c r="Q363" s="222">
        <v>0.053620000000000001</v>
      </c>
      <c r="R363" s="222">
        <f>Q363*H363</f>
        <v>0.053620000000000001</v>
      </c>
      <c r="S363" s="222">
        <v>0</v>
      </c>
      <c r="T363" s="223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4" t="s">
        <v>139</v>
      </c>
      <c r="AT363" s="224" t="s">
        <v>135</v>
      </c>
      <c r="AU363" s="224" t="s">
        <v>83</v>
      </c>
      <c r="AY363" s="17" t="s">
        <v>133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7" t="s">
        <v>81</v>
      </c>
      <c r="BK363" s="225">
        <f>ROUND(I363*H363,2)</f>
        <v>0</v>
      </c>
      <c r="BL363" s="17" t="s">
        <v>139</v>
      </c>
      <c r="BM363" s="224" t="s">
        <v>343</v>
      </c>
    </row>
    <row r="364" s="2" customFormat="1">
      <c r="A364" s="38"/>
      <c r="B364" s="39"/>
      <c r="C364" s="40"/>
      <c r="D364" s="226" t="s">
        <v>141</v>
      </c>
      <c r="E364" s="40"/>
      <c r="F364" s="227" t="s">
        <v>344</v>
      </c>
      <c r="G364" s="40"/>
      <c r="H364" s="40"/>
      <c r="I364" s="228"/>
      <c r="J364" s="40"/>
      <c r="K364" s="40"/>
      <c r="L364" s="44"/>
      <c r="M364" s="229"/>
      <c r="N364" s="230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141</v>
      </c>
      <c r="AU364" s="17" t="s">
        <v>83</v>
      </c>
    </row>
    <row r="365" s="2" customFormat="1">
      <c r="A365" s="38"/>
      <c r="B365" s="39"/>
      <c r="C365" s="40"/>
      <c r="D365" s="231" t="s">
        <v>143</v>
      </c>
      <c r="E365" s="40"/>
      <c r="F365" s="232" t="s">
        <v>345</v>
      </c>
      <c r="G365" s="40"/>
      <c r="H365" s="40"/>
      <c r="I365" s="228"/>
      <c r="J365" s="40"/>
      <c r="K365" s="40"/>
      <c r="L365" s="44"/>
      <c r="M365" s="229"/>
      <c r="N365" s="230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143</v>
      </c>
      <c r="AU365" s="17" t="s">
        <v>83</v>
      </c>
    </row>
    <row r="366" s="13" customFormat="1">
      <c r="A366" s="13"/>
      <c r="B366" s="233"/>
      <c r="C366" s="234"/>
      <c r="D366" s="226" t="s">
        <v>145</v>
      </c>
      <c r="E366" s="235" t="s">
        <v>1</v>
      </c>
      <c r="F366" s="236" t="s">
        <v>346</v>
      </c>
      <c r="G366" s="234"/>
      <c r="H366" s="235" t="s">
        <v>1</v>
      </c>
      <c r="I366" s="237"/>
      <c r="J366" s="234"/>
      <c r="K366" s="234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145</v>
      </c>
      <c r="AU366" s="242" t="s">
        <v>83</v>
      </c>
      <c r="AV366" s="13" t="s">
        <v>81</v>
      </c>
      <c r="AW366" s="13" t="s">
        <v>32</v>
      </c>
      <c r="AX366" s="13" t="s">
        <v>76</v>
      </c>
      <c r="AY366" s="242" t="s">
        <v>133</v>
      </c>
    </row>
    <row r="367" s="14" customFormat="1">
      <c r="A367" s="14"/>
      <c r="B367" s="243"/>
      <c r="C367" s="244"/>
      <c r="D367" s="226" t="s">
        <v>145</v>
      </c>
      <c r="E367" s="245" t="s">
        <v>1</v>
      </c>
      <c r="F367" s="246" t="s">
        <v>81</v>
      </c>
      <c r="G367" s="244"/>
      <c r="H367" s="247">
        <v>1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145</v>
      </c>
      <c r="AU367" s="253" t="s">
        <v>83</v>
      </c>
      <c r="AV367" s="14" t="s">
        <v>83</v>
      </c>
      <c r="AW367" s="14" t="s">
        <v>32</v>
      </c>
      <c r="AX367" s="14" t="s">
        <v>76</v>
      </c>
      <c r="AY367" s="253" t="s">
        <v>133</v>
      </c>
    </row>
    <row r="368" s="15" customFormat="1">
      <c r="A368" s="15"/>
      <c r="B368" s="254"/>
      <c r="C368" s="255"/>
      <c r="D368" s="226" t="s">
        <v>145</v>
      </c>
      <c r="E368" s="256" t="s">
        <v>1</v>
      </c>
      <c r="F368" s="257" t="s">
        <v>151</v>
      </c>
      <c r="G368" s="255"/>
      <c r="H368" s="258">
        <v>1</v>
      </c>
      <c r="I368" s="259"/>
      <c r="J368" s="255"/>
      <c r="K368" s="255"/>
      <c r="L368" s="260"/>
      <c r="M368" s="261"/>
      <c r="N368" s="262"/>
      <c r="O368" s="262"/>
      <c r="P368" s="262"/>
      <c r="Q368" s="262"/>
      <c r="R368" s="262"/>
      <c r="S368" s="262"/>
      <c r="T368" s="263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4" t="s">
        <v>145</v>
      </c>
      <c r="AU368" s="264" t="s">
        <v>83</v>
      </c>
      <c r="AV368" s="15" t="s">
        <v>139</v>
      </c>
      <c r="AW368" s="15" t="s">
        <v>32</v>
      </c>
      <c r="AX368" s="15" t="s">
        <v>81</v>
      </c>
      <c r="AY368" s="264" t="s">
        <v>133</v>
      </c>
    </row>
    <row r="369" s="2" customFormat="1" ht="16.5" customHeight="1">
      <c r="A369" s="38"/>
      <c r="B369" s="39"/>
      <c r="C369" s="265" t="s">
        <v>347</v>
      </c>
      <c r="D369" s="265" t="s">
        <v>169</v>
      </c>
      <c r="E369" s="266" t="s">
        <v>348</v>
      </c>
      <c r="F369" s="267" t="s">
        <v>349</v>
      </c>
      <c r="G369" s="268" t="s">
        <v>163</v>
      </c>
      <c r="H369" s="269">
        <v>1</v>
      </c>
      <c r="I369" s="270"/>
      <c r="J369" s="271">
        <f>ROUND(I369*H369,2)</f>
        <v>0</v>
      </c>
      <c r="K369" s="272"/>
      <c r="L369" s="273"/>
      <c r="M369" s="274" t="s">
        <v>1</v>
      </c>
      <c r="N369" s="275" t="s">
        <v>41</v>
      </c>
      <c r="O369" s="91"/>
      <c r="P369" s="222">
        <f>O369*H369</f>
        <v>0</v>
      </c>
      <c r="Q369" s="222">
        <v>0.042500000000000003</v>
      </c>
      <c r="R369" s="222">
        <f>Q369*H369</f>
        <v>0.042500000000000003</v>
      </c>
      <c r="S369" s="222">
        <v>0</v>
      </c>
      <c r="T369" s="223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4" t="s">
        <v>172</v>
      </c>
      <c r="AT369" s="224" t="s">
        <v>169</v>
      </c>
      <c r="AU369" s="224" t="s">
        <v>83</v>
      </c>
      <c r="AY369" s="17" t="s">
        <v>133</v>
      </c>
      <c r="BE369" s="225">
        <f>IF(N369="základní",J369,0)</f>
        <v>0</v>
      </c>
      <c r="BF369" s="225">
        <f>IF(N369="snížená",J369,0)</f>
        <v>0</v>
      </c>
      <c r="BG369" s="225">
        <f>IF(N369="zákl. přenesená",J369,0)</f>
        <v>0</v>
      </c>
      <c r="BH369" s="225">
        <f>IF(N369="sníž. přenesená",J369,0)</f>
        <v>0</v>
      </c>
      <c r="BI369" s="225">
        <f>IF(N369="nulová",J369,0)</f>
        <v>0</v>
      </c>
      <c r="BJ369" s="17" t="s">
        <v>81</v>
      </c>
      <c r="BK369" s="225">
        <f>ROUND(I369*H369,2)</f>
        <v>0</v>
      </c>
      <c r="BL369" s="17" t="s">
        <v>139</v>
      </c>
      <c r="BM369" s="224" t="s">
        <v>350</v>
      </c>
    </row>
    <row r="370" s="2" customFormat="1">
      <c r="A370" s="38"/>
      <c r="B370" s="39"/>
      <c r="C370" s="40"/>
      <c r="D370" s="226" t="s">
        <v>141</v>
      </c>
      <c r="E370" s="40"/>
      <c r="F370" s="227" t="s">
        <v>349</v>
      </c>
      <c r="G370" s="40"/>
      <c r="H370" s="40"/>
      <c r="I370" s="228"/>
      <c r="J370" s="40"/>
      <c r="K370" s="40"/>
      <c r="L370" s="44"/>
      <c r="M370" s="229"/>
      <c r="N370" s="230"/>
      <c r="O370" s="91"/>
      <c r="P370" s="91"/>
      <c r="Q370" s="91"/>
      <c r="R370" s="91"/>
      <c r="S370" s="91"/>
      <c r="T370" s="92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141</v>
      </c>
      <c r="AU370" s="17" t="s">
        <v>83</v>
      </c>
    </row>
    <row r="371" s="12" customFormat="1" ht="22.8" customHeight="1">
      <c r="A371" s="12"/>
      <c r="B371" s="196"/>
      <c r="C371" s="197"/>
      <c r="D371" s="198" t="s">
        <v>75</v>
      </c>
      <c r="E371" s="210" t="s">
        <v>200</v>
      </c>
      <c r="F371" s="210" t="s">
        <v>351</v>
      </c>
      <c r="G371" s="197"/>
      <c r="H371" s="197"/>
      <c r="I371" s="200"/>
      <c r="J371" s="211">
        <f>BK371</f>
        <v>0</v>
      </c>
      <c r="K371" s="197"/>
      <c r="L371" s="202"/>
      <c r="M371" s="203"/>
      <c r="N371" s="204"/>
      <c r="O371" s="204"/>
      <c r="P371" s="205">
        <f>SUM(P372:P459)</f>
        <v>0</v>
      </c>
      <c r="Q371" s="204"/>
      <c r="R371" s="205">
        <f>SUM(R372:R459)</f>
        <v>0.0024504000000000001</v>
      </c>
      <c r="S371" s="204"/>
      <c r="T371" s="206">
        <f>SUM(T372:T459)</f>
        <v>86.584892000000025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07" t="s">
        <v>81</v>
      </c>
      <c r="AT371" s="208" t="s">
        <v>75</v>
      </c>
      <c r="AU371" s="208" t="s">
        <v>81</v>
      </c>
      <c r="AY371" s="207" t="s">
        <v>133</v>
      </c>
      <c r="BK371" s="209">
        <f>SUM(BK372:BK459)</f>
        <v>0</v>
      </c>
    </row>
    <row r="372" s="2" customFormat="1" ht="16.5" customHeight="1">
      <c r="A372" s="38"/>
      <c r="B372" s="39"/>
      <c r="C372" s="212" t="s">
        <v>352</v>
      </c>
      <c r="D372" s="212" t="s">
        <v>135</v>
      </c>
      <c r="E372" s="213" t="s">
        <v>353</v>
      </c>
      <c r="F372" s="214" t="s">
        <v>354</v>
      </c>
      <c r="G372" s="215" t="s">
        <v>138</v>
      </c>
      <c r="H372" s="216">
        <v>61.259999999999998</v>
      </c>
      <c r="I372" s="217"/>
      <c r="J372" s="218">
        <f>ROUND(I372*H372,2)</f>
        <v>0</v>
      </c>
      <c r="K372" s="219"/>
      <c r="L372" s="44"/>
      <c r="M372" s="220" t="s">
        <v>1</v>
      </c>
      <c r="N372" s="221" t="s">
        <v>41</v>
      </c>
      <c r="O372" s="91"/>
      <c r="P372" s="222">
        <f>O372*H372</f>
        <v>0</v>
      </c>
      <c r="Q372" s="222">
        <v>4.0000000000000003E-05</v>
      </c>
      <c r="R372" s="222">
        <f>Q372*H372</f>
        <v>0.0024504000000000001</v>
      </c>
      <c r="S372" s="222">
        <v>0</v>
      </c>
      <c r="T372" s="223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4" t="s">
        <v>139</v>
      </c>
      <c r="AT372" s="224" t="s">
        <v>135</v>
      </c>
      <c r="AU372" s="224" t="s">
        <v>83</v>
      </c>
      <c r="AY372" s="17" t="s">
        <v>133</v>
      </c>
      <c r="BE372" s="225">
        <f>IF(N372="základní",J372,0)</f>
        <v>0</v>
      </c>
      <c r="BF372" s="225">
        <f>IF(N372="snížená",J372,0)</f>
        <v>0</v>
      </c>
      <c r="BG372" s="225">
        <f>IF(N372="zákl. přenesená",J372,0)</f>
        <v>0</v>
      </c>
      <c r="BH372" s="225">
        <f>IF(N372="sníž. přenesená",J372,0)</f>
        <v>0</v>
      </c>
      <c r="BI372" s="225">
        <f>IF(N372="nulová",J372,0)</f>
        <v>0</v>
      </c>
      <c r="BJ372" s="17" t="s">
        <v>81</v>
      </c>
      <c r="BK372" s="225">
        <f>ROUND(I372*H372,2)</f>
        <v>0</v>
      </c>
      <c r="BL372" s="17" t="s">
        <v>139</v>
      </c>
      <c r="BM372" s="224" t="s">
        <v>355</v>
      </c>
    </row>
    <row r="373" s="2" customFormat="1">
      <c r="A373" s="38"/>
      <c r="B373" s="39"/>
      <c r="C373" s="40"/>
      <c r="D373" s="226" t="s">
        <v>141</v>
      </c>
      <c r="E373" s="40"/>
      <c r="F373" s="227" t="s">
        <v>356</v>
      </c>
      <c r="G373" s="40"/>
      <c r="H373" s="40"/>
      <c r="I373" s="228"/>
      <c r="J373" s="40"/>
      <c r="K373" s="40"/>
      <c r="L373" s="44"/>
      <c r="M373" s="229"/>
      <c r="N373" s="230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141</v>
      </c>
      <c r="AU373" s="17" t="s">
        <v>83</v>
      </c>
    </row>
    <row r="374" s="2" customFormat="1">
      <c r="A374" s="38"/>
      <c r="B374" s="39"/>
      <c r="C374" s="40"/>
      <c r="D374" s="231" t="s">
        <v>143</v>
      </c>
      <c r="E374" s="40"/>
      <c r="F374" s="232" t="s">
        <v>357</v>
      </c>
      <c r="G374" s="40"/>
      <c r="H374" s="40"/>
      <c r="I374" s="228"/>
      <c r="J374" s="40"/>
      <c r="K374" s="40"/>
      <c r="L374" s="44"/>
      <c r="M374" s="229"/>
      <c r="N374" s="230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143</v>
      </c>
      <c r="AU374" s="17" t="s">
        <v>83</v>
      </c>
    </row>
    <row r="375" s="13" customFormat="1">
      <c r="A375" s="13"/>
      <c r="B375" s="233"/>
      <c r="C375" s="234"/>
      <c r="D375" s="226" t="s">
        <v>145</v>
      </c>
      <c r="E375" s="235" t="s">
        <v>1</v>
      </c>
      <c r="F375" s="236" t="s">
        <v>358</v>
      </c>
      <c r="G375" s="234"/>
      <c r="H375" s="235" t="s">
        <v>1</v>
      </c>
      <c r="I375" s="237"/>
      <c r="J375" s="234"/>
      <c r="K375" s="234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145</v>
      </c>
      <c r="AU375" s="242" t="s">
        <v>83</v>
      </c>
      <c r="AV375" s="13" t="s">
        <v>81</v>
      </c>
      <c r="AW375" s="13" t="s">
        <v>32</v>
      </c>
      <c r="AX375" s="13" t="s">
        <v>76</v>
      </c>
      <c r="AY375" s="242" t="s">
        <v>133</v>
      </c>
    </row>
    <row r="376" s="13" customFormat="1">
      <c r="A376" s="13"/>
      <c r="B376" s="233"/>
      <c r="C376" s="234"/>
      <c r="D376" s="226" t="s">
        <v>145</v>
      </c>
      <c r="E376" s="235" t="s">
        <v>1</v>
      </c>
      <c r="F376" s="236" t="s">
        <v>147</v>
      </c>
      <c r="G376" s="234"/>
      <c r="H376" s="235" t="s">
        <v>1</v>
      </c>
      <c r="I376" s="237"/>
      <c r="J376" s="234"/>
      <c r="K376" s="234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145</v>
      </c>
      <c r="AU376" s="242" t="s">
        <v>83</v>
      </c>
      <c r="AV376" s="13" t="s">
        <v>81</v>
      </c>
      <c r="AW376" s="13" t="s">
        <v>32</v>
      </c>
      <c r="AX376" s="13" t="s">
        <v>76</v>
      </c>
      <c r="AY376" s="242" t="s">
        <v>133</v>
      </c>
    </row>
    <row r="377" s="14" customFormat="1">
      <c r="A377" s="14"/>
      <c r="B377" s="243"/>
      <c r="C377" s="244"/>
      <c r="D377" s="226" t="s">
        <v>145</v>
      </c>
      <c r="E377" s="245" t="s">
        <v>1</v>
      </c>
      <c r="F377" s="246" t="s">
        <v>148</v>
      </c>
      <c r="G377" s="244"/>
      <c r="H377" s="247">
        <v>6.25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145</v>
      </c>
      <c r="AU377" s="253" t="s">
        <v>83</v>
      </c>
      <c r="AV377" s="14" t="s">
        <v>83</v>
      </c>
      <c r="AW377" s="14" t="s">
        <v>32</v>
      </c>
      <c r="AX377" s="14" t="s">
        <v>76</v>
      </c>
      <c r="AY377" s="253" t="s">
        <v>133</v>
      </c>
    </row>
    <row r="378" s="13" customFormat="1">
      <c r="A378" s="13"/>
      <c r="B378" s="233"/>
      <c r="C378" s="234"/>
      <c r="D378" s="226" t="s">
        <v>145</v>
      </c>
      <c r="E378" s="235" t="s">
        <v>1</v>
      </c>
      <c r="F378" s="236" t="s">
        <v>221</v>
      </c>
      <c r="G378" s="234"/>
      <c r="H378" s="235" t="s">
        <v>1</v>
      </c>
      <c r="I378" s="237"/>
      <c r="J378" s="234"/>
      <c r="K378" s="234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145</v>
      </c>
      <c r="AU378" s="242" t="s">
        <v>83</v>
      </c>
      <c r="AV378" s="13" t="s">
        <v>81</v>
      </c>
      <c r="AW378" s="13" t="s">
        <v>32</v>
      </c>
      <c r="AX378" s="13" t="s">
        <v>76</v>
      </c>
      <c r="AY378" s="242" t="s">
        <v>133</v>
      </c>
    </row>
    <row r="379" s="14" customFormat="1">
      <c r="A379" s="14"/>
      <c r="B379" s="243"/>
      <c r="C379" s="244"/>
      <c r="D379" s="226" t="s">
        <v>145</v>
      </c>
      <c r="E379" s="245" t="s">
        <v>1</v>
      </c>
      <c r="F379" s="246" t="s">
        <v>298</v>
      </c>
      <c r="G379" s="244"/>
      <c r="H379" s="247">
        <v>2.4199999999999999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145</v>
      </c>
      <c r="AU379" s="253" t="s">
        <v>83</v>
      </c>
      <c r="AV379" s="14" t="s">
        <v>83</v>
      </c>
      <c r="AW379" s="14" t="s">
        <v>32</v>
      </c>
      <c r="AX379" s="14" t="s">
        <v>76</v>
      </c>
      <c r="AY379" s="253" t="s">
        <v>133</v>
      </c>
    </row>
    <row r="380" s="13" customFormat="1">
      <c r="A380" s="13"/>
      <c r="B380" s="233"/>
      <c r="C380" s="234"/>
      <c r="D380" s="226" t="s">
        <v>145</v>
      </c>
      <c r="E380" s="235" t="s">
        <v>1</v>
      </c>
      <c r="F380" s="236" t="s">
        <v>223</v>
      </c>
      <c r="G380" s="234"/>
      <c r="H380" s="235" t="s">
        <v>1</v>
      </c>
      <c r="I380" s="237"/>
      <c r="J380" s="234"/>
      <c r="K380" s="234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145</v>
      </c>
      <c r="AU380" s="242" t="s">
        <v>83</v>
      </c>
      <c r="AV380" s="13" t="s">
        <v>81</v>
      </c>
      <c r="AW380" s="13" t="s">
        <v>32</v>
      </c>
      <c r="AX380" s="13" t="s">
        <v>76</v>
      </c>
      <c r="AY380" s="242" t="s">
        <v>133</v>
      </c>
    </row>
    <row r="381" s="14" customFormat="1">
      <c r="A381" s="14"/>
      <c r="B381" s="243"/>
      <c r="C381" s="244"/>
      <c r="D381" s="226" t="s">
        <v>145</v>
      </c>
      <c r="E381" s="245" t="s">
        <v>1</v>
      </c>
      <c r="F381" s="246" t="s">
        <v>299</v>
      </c>
      <c r="G381" s="244"/>
      <c r="H381" s="247">
        <v>7.0800000000000001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145</v>
      </c>
      <c r="AU381" s="253" t="s">
        <v>83</v>
      </c>
      <c r="AV381" s="14" t="s">
        <v>83</v>
      </c>
      <c r="AW381" s="14" t="s">
        <v>32</v>
      </c>
      <c r="AX381" s="14" t="s">
        <v>76</v>
      </c>
      <c r="AY381" s="253" t="s">
        <v>133</v>
      </c>
    </row>
    <row r="382" s="13" customFormat="1">
      <c r="A382" s="13"/>
      <c r="B382" s="233"/>
      <c r="C382" s="234"/>
      <c r="D382" s="226" t="s">
        <v>145</v>
      </c>
      <c r="E382" s="235" t="s">
        <v>1</v>
      </c>
      <c r="F382" s="236" t="s">
        <v>209</v>
      </c>
      <c r="G382" s="234"/>
      <c r="H382" s="235" t="s">
        <v>1</v>
      </c>
      <c r="I382" s="237"/>
      <c r="J382" s="234"/>
      <c r="K382" s="234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145</v>
      </c>
      <c r="AU382" s="242" t="s">
        <v>83</v>
      </c>
      <c r="AV382" s="13" t="s">
        <v>81</v>
      </c>
      <c r="AW382" s="13" t="s">
        <v>32</v>
      </c>
      <c r="AX382" s="13" t="s">
        <v>76</v>
      </c>
      <c r="AY382" s="242" t="s">
        <v>133</v>
      </c>
    </row>
    <row r="383" s="14" customFormat="1">
      <c r="A383" s="14"/>
      <c r="B383" s="243"/>
      <c r="C383" s="244"/>
      <c r="D383" s="226" t="s">
        <v>145</v>
      </c>
      <c r="E383" s="245" t="s">
        <v>1</v>
      </c>
      <c r="F383" s="246" t="s">
        <v>300</v>
      </c>
      <c r="G383" s="244"/>
      <c r="H383" s="247">
        <v>26.960000000000001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3" t="s">
        <v>145</v>
      </c>
      <c r="AU383" s="253" t="s">
        <v>83</v>
      </c>
      <c r="AV383" s="14" t="s">
        <v>83</v>
      </c>
      <c r="AW383" s="14" t="s">
        <v>32</v>
      </c>
      <c r="AX383" s="14" t="s">
        <v>76</v>
      </c>
      <c r="AY383" s="253" t="s">
        <v>133</v>
      </c>
    </row>
    <row r="384" s="13" customFormat="1">
      <c r="A384" s="13"/>
      <c r="B384" s="233"/>
      <c r="C384" s="234"/>
      <c r="D384" s="226" t="s">
        <v>145</v>
      </c>
      <c r="E384" s="235" t="s">
        <v>1</v>
      </c>
      <c r="F384" s="236" t="s">
        <v>207</v>
      </c>
      <c r="G384" s="234"/>
      <c r="H384" s="235" t="s">
        <v>1</v>
      </c>
      <c r="I384" s="237"/>
      <c r="J384" s="234"/>
      <c r="K384" s="234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145</v>
      </c>
      <c r="AU384" s="242" t="s">
        <v>83</v>
      </c>
      <c r="AV384" s="13" t="s">
        <v>81</v>
      </c>
      <c r="AW384" s="13" t="s">
        <v>32</v>
      </c>
      <c r="AX384" s="13" t="s">
        <v>76</v>
      </c>
      <c r="AY384" s="242" t="s">
        <v>133</v>
      </c>
    </row>
    <row r="385" s="14" customFormat="1">
      <c r="A385" s="14"/>
      <c r="B385" s="243"/>
      <c r="C385" s="244"/>
      <c r="D385" s="226" t="s">
        <v>145</v>
      </c>
      <c r="E385" s="245" t="s">
        <v>1</v>
      </c>
      <c r="F385" s="246" t="s">
        <v>301</v>
      </c>
      <c r="G385" s="244"/>
      <c r="H385" s="247">
        <v>18.550000000000001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145</v>
      </c>
      <c r="AU385" s="253" t="s">
        <v>83</v>
      </c>
      <c r="AV385" s="14" t="s">
        <v>83</v>
      </c>
      <c r="AW385" s="14" t="s">
        <v>32</v>
      </c>
      <c r="AX385" s="14" t="s">
        <v>76</v>
      </c>
      <c r="AY385" s="253" t="s">
        <v>133</v>
      </c>
    </row>
    <row r="386" s="15" customFormat="1">
      <c r="A386" s="15"/>
      <c r="B386" s="254"/>
      <c r="C386" s="255"/>
      <c r="D386" s="226" t="s">
        <v>145</v>
      </c>
      <c r="E386" s="256" t="s">
        <v>1</v>
      </c>
      <c r="F386" s="257" t="s">
        <v>151</v>
      </c>
      <c r="G386" s="255"/>
      <c r="H386" s="258">
        <v>61.259999999999998</v>
      </c>
      <c r="I386" s="259"/>
      <c r="J386" s="255"/>
      <c r="K386" s="255"/>
      <c r="L386" s="260"/>
      <c r="M386" s="261"/>
      <c r="N386" s="262"/>
      <c r="O386" s="262"/>
      <c r="P386" s="262"/>
      <c r="Q386" s="262"/>
      <c r="R386" s="262"/>
      <c r="S386" s="262"/>
      <c r="T386" s="263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4" t="s">
        <v>145</v>
      </c>
      <c r="AU386" s="264" t="s">
        <v>83</v>
      </c>
      <c r="AV386" s="15" t="s">
        <v>139</v>
      </c>
      <c r="AW386" s="15" t="s">
        <v>32</v>
      </c>
      <c r="AX386" s="15" t="s">
        <v>81</v>
      </c>
      <c r="AY386" s="264" t="s">
        <v>133</v>
      </c>
    </row>
    <row r="387" s="2" customFormat="1" ht="16.5" customHeight="1">
      <c r="A387" s="38"/>
      <c r="B387" s="39"/>
      <c r="C387" s="212" t="s">
        <v>359</v>
      </c>
      <c r="D387" s="212" t="s">
        <v>135</v>
      </c>
      <c r="E387" s="213" t="s">
        <v>360</v>
      </c>
      <c r="F387" s="214" t="s">
        <v>361</v>
      </c>
      <c r="G387" s="215" t="s">
        <v>138</v>
      </c>
      <c r="H387" s="216">
        <v>20.312999999999999</v>
      </c>
      <c r="I387" s="217"/>
      <c r="J387" s="218">
        <f>ROUND(I387*H387,2)</f>
        <v>0</v>
      </c>
      <c r="K387" s="219"/>
      <c r="L387" s="44"/>
      <c r="M387" s="220" t="s">
        <v>1</v>
      </c>
      <c r="N387" s="221" t="s">
        <v>41</v>
      </c>
      <c r="O387" s="91"/>
      <c r="P387" s="222">
        <f>O387*H387</f>
        <v>0</v>
      </c>
      <c r="Q387" s="222">
        <v>0</v>
      </c>
      <c r="R387" s="222">
        <f>Q387*H387</f>
        <v>0</v>
      </c>
      <c r="S387" s="222">
        <v>0.059999999999999998</v>
      </c>
      <c r="T387" s="223">
        <f>S387*H387</f>
        <v>1.21878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4" t="s">
        <v>139</v>
      </c>
      <c r="AT387" s="224" t="s">
        <v>135</v>
      </c>
      <c r="AU387" s="224" t="s">
        <v>83</v>
      </c>
      <c r="AY387" s="17" t="s">
        <v>133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7" t="s">
        <v>81</v>
      </c>
      <c r="BK387" s="225">
        <f>ROUND(I387*H387,2)</f>
        <v>0</v>
      </c>
      <c r="BL387" s="17" t="s">
        <v>139</v>
      </c>
      <c r="BM387" s="224" t="s">
        <v>362</v>
      </c>
    </row>
    <row r="388" s="2" customFormat="1">
      <c r="A388" s="38"/>
      <c r="B388" s="39"/>
      <c r="C388" s="40"/>
      <c r="D388" s="226" t="s">
        <v>141</v>
      </c>
      <c r="E388" s="40"/>
      <c r="F388" s="227" t="s">
        <v>363</v>
      </c>
      <c r="G388" s="40"/>
      <c r="H388" s="40"/>
      <c r="I388" s="228"/>
      <c r="J388" s="40"/>
      <c r="K388" s="40"/>
      <c r="L388" s="44"/>
      <c r="M388" s="229"/>
      <c r="N388" s="230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141</v>
      </c>
      <c r="AU388" s="17" t="s">
        <v>83</v>
      </c>
    </row>
    <row r="389" s="2" customFormat="1">
      <c r="A389" s="38"/>
      <c r="B389" s="39"/>
      <c r="C389" s="40"/>
      <c r="D389" s="231" t="s">
        <v>143</v>
      </c>
      <c r="E389" s="40"/>
      <c r="F389" s="232" t="s">
        <v>364</v>
      </c>
      <c r="G389" s="40"/>
      <c r="H389" s="40"/>
      <c r="I389" s="228"/>
      <c r="J389" s="40"/>
      <c r="K389" s="40"/>
      <c r="L389" s="44"/>
      <c r="M389" s="229"/>
      <c r="N389" s="230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143</v>
      </c>
      <c r="AU389" s="17" t="s">
        <v>83</v>
      </c>
    </row>
    <row r="390" s="13" customFormat="1">
      <c r="A390" s="13"/>
      <c r="B390" s="233"/>
      <c r="C390" s="234"/>
      <c r="D390" s="226" t="s">
        <v>145</v>
      </c>
      <c r="E390" s="235" t="s">
        <v>1</v>
      </c>
      <c r="F390" s="236" t="s">
        <v>365</v>
      </c>
      <c r="G390" s="234"/>
      <c r="H390" s="235" t="s">
        <v>1</v>
      </c>
      <c r="I390" s="237"/>
      <c r="J390" s="234"/>
      <c r="K390" s="234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145</v>
      </c>
      <c r="AU390" s="242" t="s">
        <v>83</v>
      </c>
      <c r="AV390" s="13" t="s">
        <v>81</v>
      </c>
      <c r="AW390" s="13" t="s">
        <v>32</v>
      </c>
      <c r="AX390" s="13" t="s">
        <v>76</v>
      </c>
      <c r="AY390" s="242" t="s">
        <v>133</v>
      </c>
    </row>
    <row r="391" s="13" customFormat="1">
      <c r="A391" s="13"/>
      <c r="B391" s="233"/>
      <c r="C391" s="234"/>
      <c r="D391" s="226" t="s">
        <v>145</v>
      </c>
      <c r="E391" s="235" t="s">
        <v>1</v>
      </c>
      <c r="F391" s="236" t="s">
        <v>366</v>
      </c>
      <c r="G391" s="234"/>
      <c r="H391" s="235" t="s">
        <v>1</v>
      </c>
      <c r="I391" s="237"/>
      <c r="J391" s="234"/>
      <c r="K391" s="234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145</v>
      </c>
      <c r="AU391" s="242" t="s">
        <v>83</v>
      </c>
      <c r="AV391" s="13" t="s">
        <v>81</v>
      </c>
      <c r="AW391" s="13" t="s">
        <v>32</v>
      </c>
      <c r="AX391" s="13" t="s">
        <v>76</v>
      </c>
      <c r="AY391" s="242" t="s">
        <v>133</v>
      </c>
    </row>
    <row r="392" s="14" customFormat="1">
      <c r="A392" s="14"/>
      <c r="B392" s="243"/>
      <c r="C392" s="244"/>
      <c r="D392" s="226" t="s">
        <v>145</v>
      </c>
      <c r="E392" s="245" t="s">
        <v>1</v>
      </c>
      <c r="F392" s="246" t="s">
        <v>367</v>
      </c>
      <c r="G392" s="244"/>
      <c r="H392" s="247">
        <v>20.312999999999999</v>
      </c>
      <c r="I392" s="248"/>
      <c r="J392" s="244"/>
      <c r="K392" s="244"/>
      <c r="L392" s="249"/>
      <c r="M392" s="250"/>
      <c r="N392" s="251"/>
      <c r="O392" s="251"/>
      <c r="P392" s="251"/>
      <c r="Q392" s="251"/>
      <c r="R392" s="251"/>
      <c r="S392" s="251"/>
      <c r="T392" s="25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3" t="s">
        <v>145</v>
      </c>
      <c r="AU392" s="253" t="s">
        <v>83</v>
      </c>
      <c r="AV392" s="14" t="s">
        <v>83</v>
      </c>
      <c r="AW392" s="14" t="s">
        <v>32</v>
      </c>
      <c r="AX392" s="14" t="s">
        <v>76</v>
      </c>
      <c r="AY392" s="253" t="s">
        <v>133</v>
      </c>
    </row>
    <row r="393" s="15" customFormat="1">
      <c r="A393" s="15"/>
      <c r="B393" s="254"/>
      <c r="C393" s="255"/>
      <c r="D393" s="226" t="s">
        <v>145</v>
      </c>
      <c r="E393" s="256" t="s">
        <v>1</v>
      </c>
      <c r="F393" s="257" t="s">
        <v>151</v>
      </c>
      <c r="G393" s="255"/>
      <c r="H393" s="258">
        <v>20.312999999999999</v>
      </c>
      <c r="I393" s="259"/>
      <c r="J393" s="255"/>
      <c r="K393" s="255"/>
      <c r="L393" s="260"/>
      <c r="M393" s="261"/>
      <c r="N393" s="262"/>
      <c r="O393" s="262"/>
      <c r="P393" s="262"/>
      <c r="Q393" s="262"/>
      <c r="R393" s="262"/>
      <c r="S393" s="262"/>
      <c r="T393" s="263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4" t="s">
        <v>145</v>
      </c>
      <c r="AU393" s="264" t="s">
        <v>83</v>
      </c>
      <c r="AV393" s="15" t="s">
        <v>139</v>
      </c>
      <c r="AW393" s="15" t="s">
        <v>32</v>
      </c>
      <c r="AX393" s="15" t="s">
        <v>81</v>
      </c>
      <c r="AY393" s="264" t="s">
        <v>133</v>
      </c>
    </row>
    <row r="394" s="2" customFormat="1" ht="16.5" customHeight="1">
      <c r="A394" s="38"/>
      <c r="B394" s="39"/>
      <c r="C394" s="212" t="s">
        <v>368</v>
      </c>
      <c r="D394" s="212" t="s">
        <v>135</v>
      </c>
      <c r="E394" s="213" t="s">
        <v>369</v>
      </c>
      <c r="F394" s="214" t="s">
        <v>370</v>
      </c>
      <c r="G394" s="215" t="s">
        <v>241</v>
      </c>
      <c r="H394" s="216">
        <v>1.2390000000000001</v>
      </c>
      <c r="I394" s="217"/>
      <c r="J394" s="218">
        <f>ROUND(I394*H394,2)</f>
        <v>0</v>
      </c>
      <c r="K394" s="219"/>
      <c r="L394" s="44"/>
      <c r="M394" s="220" t="s">
        <v>1</v>
      </c>
      <c r="N394" s="221" t="s">
        <v>41</v>
      </c>
      <c r="O394" s="91"/>
      <c r="P394" s="222">
        <f>O394*H394</f>
        <v>0</v>
      </c>
      <c r="Q394" s="222">
        <v>0</v>
      </c>
      <c r="R394" s="222">
        <f>Q394*H394</f>
        <v>0</v>
      </c>
      <c r="S394" s="222">
        <v>1.8</v>
      </c>
      <c r="T394" s="223">
        <f>S394*H394</f>
        <v>2.2302000000000004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4" t="s">
        <v>139</v>
      </c>
      <c r="AT394" s="224" t="s">
        <v>135</v>
      </c>
      <c r="AU394" s="224" t="s">
        <v>83</v>
      </c>
      <c r="AY394" s="17" t="s">
        <v>133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7" t="s">
        <v>81</v>
      </c>
      <c r="BK394" s="225">
        <f>ROUND(I394*H394,2)</f>
        <v>0</v>
      </c>
      <c r="BL394" s="17" t="s">
        <v>139</v>
      </c>
      <c r="BM394" s="224" t="s">
        <v>371</v>
      </c>
    </row>
    <row r="395" s="2" customFormat="1">
      <c r="A395" s="38"/>
      <c r="B395" s="39"/>
      <c r="C395" s="40"/>
      <c r="D395" s="226" t="s">
        <v>141</v>
      </c>
      <c r="E395" s="40"/>
      <c r="F395" s="227" t="s">
        <v>372</v>
      </c>
      <c r="G395" s="40"/>
      <c r="H395" s="40"/>
      <c r="I395" s="228"/>
      <c r="J395" s="40"/>
      <c r="K395" s="40"/>
      <c r="L395" s="44"/>
      <c r="M395" s="229"/>
      <c r="N395" s="230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141</v>
      </c>
      <c r="AU395" s="17" t="s">
        <v>83</v>
      </c>
    </row>
    <row r="396" s="2" customFormat="1">
      <c r="A396" s="38"/>
      <c r="B396" s="39"/>
      <c r="C396" s="40"/>
      <c r="D396" s="231" t="s">
        <v>143</v>
      </c>
      <c r="E396" s="40"/>
      <c r="F396" s="232" t="s">
        <v>373</v>
      </c>
      <c r="G396" s="40"/>
      <c r="H396" s="40"/>
      <c r="I396" s="228"/>
      <c r="J396" s="40"/>
      <c r="K396" s="40"/>
      <c r="L396" s="44"/>
      <c r="M396" s="229"/>
      <c r="N396" s="230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143</v>
      </c>
      <c r="AU396" s="17" t="s">
        <v>83</v>
      </c>
    </row>
    <row r="397" s="13" customFormat="1">
      <c r="A397" s="13"/>
      <c r="B397" s="233"/>
      <c r="C397" s="234"/>
      <c r="D397" s="226" t="s">
        <v>145</v>
      </c>
      <c r="E397" s="235" t="s">
        <v>1</v>
      </c>
      <c r="F397" s="236" t="s">
        <v>374</v>
      </c>
      <c r="G397" s="234"/>
      <c r="H397" s="235" t="s">
        <v>1</v>
      </c>
      <c r="I397" s="237"/>
      <c r="J397" s="234"/>
      <c r="K397" s="234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145</v>
      </c>
      <c r="AU397" s="242" t="s">
        <v>83</v>
      </c>
      <c r="AV397" s="13" t="s">
        <v>81</v>
      </c>
      <c r="AW397" s="13" t="s">
        <v>32</v>
      </c>
      <c r="AX397" s="13" t="s">
        <v>76</v>
      </c>
      <c r="AY397" s="242" t="s">
        <v>133</v>
      </c>
    </row>
    <row r="398" s="13" customFormat="1">
      <c r="A398" s="13"/>
      <c r="B398" s="233"/>
      <c r="C398" s="234"/>
      <c r="D398" s="226" t="s">
        <v>145</v>
      </c>
      <c r="E398" s="235" t="s">
        <v>1</v>
      </c>
      <c r="F398" s="236" t="s">
        <v>375</v>
      </c>
      <c r="G398" s="234"/>
      <c r="H398" s="235" t="s">
        <v>1</v>
      </c>
      <c r="I398" s="237"/>
      <c r="J398" s="234"/>
      <c r="K398" s="234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145</v>
      </c>
      <c r="AU398" s="242" t="s">
        <v>83</v>
      </c>
      <c r="AV398" s="13" t="s">
        <v>81</v>
      </c>
      <c r="AW398" s="13" t="s">
        <v>32</v>
      </c>
      <c r="AX398" s="13" t="s">
        <v>76</v>
      </c>
      <c r="AY398" s="242" t="s">
        <v>133</v>
      </c>
    </row>
    <row r="399" s="13" customFormat="1">
      <c r="A399" s="13"/>
      <c r="B399" s="233"/>
      <c r="C399" s="234"/>
      <c r="D399" s="226" t="s">
        <v>145</v>
      </c>
      <c r="E399" s="235" t="s">
        <v>1</v>
      </c>
      <c r="F399" s="236" t="s">
        <v>376</v>
      </c>
      <c r="G399" s="234"/>
      <c r="H399" s="235" t="s">
        <v>1</v>
      </c>
      <c r="I399" s="237"/>
      <c r="J399" s="234"/>
      <c r="K399" s="234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145</v>
      </c>
      <c r="AU399" s="242" t="s">
        <v>83</v>
      </c>
      <c r="AV399" s="13" t="s">
        <v>81</v>
      </c>
      <c r="AW399" s="13" t="s">
        <v>32</v>
      </c>
      <c r="AX399" s="13" t="s">
        <v>76</v>
      </c>
      <c r="AY399" s="242" t="s">
        <v>133</v>
      </c>
    </row>
    <row r="400" s="14" customFormat="1">
      <c r="A400" s="14"/>
      <c r="B400" s="243"/>
      <c r="C400" s="244"/>
      <c r="D400" s="226" t="s">
        <v>145</v>
      </c>
      <c r="E400" s="245" t="s">
        <v>1</v>
      </c>
      <c r="F400" s="246" t="s">
        <v>377</v>
      </c>
      <c r="G400" s="244"/>
      <c r="H400" s="247">
        <v>0.27000000000000002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145</v>
      </c>
      <c r="AU400" s="253" t="s">
        <v>83</v>
      </c>
      <c r="AV400" s="14" t="s">
        <v>83</v>
      </c>
      <c r="AW400" s="14" t="s">
        <v>32</v>
      </c>
      <c r="AX400" s="14" t="s">
        <v>76</v>
      </c>
      <c r="AY400" s="253" t="s">
        <v>133</v>
      </c>
    </row>
    <row r="401" s="13" customFormat="1">
      <c r="A401" s="13"/>
      <c r="B401" s="233"/>
      <c r="C401" s="234"/>
      <c r="D401" s="226" t="s">
        <v>145</v>
      </c>
      <c r="E401" s="235" t="s">
        <v>1</v>
      </c>
      <c r="F401" s="236" t="s">
        <v>378</v>
      </c>
      <c r="G401" s="234"/>
      <c r="H401" s="235" t="s">
        <v>1</v>
      </c>
      <c r="I401" s="237"/>
      <c r="J401" s="234"/>
      <c r="K401" s="234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145</v>
      </c>
      <c r="AU401" s="242" t="s">
        <v>83</v>
      </c>
      <c r="AV401" s="13" t="s">
        <v>81</v>
      </c>
      <c r="AW401" s="13" t="s">
        <v>32</v>
      </c>
      <c r="AX401" s="13" t="s">
        <v>76</v>
      </c>
      <c r="AY401" s="242" t="s">
        <v>133</v>
      </c>
    </row>
    <row r="402" s="14" customFormat="1">
      <c r="A402" s="14"/>
      <c r="B402" s="243"/>
      <c r="C402" s="244"/>
      <c r="D402" s="226" t="s">
        <v>145</v>
      </c>
      <c r="E402" s="245" t="s">
        <v>1</v>
      </c>
      <c r="F402" s="246" t="s">
        <v>379</v>
      </c>
      <c r="G402" s="244"/>
      <c r="H402" s="247">
        <v>0.38400000000000001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145</v>
      </c>
      <c r="AU402" s="253" t="s">
        <v>83</v>
      </c>
      <c r="AV402" s="14" t="s">
        <v>83</v>
      </c>
      <c r="AW402" s="14" t="s">
        <v>32</v>
      </c>
      <c r="AX402" s="14" t="s">
        <v>76</v>
      </c>
      <c r="AY402" s="253" t="s">
        <v>133</v>
      </c>
    </row>
    <row r="403" s="13" customFormat="1">
      <c r="A403" s="13"/>
      <c r="B403" s="233"/>
      <c r="C403" s="234"/>
      <c r="D403" s="226" t="s">
        <v>145</v>
      </c>
      <c r="E403" s="235" t="s">
        <v>1</v>
      </c>
      <c r="F403" s="236" t="s">
        <v>380</v>
      </c>
      <c r="G403" s="234"/>
      <c r="H403" s="235" t="s">
        <v>1</v>
      </c>
      <c r="I403" s="237"/>
      <c r="J403" s="234"/>
      <c r="K403" s="234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145</v>
      </c>
      <c r="AU403" s="242" t="s">
        <v>83</v>
      </c>
      <c r="AV403" s="13" t="s">
        <v>81</v>
      </c>
      <c r="AW403" s="13" t="s">
        <v>32</v>
      </c>
      <c r="AX403" s="13" t="s">
        <v>76</v>
      </c>
      <c r="AY403" s="242" t="s">
        <v>133</v>
      </c>
    </row>
    <row r="404" s="14" customFormat="1">
      <c r="A404" s="14"/>
      <c r="B404" s="243"/>
      <c r="C404" s="244"/>
      <c r="D404" s="226" t="s">
        <v>145</v>
      </c>
      <c r="E404" s="245" t="s">
        <v>1</v>
      </c>
      <c r="F404" s="246" t="s">
        <v>381</v>
      </c>
      <c r="G404" s="244"/>
      <c r="H404" s="247">
        <v>0.58499999999999996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145</v>
      </c>
      <c r="AU404" s="253" t="s">
        <v>83</v>
      </c>
      <c r="AV404" s="14" t="s">
        <v>83</v>
      </c>
      <c r="AW404" s="14" t="s">
        <v>32</v>
      </c>
      <c r="AX404" s="14" t="s">
        <v>76</v>
      </c>
      <c r="AY404" s="253" t="s">
        <v>133</v>
      </c>
    </row>
    <row r="405" s="15" customFormat="1">
      <c r="A405" s="15"/>
      <c r="B405" s="254"/>
      <c r="C405" s="255"/>
      <c r="D405" s="226" t="s">
        <v>145</v>
      </c>
      <c r="E405" s="256" t="s">
        <v>1</v>
      </c>
      <c r="F405" s="257" t="s">
        <v>151</v>
      </c>
      <c r="G405" s="255"/>
      <c r="H405" s="258">
        <v>1.2390000000000001</v>
      </c>
      <c r="I405" s="259"/>
      <c r="J405" s="255"/>
      <c r="K405" s="255"/>
      <c r="L405" s="260"/>
      <c r="M405" s="261"/>
      <c r="N405" s="262"/>
      <c r="O405" s="262"/>
      <c r="P405" s="262"/>
      <c r="Q405" s="262"/>
      <c r="R405" s="262"/>
      <c r="S405" s="262"/>
      <c r="T405" s="263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4" t="s">
        <v>145</v>
      </c>
      <c r="AU405" s="264" t="s">
        <v>83</v>
      </c>
      <c r="AV405" s="15" t="s">
        <v>139</v>
      </c>
      <c r="AW405" s="15" t="s">
        <v>32</v>
      </c>
      <c r="AX405" s="15" t="s">
        <v>81</v>
      </c>
      <c r="AY405" s="264" t="s">
        <v>133</v>
      </c>
    </row>
    <row r="406" s="2" customFormat="1" ht="21.75" customHeight="1">
      <c r="A406" s="38"/>
      <c r="B406" s="39"/>
      <c r="C406" s="212" t="s">
        <v>382</v>
      </c>
      <c r="D406" s="212" t="s">
        <v>135</v>
      </c>
      <c r="E406" s="213" t="s">
        <v>383</v>
      </c>
      <c r="F406" s="214" t="s">
        <v>384</v>
      </c>
      <c r="G406" s="215" t="s">
        <v>241</v>
      </c>
      <c r="H406" s="216">
        <v>30.254999999999999</v>
      </c>
      <c r="I406" s="217"/>
      <c r="J406" s="218">
        <f>ROUND(I406*H406,2)</f>
        <v>0</v>
      </c>
      <c r="K406" s="219"/>
      <c r="L406" s="44"/>
      <c r="M406" s="220" t="s">
        <v>1</v>
      </c>
      <c r="N406" s="221" t="s">
        <v>41</v>
      </c>
      <c r="O406" s="91"/>
      <c r="P406" s="222">
        <f>O406*H406</f>
        <v>0</v>
      </c>
      <c r="Q406" s="222">
        <v>0</v>
      </c>
      <c r="R406" s="222">
        <f>Q406*H406</f>
        <v>0</v>
      </c>
      <c r="S406" s="222">
        <v>2.2000000000000002</v>
      </c>
      <c r="T406" s="223">
        <f>S406*H406</f>
        <v>66.561000000000007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4" t="s">
        <v>139</v>
      </c>
      <c r="AT406" s="224" t="s">
        <v>135</v>
      </c>
      <c r="AU406" s="224" t="s">
        <v>83</v>
      </c>
      <c r="AY406" s="17" t="s">
        <v>133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7" t="s">
        <v>81</v>
      </c>
      <c r="BK406" s="225">
        <f>ROUND(I406*H406,2)</f>
        <v>0</v>
      </c>
      <c r="BL406" s="17" t="s">
        <v>139</v>
      </c>
      <c r="BM406" s="224" t="s">
        <v>385</v>
      </c>
    </row>
    <row r="407" s="2" customFormat="1">
      <c r="A407" s="38"/>
      <c r="B407" s="39"/>
      <c r="C407" s="40"/>
      <c r="D407" s="226" t="s">
        <v>141</v>
      </c>
      <c r="E407" s="40"/>
      <c r="F407" s="227" t="s">
        <v>386</v>
      </c>
      <c r="G407" s="40"/>
      <c r="H407" s="40"/>
      <c r="I407" s="228"/>
      <c r="J407" s="40"/>
      <c r="K407" s="40"/>
      <c r="L407" s="44"/>
      <c r="M407" s="229"/>
      <c r="N407" s="230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141</v>
      </c>
      <c r="AU407" s="17" t="s">
        <v>83</v>
      </c>
    </row>
    <row r="408" s="2" customFormat="1">
      <c r="A408" s="38"/>
      <c r="B408" s="39"/>
      <c r="C408" s="40"/>
      <c r="D408" s="231" t="s">
        <v>143</v>
      </c>
      <c r="E408" s="40"/>
      <c r="F408" s="232" t="s">
        <v>387</v>
      </c>
      <c r="G408" s="40"/>
      <c r="H408" s="40"/>
      <c r="I408" s="228"/>
      <c r="J408" s="40"/>
      <c r="K408" s="40"/>
      <c r="L408" s="44"/>
      <c r="M408" s="229"/>
      <c r="N408" s="230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143</v>
      </c>
      <c r="AU408" s="17" t="s">
        <v>83</v>
      </c>
    </row>
    <row r="409" s="13" customFormat="1">
      <c r="A409" s="13"/>
      <c r="B409" s="233"/>
      <c r="C409" s="234"/>
      <c r="D409" s="226" t="s">
        <v>145</v>
      </c>
      <c r="E409" s="235" t="s">
        <v>1</v>
      </c>
      <c r="F409" s="236" t="s">
        <v>388</v>
      </c>
      <c r="G409" s="234"/>
      <c r="H409" s="235" t="s">
        <v>1</v>
      </c>
      <c r="I409" s="237"/>
      <c r="J409" s="234"/>
      <c r="K409" s="234"/>
      <c r="L409" s="238"/>
      <c r="M409" s="239"/>
      <c r="N409" s="240"/>
      <c r="O409" s="240"/>
      <c r="P409" s="240"/>
      <c r="Q409" s="240"/>
      <c r="R409" s="240"/>
      <c r="S409" s="240"/>
      <c r="T409" s="24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2" t="s">
        <v>145</v>
      </c>
      <c r="AU409" s="242" t="s">
        <v>83</v>
      </c>
      <c r="AV409" s="13" t="s">
        <v>81</v>
      </c>
      <c r="AW409" s="13" t="s">
        <v>32</v>
      </c>
      <c r="AX409" s="13" t="s">
        <v>76</v>
      </c>
      <c r="AY409" s="242" t="s">
        <v>133</v>
      </c>
    </row>
    <row r="410" s="13" customFormat="1">
      <c r="A410" s="13"/>
      <c r="B410" s="233"/>
      <c r="C410" s="234"/>
      <c r="D410" s="226" t="s">
        <v>145</v>
      </c>
      <c r="E410" s="235" t="s">
        <v>1</v>
      </c>
      <c r="F410" s="236" t="s">
        <v>389</v>
      </c>
      <c r="G410" s="234"/>
      <c r="H410" s="235" t="s">
        <v>1</v>
      </c>
      <c r="I410" s="237"/>
      <c r="J410" s="234"/>
      <c r="K410" s="234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145</v>
      </c>
      <c r="AU410" s="242" t="s">
        <v>83</v>
      </c>
      <c r="AV410" s="13" t="s">
        <v>81</v>
      </c>
      <c r="AW410" s="13" t="s">
        <v>32</v>
      </c>
      <c r="AX410" s="13" t="s">
        <v>76</v>
      </c>
      <c r="AY410" s="242" t="s">
        <v>133</v>
      </c>
    </row>
    <row r="411" s="14" customFormat="1">
      <c r="A411" s="14"/>
      <c r="B411" s="243"/>
      <c r="C411" s="244"/>
      <c r="D411" s="226" t="s">
        <v>145</v>
      </c>
      <c r="E411" s="245" t="s">
        <v>1</v>
      </c>
      <c r="F411" s="246" t="s">
        <v>390</v>
      </c>
      <c r="G411" s="244"/>
      <c r="H411" s="247">
        <v>2.125</v>
      </c>
      <c r="I411" s="248"/>
      <c r="J411" s="244"/>
      <c r="K411" s="244"/>
      <c r="L411" s="249"/>
      <c r="M411" s="250"/>
      <c r="N411" s="251"/>
      <c r="O411" s="251"/>
      <c r="P411" s="251"/>
      <c r="Q411" s="251"/>
      <c r="R411" s="251"/>
      <c r="S411" s="251"/>
      <c r="T411" s="25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3" t="s">
        <v>145</v>
      </c>
      <c r="AU411" s="253" t="s">
        <v>83</v>
      </c>
      <c r="AV411" s="14" t="s">
        <v>83</v>
      </c>
      <c r="AW411" s="14" t="s">
        <v>32</v>
      </c>
      <c r="AX411" s="14" t="s">
        <v>76</v>
      </c>
      <c r="AY411" s="253" t="s">
        <v>133</v>
      </c>
    </row>
    <row r="412" s="13" customFormat="1">
      <c r="A412" s="13"/>
      <c r="B412" s="233"/>
      <c r="C412" s="234"/>
      <c r="D412" s="226" t="s">
        <v>145</v>
      </c>
      <c r="E412" s="235" t="s">
        <v>1</v>
      </c>
      <c r="F412" s="236" t="s">
        <v>391</v>
      </c>
      <c r="G412" s="234"/>
      <c r="H412" s="235" t="s">
        <v>1</v>
      </c>
      <c r="I412" s="237"/>
      <c r="J412" s="234"/>
      <c r="K412" s="234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145</v>
      </c>
      <c r="AU412" s="242" t="s">
        <v>83</v>
      </c>
      <c r="AV412" s="13" t="s">
        <v>81</v>
      </c>
      <c r="AW412" s="13" t="s">
        <v>32</v>
      </c>
      <c r="AX412" s="13" t="s">
        <v>76</v>
      </c>
      <c r="AY412" s="242" t="s">
        <v>133</v>
      </c>
    </row>
    <row r="413" s="14" customFormat="1">
      <c r="A413" s="14"/>
      <c r="B413" s="243"/>
      <c r="C413" s="244"/>
      <c r="D413" s="226" t="s">
        <v>145</v>
      </c>
      <c r="E413" s="245" t="s">
        <v>1</v>
      </c>
      <c r="F413" s="246" t="s">
        <v>392</v>
      </c>
      <c r="G413" s="244"/>
      <c r="H413" s="247">
        <v>4.1500000000000004</v>
      </c>
      <c r="I413" s="248"/>
      <c r="J413" s="244"/>
      <c r="K413" s="244"/>
      <c r="L413" s="249"/>
      <c r="M413" s="250"/>
      <c r="N413" s="251"/>
      <c r="O413" s="251"/>
      <c r="P413" s="251"/>
      <c r="Q413" s="251"/>
      <c r="R413" s="251"/>
      <c r="S413" s="251"/>
      <c r="T413" s="25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3" t="s">
        <v>145</v>
      </c>
      <c r="AU413" s="253" t="s">
        <v>83</v>
      </c>
      <c r="AV413" s="14" t="s">
        <v>83</v>
      </c>
      <c r="AW413" s="14" t="s">
        <v>32</v>
      </c>
      <c r="AX413" s="14" t="s">
        <v>76</v>
      </c>
      <c r="AY413" s="253" t="s">
        <v>133</v>
      </c>
    </row>
    <row r="414" s="13" customFormat="1">
      <c r="A414" s="13"/>
      <c r="B414" s="233"/>
      <c r="C414" s="234"/>
      <c r="D414" s="226" t="s">
        <v>145</v>
      </c>
      <c r="E414" s="235" t="s">
        <v>1</v>
      </c>
      <c r="F414" s="236" t="s">
        <v>209</v>
      </c>
      <c r="G414" s="234"/>
      <c r="H414" s="235" t="s">
        <v>1</v>
      </c>
      <c r="I414" s="237"/>
      <c r="J414" s="234"/>
      <c r="K414" s="234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145</v>
      </c>
      <c r="AU414" s="242" t="s">
        <v>83</v>
      </c>
      <c r="AV414" s="13" t="s">
        <v>81</v>
      </c>
      <c r="AW414" s="13" t="s">
        <v>32</v>
      </c>
      <c r="AX414" s="13" t="s">
        <v>76</v>
      </c>
      <c r="AY414" s="242" t="s">
        <v>133</v>
      </c>
    </row>
    <row r="415" s="14" customFormat="1">
      <c r="A415" s="14"/>
      <c r="B415" s="243"/>
      <c r="C415" s="244"/>
      <c r="D415" s="226" t="s">
        <v>145</v>
      </c>
      <c r="E415" s="245" t="s">
        <v>1</v>
      </c>
      <c r="F415" s="246" t="s">
        <v>393</v>
      </c>
      <c r="G415" s="244"/>
      <c r="H415" s="247">
        <v>23.98</v>
      </c>
      <c r="I415" s="248"/>
      <c r="J415" s="244"/>
      <c r="K415" s="244"/>
      <c r="L415" s="249"/>
      <c r="M415" s="250"/>
      <c r="N415" s="251"/>
      <c r="O415" s="251"/>
      <c r="P415" s="251"/>
      <c r="Q415" s="251"/>
      <c r="R415" s="251"/>
      <c r="S415" s="251"/>
      <c r="T415" s="25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3" t="s">
        <v>145</v>
      </c>
      <c r="AU415" s="253" t="s">
        <v>83</v>
      </c>
      <c r="AV415" s="14" t="s">
        <v>83</v>
      </c>
      <c r="AW415" s="14" t="s">
        <v>32</v>
      </c>
      <c r="AX415" s="14" t="s">
        <v>76</v>
      </c>
      <c r="AY415" s="253" t="s">
        <v>133</v>
      </c>
    </row>
    <row r="416" s="15" customFormat="1">
      <c r="A416" s="15"/>
      <c r="B416" s="254"/>
      <c r="C416" s="255"/>
      <c r="D416" s="226" t="s">
        <v>145</v>
      </c>
      <c r="E416" s="256" t="s">
        <v>1</v>
      </c>
      <c r="F416" s="257" t="s">
        <v>151</v>
      </c>
      <c r="G416" s="255"/>
      <c r="H416" s="258">
        <v>30.254999999999999</v>
      </c>
      <c r="I416" s="259"/>
      <c r="J416" s="255"/>
      <c r="K416" s="255"/>
      <c r="L416" s="260"/>
      <c r="M416" s="261"/>
      <c r="N416" s="262"/>
      <c r="O416" s="262"/>
      <c r="P416" s="262"/>
      <c r="Q416" s="262"/>
      <c r="R416" s="262"/>
      <c r="S416" s="262"/>
      <c r="T416" s="263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4" t="s">
        <v>145</v>
      </c>
      <c r="AU416" s="264" t="s">
        <v>83</v>
      </c>
      <c r="AV416" s="15" t="s">
        <v>139</v>
      </c>
      <c r="AW416" s="15" t="s">
        <v>32</v>
      </c>
      <c r="AX416" s="15" t="s">
        <v>81</v>
      </c>
      <c r="AY416" s="264" t="s">
        <v>133</v>
      </c>
    </row>
    <row r="417" s="2" customFormat="1" ht="16.5" customHeight="1">
      <c r="A417" s="38"/>
      <c r="B417" s="39"/>
      <c r="C417" s="212" t="s">
        <v>394</v>
      </c>
      <c r="D417" s="212" t="s">
        <v>135</v>
      </c>
      <c r="E417" s="213" t="s">
        <v>395</v>
      </c>
      <c r="F417" s="214" t="s">
        <v>396</v>
      </c>
      <c r="G417" s="215" t="s">
        <v>138</v>
      </c>
      <c r="H417" s="216">
        <v>6.2800000000000002</v>
      </c>
      <c r="I417" s="217"/>
      <c r="J417" s="218">
        <f>ROUND(I417*H417,2)</f>
        <v>0</v>
      </c>
      <c r="K417" s="219"/>
      <c r="L417" s="44"/>
      <c r="M417" s="220" t="s">
        <v>1</v>
      </c>
      <c r="N417" s="221" t="s">
        <v>41</v>
      </c>
      <c r="O417" s="91"/>
      <c r="P417" s="222">
        <f>O417*H417</f>
        <v>0</v>
      </c>
      <c r="Q417" s="222">
        <v>0</v>
      </c>
      <c r="R417" s="222">
        <f>Q417*H417</f>
        <v>0</v>
      </c>
      <c r="S417" s="222">
        <v>0.035000000000000003</v>
      </c>
      <c r="T417" s="223">
        <f>S417*H417</f>
        <v>0.21980000000000002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4" t="s">
        <v>139</v>
      </c>
      <c r="AT417" s="224" t="s">
        <v>135</v>
      </c>
      <c r="AU417" s="224" t="s">
        <v>83</v>
      </c>
      <c r="AY417" s="17" t="s">
        <v>133</v>
      </c>
      <c r="BE417" s="225">
        <f>IF(N417="základní",J417,0)</f>
        <v>0</v>
      </c>
      <c r="BF417" s="225">
        <f>IF(N417="snížená",J417,0)</f>
        <v>0</v>
      </c>
      <c r="BG417" s="225">
        <f>IF(N417="zákl. přenesená",J417,0)</f>
        <v>0</v>
      </c>
      <c r="BH417" s="225">
        <f>IF(N417="sníž. přenesená",J417,0)</f>
        <v>0</v>
      </c>
      <c r="BI417" s="225">
        <f>IF(N417="nulová",J417,0)</f>
        <v>0</v>
      </c>
      <c r="BJ417" s="17" t="s">
        <v>81</v>
      </c>
      <c r="BK417" s="225">
        <f>ROUND(I417*H417,2)</f>
        <v>0</v>
      </c>
      <c r="BL417" s="17" t="s">
        <v>139</v>
      </c>
      <c r="BM417" s="224" t="s">
        <v>397</v>
      </c>
    </row>
    <row r="418" s="2" customFormat="1">
      <c r="A418" s="38"/>
      <c r="B418" s="39"/>
      <c r="C418" s="40"/>
      <c r="D418" s="226" t="s">
        <v>141</v>
      </c>
      <c r="E418" s="40"/>
      <c r="F418" s="227" t="s">
        <v>398</v>
      </c>
      <c r="G418" s="40"/>
      <c r="H418" s="40"/>
      <c r="I418" s="228"/>
      <c r="J418" s="40"/>
      <c r="K418" s="40"/>
      <c r="L418" s="44"/>
      <c r="M418" s="229"/>
      <c r="N418" s="230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141</v>
      </c>
      <c r="AU418" s="17" t="s">
        <v>83</v>
      </c>
    </row>
    <row r="419" s="2" customFormat="1">
      <c r="A419" s="38"/>
      <c r="B419" s="39"/>
      <c r="C419" s="40"/>
      <c r="D419" s="231" t="s">
        <v>143</v>
      </c>
      <c r="E419" s="40"/>
      <c r="F419" s="232" t="s">
        <v>399</v>
      </c>
      <c r="G419" s="40"/>
      <c r="H419" s="40"/>
      <c r="I419" s="228"/>
      <c r="J419" s="40"/>
      <c r="K419" s="40"/>
      <c r="L419" s="44"/>
      <c r="M419" s="229"/>
      <c r="N419" s="230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143</v>
      </c>
      <c r="AU419" s="17" t="s">
        <v>83</v>
      </c>
    </row>
    <row r="420" s="13" customFormat="1">
      <c r="A420" s="13"/>
      <c r="B420" s="233"/>
      <c r="C420" s="234"/>
      <c r="D420" s="226" t="s">
        <v>145</v>
      </c>
      <c r="E420" s="235" t="s">
        <v>1</v>
      </c>
      <c r="F420" s="236" t="s">
        <v>389</v>
      </c>
      <c r="G420" s="234"/>
      <c r="H420" s="235" t="s">
        <v>1</v>
      </c>
      <c r="I420" s="237"/>
      <c r="J420" s="234"/>
      <c r="K420" s="234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145</v>
      </c>
      <c r="AU420" s="242" t="s">
        <v>83</v>
      </c>
      <c r="AV420" s="13" t="s">
        <v>81</v>
      </c>
      <c r="AW420" s="13" t="s">
        <v>32</v>
      </c>
      <c r="AX420" s="13" t="s">
        <v>76</v>
      </c>
      <c r="AY420" s="242" t="s">
        <v>133</v>
      </c>
    </row>
    <row r="421" s="14" customFormat="1">
      <c r="A421" s="14"/>
      <c r="B421" s="243"/>
      <c r="C421" s="244"/>
      <c r="D421" s="226" t="s">
        <v>145</v>
      </c>
      <c r="E421" s="245" t="s">
        <v>1</v>
      </c>
      <c r="F421" s="246" t="s">
        <v>400</v>
      </c>
      <c r="G421" s="244"/>
      <c r="H421" s="247">
        <v>2.1299999999999999</v>
      </c>
      <c r="I421" s="248"/>
      <c r="J421" s="244"/>
      <c r="K421" s="244"/>
      <c r="L421" s="249"/>
      <c r="M421" s="250"/>
      <c r="N421" s="251"/>
      <c r="O421" s="251"/>
      <c r="P421" s="251"/>
      <c r="Q421" s="251"/>
      <c r="R421" s="251"/>
      <c r="S421" s="251"/>
      <c r="T421" s="25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3" t="s">
        <v>145</v>
      </c>
      <c r="AU421" s="253" t="s">
        <v>83</v>
      </c>
      <c r="AV421" s="14" t="s">
        <v>83</v>
      </c>
      <c r="AW421" s="14" t="s">
        <v>32</v>
      </c>
      <c r="AX421" s="14" t="s">
        <v>76</v>
      </c>
      <c r="AY421" s="253" t="s">
        <v>133</v>
      </c>
    </row>
    <row r="422" s="13" customFormat="1">
      <c r="A422" s="13"/>
      <c r="B422" s="233"/>
      <c r="C422" s="234"/>
      <c r="D422" s="226" t="s">
        <v>145</v>
      </c>
      <c r="E422" s="235" t="s">
        <v>1</v>
      </c>
      <c r="F422" s="236" t="s">
        <v>401</v>
      </c>
      <c r="G422" s="234"/>
      <c r="H422" s="235" t="s">
        <v>1</v>
      </c>
      <c r="I422" s="237"/>
      <c r="J422" s="234"/>
      <c r="K422" s="234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145</v>
      </c>
      <c r="AU422" s="242" t="s">
        <v>83</v>
      </c>
      <c r="AV422" s="13" t="s">
        <v>81</v>
      </c>
      <c r="AW422" s="13" t="s">
        <v>32</v>
      </c>
      <c r="AX422" s="13" t="s">
        <v>76</v>
      </c>
      <c r="AY422" s="242" t="s">
        <v>133</v>
      </c>
    </row>
    <row r="423" s="14" customFormat="1">
      <c r="A423" s="14"/>
      <c r="B423" s="243"/>
      <c r="C423" s="244"/>
      <c r="D423" s="226" t="s">
        <v>145</v>
      </c>
      <c r="E423" s="245" t="s">
        <v>1</v>
      </c>
      <c r="F423" s="246" t="s">
        <v>392</v>
      </c>
      <c r="G423" s="244"/>
      <c r="H423" s="247">
        <v>4.1500000000000004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145</v>
      </c>
      <c r="AU423" s="253" t="s">
        <v>83</v>
      </c>
      <c r="AV423" s="14" t="s">
        <v>83</v>
      </c>
      <c r="AW423" s="14" t="s">
        <v>32</v>
      </c>
      <c r="AX423" s="14" t="s">
        <v>76</v>
      </c>
      <c r="AY423" s="253" t="s">
        <v>133</v>
      </c>
    </row>
    <row r="424" s="15" customFormat="1">
      <c r="A424" s="15"/>
      <c r="B424" s="254"/>
      <c r="C424" s="255"/>
      <c r="D424" s="226" t="s">
        <v>145</v>
      </c>
      <c r="E424" s="256" t="s">
        <v>1</v>
      </c>
      <c r="F424" s="257" t="s">
        <v>151</v>
      </c>
      <c r="G424" s="255"/>
      <c r="H424" s="258">
        <v>6.2800000000000002</v>
      </c>
      <c r="I424" s="259"/>
      <c r="J424" s="255"/>
      <c r="K424" s="255"/>
      <c r="L424" s="260"/>
      <c r="M424" s="261"/>
      <c r="N424" s="262"/>
      <c r="O424" s="262"/>
      <c r="P424" s="262"/>
      <c r="Q424" s="262"/>
      <c r="R424" s="262"/>
      <c r="S424" s="262"/>
      <c r="T424" s="263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4" t="s">
        <v>145</v>
      </c>
      <c r="AU424" s="264" t="s">
        <v>83</v>
      </c>
      <c r="AV424" s="15" t="s">
        <v>139</v>
      </c>
      <c r="AW424" s="15" t="s">
        <v>32</v>
      </c>
      <c r="AX424" s="15" t="s">
        <v>81</v>
      </c>
      <c r="AY424" s="264" t="s">
        <v>133</v>
      </c>
    </row>
    <row r="425" s="2" customFormat="1" ht="16.5" customHeight="1">
      <c r="A425" s="38"/>
      <c r="B425" s="39"/>
      <c r="C425" s="212" t="s">
        <v>402</v>
      </c>
      <c r="D425" s="212" t="s">
        <v>135</v>
      </c>
      <c r="E425" s="213" t="s">
        <v>403</v>
      </c>
      <c r="F425" s="214" t="s">
        <v>404</v>
      </c>
      <c r="G425" s="215" t="s">
        <v>241</v>
      </c>
      <c r="H425" s="216">
        <v>11.036</v>
      </c>
      <c r="I425" s="217"/>
      <c r="J425" s="218">
        <f>ROUND(I425*H425,2)</f>
        <v>0</v>
      </c>
      <c r="K425" s="219"/>
      <c r="L425" s="44"/>
      <c r="M425" s="220" t="s">
        <v>1</v>
      </c>
      <c r="N425" s="221" t="s">
        <v>41</v>
      </c>
      <c r="O425" s="91"/>
      <c r="P425" s="222">
        <f>O425*H425</f>
        <v>0</v>
      </c>
      <c r="Q425" s="222">
        <v>0</v>
      </c>
      <c r="R425" s="222">
        <f>Q425*H425</f>
        <v>0</v>
      </c>
      <c r="S425" s="222">
        <v>1.3999999999999999</v>
      </c>
      <c r="T425" s="223">
        <f>S425*H425</f>
        <v>15.450399999999998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4" t="s">
        <v>139</v>
      </c>
      <c r="AT425" s="224" t="s">
        <v>135</v>
      </c>
      <c r="AU425" s="224" t="s">
        <v>83</v>
      </c>
      <c r="AY425" s="17" t="s">
        <v>133</v>
      </c>
      <c r="BE425" s="225">
        <f>IF(N425="základní",J425,0)</f>
        <v>0</v>
      </c>
      <c r="BF425" s="225">
        <f>IF(N425="snížená",J425,0)</f>
        <v>0</v>
      </c>
      <c r="BG425" s="225">
        <f>IF(N425="zákl. přenesená",J425,0)</f>
        <v>0</v>
      </c>
      <c r="BH425" s="225">
        <f>IF(N425="sníž. přenesená",J425,0)</f>
        <v>0</v>
      </c>
      <c r="BI425" s="225">
        <f>IF(N425="nulová",J425,0)</f>
        <v>0</v>
      </c>
      <c r="BJ425" s="17" t="s">
        <v>81</v>
      </c>
      <c r="BK425" s="225">
        <f>ROUND(I425*H425,2)</f>
        <v>0</v>
      </c>
      <c r="BL425" s="17" t="s">
        <v>139</v>
      </c>
      <c r="BM425" s="224" t="s">
        <v>405</v>
      </c>
    </row>
    <row r="426" s="2" customFormat="1">
      <c r="A426" s="38"/>
      <c r="B426" s="39"/>
      <c r="C426" s="40"/>
      <c r="D426" s="226" t="s">
        <v>141</v>
      </c>
      <c r="E426" s="40"/>
      <c r="F426" s="227" t="s">
        <v>406</v>
      </c>
      <c r="G426" s="40"/>
      <c r="H426" s="40"/>
      <c r="I426" s="228"/>
      <c r="J426" s="40"/>
      <c r="K426" s="40"/>
      <c r="L426" s="44"/>
      <c r="M426" s="229"/>
      <c r="N426" s="230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141</v>
      </c>
      <c r="AU426" s="17" t="s">
        <v>83</v>
      </c>
    </row>
    <row r="427" s="2" customFormat="1">
      <c r="A427" s="38"/>
      <c r="B427" s="39"/>
      <c r="C427" s="40"/>
      <c r="D427" s="231" t="s">
        <v>143</v>
      </c>
      <c r="E427" s="40"/>
      <c r="F427" s="232" t="s">
        <v>407</v>
      </c>
      <c r="G427" s="40"/>
      <c r="H427" s="40"/>
      <c r="I427" s="228"/>
      <c r="J427" s="40"/>
      <c r="K427" s="40"/>
      <c r="L427" s="44"/>
      <c r="M427" s="229"/>
      <c r="N427" s="230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143</v>
      </c>
      <c r="AU427" s="17" t="s">
        <v>83</v>
      </c>
    </row>
    <row r="428" s="13" customFormat="1">
      <c r="A428" s="13"/>
      <c r="B428" s="233"/>
      <c r="C428" s="234"/>
      <c r="D428" s="226" t="s">
        <v>145</v>
      </c>
      <c r="E428" s="235" t="s">
        <v>1</v>
      </c>
      <c r="F428" s="236" t="s">
        <v>408</v>
      </c>
      <c r="G428" s="234"/>
      <c r="H428" s="235" t="s">
        <v>1</v>
      </c>
      <c r="I428" s="237"/>
      <c r="J428" s="234"/>
      <c r="K428" s="234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145</v>
      </c>
      <c r="AU428" s="242" t="s">
        <v>83</v>
      </c>
      <c r="AV428" s="13" t="s">
        <v>81</v>
      </c>
      <c r="AW428" s="13" t="s">
        <v>32</v>
      </c>
      <c r="AX428" s="13" t="s">
        <v>76</v>
      </c>
      <c r="AY428" s="242" t="s">
        <v>133</v>
      </c>
    </row>
    <row r="429" s="13" customFormat="1">
      <c r="A429" s="13"/>
      <c r="B429" s="233"/>
      <c r="C429" s="234"/>
      <c r="D429" s="226" t="s">
        <v>145</v>
      </c>
      <c r="E429" s="235" t="s">
        <v>1</v>
      </c>
      <c r="F429" s="236" t="s">
        <v>389</v>
      </c>
      <c r="G429" s="234"/>
      <c r="H429" s="235" t="s">
        <v>1</v>
      </c>
      <c r="I429" s="237"/>
      <c r="J429" s="234"/>
      <c r="K429" s="234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145</v>
      </c>
      <c r="AU429" s="242" t="s">
        <v>83</v>
      </c>
      <c r="AV429" s="13" t="s">
        <v>81</v>
      </c>
      <c r="AW429" s="13" t="s">
        <v>32</v>
      </c>
      <c r="AX429" s="13" t="s">
        <v>76</v>
      </c>
      <c r="AY429" s="242" t="s">
        <v>133</v>
      </c>
    </row>
    <row r="430" s="14" customFormat="1">
      <c r="A430" s="14"/>
      <c r="B430" s="243"/>
      <c r="C430" s="244"/>
      <c r="D430" s="226" t="s">
        <v>145</v>
      </c>
      <c r="E430" s="245" t="s">
        <v>1</v>
      </c>
      <c r="F430" s="246" t="s">
        <v>409</v>
      </c>
      <c r="G430" s="244"/>
      <c r="H430" s="247">
        <v>0.42499999999999999</v>
      </c>
      <c r="I430" s="248"/>
      <c r="J430" s="244"/>
      <c r="K430" s="244"/>
      <c r="L430" s="249"/>
      <c r="M430" s="250"/>
      <c r="N430" s="251"/>
      <c r="O430" s="251"/>
      <c r="P430" s="251"/>
      <c r="Q430" s="251"/>
      <c r="R430" s="251"/>
      <c r="S430" s="251"/>
      <c r="T430" s="25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3" t="s">
        <v>145</v>
      </c>
      <c r="AU430" s="253" t="s">
        <v>83</v>
      </c>
      <c r="AV430" s="14" t="s">
        <v>83</v>
      </c>
      <c r="AW430" s="14" t="s">
        <v>32</v>
      </c>
      <c r="AX430" s="14" t="s">
        <v>76</v>
      </c>
      <c r="AY430" s="253" t="s">
        <v>133</v>
      </c>
    </row>
    <row r="431" s="13" customFormat="1">
      <c r="A431" s="13"/>
      <c r="B431" s="233"/>
      <c r="C431" s="234"/>
      <c r="D431" s="226" t="s">
        <v>145</v>
      </c>
      <c r="E431" s="235" t="s">
        <v>1</v>
      </c>
      <c r="F431" s="236" t="s">
        <v>391</v>
      </c>
      <c r="G431" s="234"/>
      <c r="H431" s="235" t="s">
        <v>1</v>
      </c>
      <c r="I431" s="237"/>
      <c r="J431" s="234"/>
      <c r="K431" s="234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145</v>
      </c>
      <c r="AU431" s="242" t="s">
        <v>83</v>
      </c>
      <c r="AV431" s="13" t="s">
        <v>81</v>
      </c>
      <c r="AW431" s="13" t="s">
        <v>32</v>
      </c>
      <c r="AX431" s="13" t="s">
        <v>76</v>
      </c>
      <c r="AY431" s="242" t="s">
        <v>133</v>
      </c>
    </row>
    <row r="432" s="14" customFormat="1">
      <c r="A432" s="14"/>
      <c r="B432" s="243"/>
      <c r="C432" s="244"/>
      <c r="D432" s="226" t="s">
        <v>145</v>
      </c>
      <c r="E432" s="245" t="s">
        <v>1</v>
      </c>
      <c r="F432" s="246" t="s">
        <v>410</v>
      </c>
      <c r="G432" s="244"/>
      <c r="H432" s="247">
        <v>0.82999999999999996</v>
      </c>
      <c r="I432" s="248"/>
      <c r="J432" s="244"/>
      <c r="K432" s="244"/>
      <c r="L432" s="249"/>
      <c r="M432" s="250"/>
      <c r="N432" s="251"/>
      <c r="O432" s="251"/>
      <c r="P432" s="251"/>
      <c r="Q432" s="251"/>
      <c r="R432" s="251"/>
      <c r="S432" s="251"/>
      <c r="T432" s="25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3" t="s">
        <v>145</v>
      </c>
      <c r="AU432" s="253" t="s">
        <v>83</v>
      </c>
      <c r="AV432" s="14" t="s">
        <v>83</v>
      </c>
      <c r="AW432" s="14" t="s">
        <v>32</v>
      </c>
      <c r="AX432" s="14" t="s">
        <v>76</v>
      </c>
      <c r="AY432" s="253" t="s">
        <v>133</v>
      </c>
    </row>
    <row r="433" s="13" customFormat="1">
      <c r="A433" s="13"/>
      <c r="B433" s="233"/>
      <c r="C433" s="234"/>
      <c r="D433" s="226" t="s">
        <v>145</v>
      </c>
      <c r="E433" s="235" t="s">
        <v>1</v>
      </c>
      <c r="F433" s="236" t="s">
        <v>209</v>
      </c>
      <c r="G433" s="234"/>
      <c r="H433" s="235" t="s">
        <v>1</v>
      </c>
      <c r="I433" s="237"/>
      <c r="J433" s="234"/>
      <c r="K433" s="234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145</v>
      </c>
      <c r="AU433" s="242" t="s">
        <v>83</v>
      </c>
      <c r="AV433" s="13" t="s">
        <v>81</v>
      </c>
      <c r="AW433" s="13" t="s">
        <v>32</v>
      </c>
      <c r="AX433" s="13" t="s">
        <v>76</v>
      </c>
      <c r="AY433" s="242" t="s">
        <v>133</v>
      </c>
    </row>
    <row r="434" s="14" customFormat="1">
      <c r="A434" s="14"/>
      <c r="B434" s="243"/>
      <c r="C434" s="244"/>
      <c r="D434" s="226" t="s">
        <v>145</v>
      </c>
      <c r="E434" s="245" t="s">
        <v>1</v>
      </c>
      <c r="F434" s="246" t="s">
        <v>411</v>
      </c>
      <c r="G434" s="244"/>
      <c r="H434" s="247">
        <v>4.7960000000000003</v>
      </c>
      <c r="I434" s="248"/>
      <c r="J434" s="244"/>
      <c r="K434" s="244"/>
      <c r="L434" s="249"/>
      <c r="M434" s="250"/>
      <c r="N434" s="251"/>
      <c r="O434" s="251"/>
      <c r="P434" s="251"/>
      <c r="Q434" s="251"/>
      <c r="R434" s="251"/>
      <c r="S434" s="251"/>
      <c r="T434" s="25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3" t="s">
        <v>145</v>
      </c>
      <c r="AU434" s="253" t="s">
        <v>83</v>
      </c>
      <c r="AV434" s="14" t="s">
        <v>83</v>
      </c>
      <c r="AW434" s="14" t="s">
        <v>32</v>
      </c>
      <c r="AX434" s="14" t="s">
        <v>76</v>
      </c>
      <c r="AY434" s="253" t="s">
        <v>133</v>
      </c>
    </row>
    <row r="435" s="13" customFormat="1">
      <c r="A435" s="13"/>
      <c r="B435" s="233"/>
      <c r="C435" s="234"/>
      <c r="D435" s="226" t="s">
        <v>145</v>
      </c>
      <c r="E435" s="235" t="s">
        <v>1</v>
      </c>
      <c r="F435" s="236" t="s">
        <v>412</v>
      </c>
      <c r="G435" s="234"/>
      <c r="H435" s="235" t="s">
        <v>1</v>
      </c>
      <c r="I435" s="237"/>
      <c r="J435" s="234"/>
      <c r="K435" s="234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145</v>
      </c>
      <c r="AU435" s="242" t="s">
        <v>83</v>
      </c>
      <c r="AV435" s="13" t="s">
        <v>81</v>
      </c>
      <c r="AW435" s="13" t="s">
        <v>32</v>
      </c>
      <c r="AX435" s="13" t="s">
        <v>76</v>
      </c>
      <c r="AY435" s="242" t="s">
        <v>133</v>
      </c>
    </row>
    <row r="436" s="14" customFormat="1">
      <c r="A436" s="14"/>
      <c r="B436" s="243"/>
      <c r="C436" s="244"/>
      <c r="D436" s="226" t="s">
        <v>145</v>
      </c>
      <c r="E436" s="245" t="s">
        <v>1</v>
      </c>
      <c r="F436" s="246" t="s">
        <v>413</v>
      </c>
      <c r="G436" s="244"/>
      <c r="H436" s="247">
        <v>11.036</v>
      </c>
      <c r="I436" s="248"/>
      <c r="J436" s="244"/>
      <c r="K436" s="244"/>
      <c r="L436" s="249"/>
      <c r="M436" s="250"/>
      <c r="N436" s="251"/>
      <c r="O436" s="251"/>
      <c r="P436" s="251"/>
      <c r="Q436" s="251"/>
      <c r="R436" s="251"/>
      <c r="S436" s="251"/>
      <c r="T436" s="252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3" t="s">
        <v>145</v>
      </c>
      <c r="AU436" s="253" t="s">
        <v>83</v>
      </c>
      <c r="AV436" s="14" t="s">
        <v>83</v>
      </c>
      <c r="AW436" s="14" t="s">
        <v>32</v>
      </c>
      <c r="AX436" s="14" t="s">
        <v>81</v>
      </c>
      <c r="AY436" s="253" t="s">
        <v>133</v>
      </c>
    </row>
    <row r="437" s="2" customFormat="1" ht="16.5" customHeight="1">
      <c r="A437" s="38"/>
      <c r="B437" s="39"/>
      <c r="C437" s="212" t="s">
        <v>414</v>
      </c>
      <c r="D437" s="212" t="s">
        <v>135</v>
      </c>
      <c r="E437" s="213" t="s">
        <v>415</v>
      </c>
      <c r="F437" s="214" t="s">
        <v>416</v>
      </c>
      <c r="G437" s="215" t="s">
        <v>138</v>
      </c>
      <c r="H437" s="216">
        <v>8.0719999999999992</v>
      </c>
      <c r="I437" s="217"/>
      <c r="J437" s="218">
        <f>ROUND(I437*H437,2)</f>
        <v>0</v>
      </c>
      <c r="K437" s="219"/>
      <c r="L437" s="44"/>
      <c r="M437" s="220" t="s">
        <v>1</v>
      </c>
      <c r="N437" s="221" t="s">
        <v>41</v>
      </c>
      <c r="O437" s="91"/>
      <c r="P437" s="222">
        <f>O437*H437</f>
        <v>0</v>
      </c>
      <c r="Q437" s="222">
        <v>0</v>
      </c>
      <c r="R437" s="222">
        <f>Q437*H437</f>
        <v>0</v>
      </c>
      <c r="S437" s="222">
        <v>0.047</v>
      </c>
      <c r="T437" s="223">
        <f>S437*H437</f>
        <v>0.37938399999999994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4" t="s">
        <v>139</v>
      </c>
      <c r="AT437" s="224" t="s">
        <v>135</v>
      </c>
      <c r="AU437" s="224" t="s">
        <v>83</v>
      </c>
      <c r="AY437" s="17" t="s">
        <v>133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7" t="s">
        <v>81</v>
      </c>
      <c r="BK437" s="225">
        <f>ROUND(I437*H437,2)</f>
        <v>0</v>
      </c>
      <c r="BL437" s="17" t="s">
        <v>139</v>
      </c>
      <c r="BM437" s="224" t="s">
        <v>417</v>
      </c>
    </row>
    <row r="438" s="2" customFormat="1">
      <c r="A438" s="38"/>
      <c r="B438" s="39"/>
      <c r="C438" s="40"/>
      <c r="D438" s="226" t="s">
        <v>141</v>
      </c>
      <c r="E438" s="40"/>
      <c r="F438" s="227" t="s">
        <v>418</v>
      </c>
      <c r="G438" s="40"/>
      <c r="H438" s="40"/>
      <c r="I438" s="228"/>
      <c r="J438" s="40"/>
      <c r="K438" s="40"/>
      <c r="L438" s="44"/>
      <c r="M438" s="229"/>
      <c r="N438" s="230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141</v>
      </c>
      <c r="AU438" s="17" t="s">
        <v>83</v>
      </c>
    </row>
    <row r="439" s="2" customFormat="1">
      <c r="A439" s="38"/>
      <c r="B439" s="39"/>
      <c r="C439" s="40"/>
      <c r="D439" s="231" t="s">
        <v>143</v>
      </c>
      <c r="E439" s="40"/>
      <c r="F439" s="232" t="s">
        <v>419</v>
      </c>
      <c r="G439" s="40"/>
      <c r="H439" s="40"/>
      <c r="I439" s="228"/>
      <c r="J439" s="40"/>
      <c r="K439" s="40"/>
      <c r="L439" s="44"/>
      <c r="M439" s="229"/>
      <c r="N439" s="230"/>
      <c r="O439" s="91"/>
      <c r="P439" s="91"/>
      <c r="Q439" s="91"/>
      <c r="R439" s="91"/>
      <c r="S439" s="91"/>
      <c r="T439" s="92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143</v>
      </c>
      <c r="AU439" s="17" t="s">
        <v>83</v>
      </c>
    </row>
    <row r="440" s="13" customFormat="1">
      <c r="A440" s="13"/>
      <c r="B440" s="233"/>
      <c r="C440" s="234"/>
      <c r="D440" s="226" t="s">
        <v>145</v>
      </c>
      <c r="E440" s="235" t="s">
        <v>1</v>
      </c>
      <c r="F440" s="236" t="s">
        <v>420</v>
      </c>
      <c r="G440" s="234"/>
      <c r="H440" s="235" t="s">
        <v>1</v>
      </c>
      <c r="I440" s="237"/>
      <c r="J440" s="234"/>
      <c r="K440" s="234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145</v>
      </c>
      <c r="AU440" s="242" t="s">
        <v>83</v>
      </c>
      <c r="AV440" s="13" t="s">
        <v>81</v>
      </c>
      <c r="AW440" s="13" t="s">
        <v>32</v>
      </c>
      <c r="AX440" s="13" t="s">
        <v>76</v>
      </c>
      <c r="AY440" s="242" t="s">
        <v>133</v>
      </c>
    </row>
    <row r="441" s="13" customFormat="1">
      <c r="A441" s="13"/>
      <c r="B441" s="233"/>
      <c r="C441" s="234"/>
      <c r="D441" s="226" t="s">
        <v>145</v>
      </c>
      <c r="E441" s="235" t="s">
        <v>1</v>
      </c>
      <c r="F441" s="236" t="s">
        <v>421</v>
      </c>
      <c r="G441" s="234"/>
      <c r="H441" s="235" t="s">
        <v>1</v>
      </c>
      <c r="I441" s="237"/>
      <c r="J441" s="234"/>
      <c r="K441" s="234"/>
      <c r="L441" s="238"/>
      <c r="M441" s="239"/>
      <c r="N441" s="240"/>
      <c r="O441" s="240"/>
      <c r="P441" s="240"/>
      <c r="Q441" s="240"/>
      <c r="R441" s="240"/>
      <c r="S441" s="240"/>
      <c r="T441" s="24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2" t="s">
        <v>145</v>
      </c>
      <c r="AU441" s="242" t="s">
        <v>83</v>
      </c>
      <c r="AV441" s="13" t="s">
        <v>81</v>
      </c>
      <c r="AW441" s="13" t="s">
        <v>32</v>
      </c>
      <c r="AX441" s="13" t="s">
        <v>76</v>
      </c>
      <c r="AY441" s="242" t="s">
        <v>133</v>
      </c>
    </row>
    <row r="442" s="14" customFormat="1">
      <c r="A442" s="14"/>
      <c r="B442" s="243"/>
      <c r="C442" s="244"/>
      <c r="D442" s="226" t="s">
        <v>145</v>
      </c>
      <c r="E442" s="245" t="s">
        <v>1</v>
      </c>
      <c r="F442" s="246" t="s">
        <v>422</v>
      </c>
      <c r="G442" s="244"/>
      <c r="H442" s="247">
        <v>4.2779999999999996</v>
      </c>
      <c r="I442" s="248"/>
      <c r="J442" s="244"/>
      <c r="K442" s="244"/>
      <c r="L442" s="249"/>
      <c r="M442" s="250"/>
      <c r="N442" s="251"/>
      <c r="O442" s="251"/>
      <c r="P442" s="251"/>
      <c r="Q442" s="251"/>
      <c r="R442" s="251"/>
      <c r="S442" s="251"/>
      <c r="T442" s="25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3" t="s">
        <v>145</v>
      </c>
      <c r="AU442" s="253" t="s">
        <v>83</v>
      </c>
      <c r="AV442" s="14" t="s">
        <v>83</v>
      </c>
      <c r="AW442" s="14" t="s">
        <v>32</v>
      </c>
      <c r="AX442" s="14" t="s">
        <v>76</v>
      </c>
      <c r="AY442" s="253" t="s">
        <v>133</v>
      </c>
    </row>
    <row r="443" s="14" customFormat="1">
      <c r="A443" s="14"/>
      <c r="B443" s="243"/>
      <c r="C443" s="244"/>
      <c r="D443" s="226" t="s">
        <v>145</v>
      </c>
      <c r="E443" s="245" t="s">
        <v>1</v>
      </c>
      <c r="F443" s="246" t="s">
        <v>423</v>
      </c>
      <c r="G443" s="244"/>
      <c r="H443" s="247">
        <v>3.794</v>
      </c>
      <c r="I443" s="248"/>
      <c r="J443" s="244"/>
      <c r="K443" s="244"/>
      <c r="L443" s="249"/>
      <c r="M443" s="250"/>
      <c r="N443" s="251"/>
      <c r="O443" s="251"/>
      <c r="P443" s="251"/>
      <c r="Q443" s="251"/>
      <c r="R443" s="251"/>
      <c r="S443" s="251"/>
      <c r="T443" s="25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3" t="s">
        <v>145</v>
      </c>
      <c r="AU443" s="253" t="s">
        <v>83</v>
      </c>
      <c r="AV443" s="14" t="s">
        <v>83</v>
      </c>
      <c r="AW443" s="14" t="s">
        <v>32</v>
      </c>
      <c r="AX443" s="14" t="s">
        <v>76</v>
      </c>
      <c r="AY443" s="253" t="s">
        <v>133</v>
      </c>
    </row>
    <row r="444" s="15" customFormat="1">
      <c r="A444" s="15"/>
      <c r="B444" s="254"/>
      <c r="C444" s="255"/>
      <c r="D444" s="226" t="s">
        <v>145</v>
      </c>
      <c r="E444" s="256" t="s">
        <v>1</v>
      </c>
      <c r="F444" s="257" t="s">
        <v>151</v>
      </c>
      <c r="G444" s="255"/>
      <c r="H444" s="258">
        <v>8.0719999999999992</v>
      </c>
      <c r="I444" s="259"/>
      <c r="J444" s="255"/>
      <c r="K444" s="255"/>
      <c r="L444" s="260"/>
      <c r="M444" s="261"/>
      <c r="N444" s="262"/>
      <c r="O444" s="262"/>
      <c r="P444" s="262"/>
      <c r="Q444" s="262"/>
      <c r="R444" s="262"/>
      <c r="S444" s="262"/>
      <c r="T444" s="263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4" t="s">
        <v>145</v>
      </c>
      <c r="AU444" s="264" t="s">
        <v>83</v>
      </c>
      <c r="AV444" s="15" t="s">
        <v>139</v>
      </c>
      <c r="AW444" s="15" t="s">
        <v>32</v>
      </c>
      <c r="AX444" s="15" t="s">
        <v>81</v>
      </c>
      <c r="AY444" s="264" t="s">
        <v>133</v>
      </c>
    </row>
    <row r="445" s="2" customFormat="1" ht="16.5" customHeight="1">
      <c r="A445" s="38"/>
      <c r="B445" s="39"/>
      <c r="C445" s="212" t="s">
        <v>424</v>
      </c>
      <c r="D445" s="212" t="s">
        <v>135</v>
      </c>
      <c r="E445" s="213" t="s">
        <v>425</v>
      </c>
      <c r="F445" s="214" t="s">
        <v>426</v>
      </c>
      <c r="G445" s="215" t="s">
        <v>138</v>
      </c>
      <c r="H445" s="216">
        <v>4.7279999999999998</v>
      </c>
      <c r="I445" s="217"/>
      <c r="J445" s="218">
        <f>ROUND(I445*H445,2)</f>
        <v>0</v>
      </c>
      <c r="K445" s="219"/>
      <c r="L445" s="44"/>
      <c r="M445" s="220" t="s">
        <v>1</v>
      </c>
      <c r="N445" s="221" t="s">
        <v>41</v>
      </c>
      <c r="O445" s="91"/>
      <c r="P445" s="222">
        <f>O445*H445</f>
        <v>0</v>
      </c>
      <c r="Q445" s="222">
        <v>0</v>
      </c>
      <c r="R445" s="222">
        <f>Q445*H445</f>
        <v>0</v>
      </c>
      <c r="S445" s="222">
        <v>0.075999999999999998</v>
      </c>
      <c r="T445" s="223">
        <f>S445*H445</f>
        <v>0.35932799999999998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4" t="s">
        <v>139</v>
      </c>
      <c r="AT445" s="224" t="s">
        <v>135</v>
      </c>
      <c r="AU445" s="224" t="s">
        <v>83</v>
      </c>
      <c r="AY445" s="17" t="s">
        <v>133</v>
      </c>
      <c r="BE445" s="225">
        <f>IF(N445="základní",J445,0)</f>
        <v>0</v>
      </c>
      <c r="BF445" s="225">
        <f>IF(N445="snížená",J445,0)</f>
        <v>0</v>
      </c>
      <c r="BG445" s="225">
        <f>IF(N445="zákl. přenesená",J445,0)</f>
        <v>0</v>
      </c>
      <c r="BH445" s="225">
        <f>IF(N445="sníž. přenesená",J445,0)</f>
        <v>0</v>
      </c>
      <c r="BI445" s="225">
        <f>IF(N445="nulová",J445,0)</f>
        <v>0</v>
      </c>
      <c r="BJ445" s="17" t="s">
        <v>81</v>
      </c>
      <c r="BK445" s="225">
        <f>ROUND(I445*H445,2)</f>
        <v>0</v>
      </c>
      <c r="BL445" s="17" t="s">
        <v>139</v>
      </c>
      <c r="BM445" s="224" t="s">
        <v>427</v>
      </c>
    </row>
    <row r="446" s="2" customFormat="1">
      <c r="A446" s="38"/>
      <c r="B446" s="39"/>
      <c r="C446" s="40"/>
      <c r="D446" s="226" t="s">
        <v>141</v>
      </c>
      <c r="E446" s="40"/>
      <c r="F446" s="227" t="s">
        <v>428</v>
      </c>
      <c r="G446" s="40"/>
      <c r="H446" s="40"/>
      <c r="I446" s="228"/>
      <c r="J446" s="40"/>
      <c r="K446" s="40"/>
      <c r="L446" s="44"/>
      <c r="M446" s="229"/>
      <c r="N446" s="230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141</v>
      </c>
      <c r="AU446" s="17" t="s">
        <v>83</v>
      </c>
    </row>
    <row r="447" s="2" customFormat="1">
      <c r="A447" s="38"/>
      <c r="B447" s="39"/>
      <c r="C447" s="40"/>
      <c r="D447" s="231" t="s">
        <v>143</v>
      </c>
      <c r="E447" s="40"/>
      <c r="F447" s="232" t="s">
        <v>429</v>
      </c>
      <c r="G447" s="40"/>
      <c r="H447" s="40"/>
      <c r="I447" s="228"/>
      <c r="J447" s="40"/>
      <c r="K447" s="40"/>
      <c r="L447" s="44"/>
      <c r="M447" s="229"/>
      <c r="N447" s="230"/>
      <c r="O447" s="91"/>
      <c r="P447" s="91"/>
      <c r="Q447" s="91"/>
      <c r="R447" s="91"/>
      <c r="S447" s="91"/>
      <c r="T447" s="92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143</v>
      </c>
      <c r="AU447" s="17" t="s">
        <v>83</v>
      </c>
    </row>
    <row r="448" s="13" customFormat="1">
      <c r="A448" s="13"/>
      <c r="B448" s="233"/>
      <c r="C448" s="234"/>
      <c r="D448" s="226" t="s">
        <v>145</v>
      </c>
      <c r="E448" s="235" t="s">
        <v>1</v>
      </c>
      <c r="F448" s="236" t="s">
        <v>430</v>
      </c>
      <c r="G448" s="234"/>
      <c r="H448" s="235" t="s">
        <v>1</v>
      </c>
      <c r="I448" s="237"/>
      <c r="J448" s="234"/>
      <c r="K448" s="234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145</v>
      </c>
      <c r="AU448" s="242" t="s">
        <v>83</v>
      </c>
      <c r="AV448" s="13" t="s">
        <v>81</v>
      </c>
      <c r="AW448" s="13" t="s">
        <v>32</v>
      </c>
      <c r="AX448" s="13" t="s">
        <v>76</v>
      </c>
      <c r="AY448" s="242" t="s">
        <v>133</v>
      </c>
    </row>
    <row r="449" s="13" customFormat="1">
      <c r="A449" s="13"/>
      <c r="B449" s="233"/>
      <c r="C449" s="234"/>
      <c r="D449" s="226" t="s">
        <v>145</v>
      </c>
      <c r="E449" s="235" t="s">
        <v>1</v>
      </c>
      <c r="F449" s="236" t="s">
        <v>147</v>
      </c>
      <c r="G449" s="234"/>
      <c r="H449" s="235" t="s">
        <v>1</v>
      </c>
      <c r="I449" s="237"/>
      <c r="J449" s="234"/>
      <c r="K449" s="234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145</v>
      </c>
      <c r="AU449" s="242" t="s">
        <v>83</v>
      </c>
      <c r="AV449" s="13" t="s">
        <v>81</v>
      </c>
      <c r="AW449" s="13" t="s">
        <v>32</v>
      </c>
      <c r="AX449" s="13" t="s">
        <v>76</v>
      </c>
      <c r="AY449" s="242" t="s">
        <v>133</v>
      </c>
    </row>
    <row r="450" s="14" customFormat="1">
      <c r="A450" s="14"/>
      <c r="B450" s="243"/>
      <c r="C450" s="244"/>
      <c r="D450" s="226" t="s">
        <v>145</v>
      </c>
      <c r="E450" s="245" t="s">
        <v>1</v>
      </c>
      <c r="F450" s="246" t="s">
        <v>431</v>
      </c>
      <c r="G450" s="244"/>
      <c r="H450" s="247">
        <v>3.1520000000000001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145</v>
      </c>
      <c r="AU450" s="253" t="s">
        <v>83</v>
      </c>
      <c r="AV450" s="14" t="s">
        <v>83</v>
      </c>
      <c r="AW450" s="14" t="s">
        <v>32</v>
      </c>
      <c r="AX450" s="14" t="s">
        <v>76</v>
      </c>
      <c r="AY450" s="253" t="s">
        <v>133</v>
      </c>
    </row>
    <row r="451" s="13" customFormat="1">
      <c r="A451" s="13"/>
      <c r="B451" s="233"/>
      <c r="C451" s="234"/>
      <c r="D451" s="226" t="s">
        <v>145</v>
      </c>
      <c r="E451" s="235" t="s">
        <v>1</v>
      </c>
      <c r="F451" s="236" t="s">
        <v>432</v>
      </c>
      <c r="G451" s="234"/>
      <c r="H451" s="235" t="s">
        <v>1</v>
      </c>
      <c r="I451" s="237"/>
      <c r="J451" s="234"/>
      <c r="K451" s="234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145</v>
      </c>
      <c r="AU451" s="242" t="s">
        <v>83</v>
      </c>
      <c r="AV451" s="13" t="s">
        <v>81</v>
      </c>
      <c r="AW451" s="13" t="s">
        <v>32</v>
      </c>
      <c r="AX451" s="13" t="s">
        <v>76</v>
      </c>
      <c r="AY451" s="242" t="s">
        <v>133</v>
      </c>
    </row>
    <row r="452" s="14" customFormat="1">
      <c r="A452" s="14"/>
      <c r="B452" s="243"/>
      <c r="C452" s="244"/>
      <c r="D452" s="226" t="s">
        <v>145</v>
      </c>
      <c r="E452" s="245" t="s">
        <v>1</v>
      </c>
      <c r="F452" s="246" t="s">
        <v>433</v>
      </c>
      <c r="G452" s="244"/>
      <c r="H452" s="247">
        <v>1.5760000000000001</v>
      </c>
      <c r="I452" s="248"/>
      <c r="J452" s="244"/>
      <c r="K452" s="244"/>
      <c r="L452" s="249"/>
      <c r="M452" s="250"/>
      <c r="N452" s="251"/>
      <c r="O452" s="251"/>
      <c r="P452" s="251"/>
      <c r="Q452" s="251"/>
      <c r="R452" s="251"/>
      <c r="S452" s="251"/>
      <c r="T452" s="25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3" t="s">
        <v>145</v>
      </c>
      <c r="AU452" s="253" t="s">
        <v>83</v>
      </c>
      <c r="AV452" s="14" t="s">
        <v>83</v>
      </c>
      <c r="AW452" s="14" t="s">
        <v>32</v>
      </c>
      <c r="AX452" s="14" t="s">
        <v>76</v>
      </c>
      <c r="AY452" s="253" t="s">
        <v>133</v>
      </c>
    </row>
    <row r="453" s="15" customFormat="1">
      <c r="A453" s="15"/>
      <c r="B453" s="254"/>
      <c r="C453" s="255"/>
      <c r="D453" s="226" t="s">
        <v>145</v>
      </c>
      <c r="E453" s="256" t="s">
        <v>1</v>
      </c>
      <c r="F453" s="257" t="s">
        <v>151</v>
      </c>
      <c r="G453" s="255"/>
      <c r="H453" s="258">
        <v>4.7279999999999998</v>
      </c>
      <c r="I453" s="259"/>
      <c r="J453" s="255"/>
      <c r="K453" s="255"/>
      <c r="L453" s="260"/>
      <c r="M453" s="261"/>
      <c r="N453" s="262"/>
      <c r="O453" s="262"/>
      <c r="P453" s="262"/>
      <c r="Q453" s="262"/>
      <c r="R453" s="262"/>
      <c r="S453" s="262"/>
      <c r="T453" s="263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4" t="s">
        <v>145</v>
      </c>
      <c r="AU453" s="264" t="s">
        <v>83</v>
      </c>
      <c r="AV453" s="15" t="s">
        <v>139</v>
      </c>
      <c r="AW453" s="15" t="s">
        <v>32</v>
      </c>
      <c r="AX453" s="15" t="s">
        <v>81</v>
      </c>
      <c r="AY453" s="264" t="s">
        <v>133</v>
      </c>
    </row>
    <row r="454" s="2" customFormat="1" ht="16.5" customHeight="1">
      <c r="A454" s="38"/>
      <c r="B454" s="39"/>
      <c r="C454" s="212" t="s">
        <v>434</v>
      </c>
      <c r="D454" s="212" t="s">
        <v>135</v>
      </c>
      <c r="E454" s="213" t="s">
        <v>435</v>
      </c>
      <c r="F454" s="214" t="s">
        <v>436</v>
      </c>
      <c r="G454" s="215" t="s">
        <v>138</v>
      </c>
      <c r="H454" s="216">
        <v>2</v>
      </c>
      <c r="I454" s="217"/>
      <c r="J454" s="218">
        <f>ROUND(I454*H454,2)</f>
        <v>0</v>
      </c>
      <c r="K454" s="219"/>
      <c r="L454" s="44"/>
      <c r="M454" s="220" t="s">
        <v>1</v>
      </c>
      <c r="N454" s="221" t="s">
        <v>41</v>
      </c>
      <c r="O454" s="91"/>
      <c r="P454" s="222">
        <f>O454*H454</f>
        <v>0</v>
      </c>
      <c r="Q454" s="222">
        <v>0</v>
      </c>
      <c r="R454" s="222">
        <f>Q454*H454</f>
        <v>0</v>
      </c>
      <c r="S454" s="222">
        <v>0.083000000000000004</v>
      </c>
      <c r="T454" s="223">
        <f>S454*H454</f>
        <v>0.16600000000000001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4" t="s">
        <v>139</v>
      </c>
      <c r="AT454" s="224" t="s">
        <v>135</v>
      </c>
      <c r="AU454" s="224" t="s">
        <v>83</v>
      </c>
      <c r="AY454" s="17" t="s">
        <v>133</v>
      </c>
      <c r="BE454" s="225">
        <f>IF(N454="základní",J454,0)</f>
        <v>0</v>
      </c>
      <c r="BF454" s="225">
        <f>IF(N454="snížená",J454,0)</f>
        <v>0</v>
      </c>
      <c r="BG454" s="225">
        <f>IF(N454="zákl. přenesená",J454,0)</f>
        <v>0</v>
      </c>
      <c r="BH454" s="225">
        <f>IF(N454="sníž. přenesená",J454,0)</f>
        <v>0</v>
      </c>
      <c r="BI454" s="225">
        <f>IF(N454="nulová",J454,0)</f>
        <v>0</v>
      </c>
      <c r="BJ454" s="17" t="s">
        <v>81</v>
      </c>
      <c r="BK454" s="225">
        <f>ROUND(I454*H454,2)</f>
        <v>0</v>
      </c>
      <c r="BL454" s="17" t="s">
        <v>139</v>
      </c>
      <c r="BM454" s="224" t="s">
        <v>437</v>
      </c>
    </row>
    <row r="455" s="2" customFormat="1">
      <c r="A455" s="38"/>
      <c r="B455" s="39"/>
      <c r="C455" s="40"/>
      <c r="D455" s="226" t="s">
        <v>141</v>
      </c>
      <c r="E455" s="40"/>
      <c r="F455" s="227" t="s">
        <v>438</v>
      </c>
      <c r="G455" s="40"/>
      <c r="H455" s="40"/>
      <c r="I455" s="228"/>
      <c r="J455" s="40"/>
      <c r="K455" s="40"/>
      <c r="L455" s="44"/>
      <c r="M455" s="229"/>
      <c r="N455" s="230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141</v>
      </c>
      <c r="AU455" s="17" t="s">
        <v>83</v>
      </c>
    </row>
    <row r="456" s="2" customFormat="1">
      <c r="A456" s="38"/>
      <c r="B456" s="39"/>
      <c r="C456" s="40"/>
      <c r="D456" s="231" t="s">
        <v>143</v>
      </c>
      <c r="E456" s="40"/>
      <c r="F456" s="232" t="s">
        <v>439</v>
      </c>
      <c r="G456" s="40"/>
      <c r="H456" s="40"/>
      <c r="I456" s="228"/>
      <c r="J456" s="40"/>
      <c r="K456" s="40"/>
      <c r="L456" s="44"/>
      <c r="M456" s="229"/>
      <c r="N456" s="230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143</v>
      </c>
      <c r="AU456" s="17" t="s">
        <v>83</v>
      </c>
    </row>
    <row r="457" s="13" customFormat="1">
      <c r="A457" s="13"/>
      <c r="B457" s="233"/>
      <c r="C457" s="234"/>
      <c r="D457" s="226" t="s">
        <v>145</v>
      </c>
      <c r="E457" s="235" t="s">
        <v>1</v>
      </c>
      <c r="F457" s="236" t="s">
        <v>440</v>
      </c>
      <c r="G457" s="234"/>
      <c r="H457" s="235" t="s">
        <v>1</v>
      </c>
      <c r="I457" s="237"/>
      <c r="J457" s="234"/>
      <c r="K457" s="234"/>
      <c r="L457" s="238"/>
      <c r="M457" s="239"/>
      <c r="N457" s="240"/>
      <c r="O457" s="240"/>
      <c r="P457" s="240"/>
      <c r="Q457" s="240"/>
      <c r="R457" s="240"/>
      <c r="S457" s="240"/>
      <c r="T457" s="24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2" t="s">
        <v>145</v>
      </c>
      <c r="AU457" s="242" t="s">
        <v>83</v>
      </c>
      <c r="AV457" s="13" t="s">
        <v>81</v>
      </c>
      <c r="AW457" s="13" t="s">
        <v>32</v>
      </c>
      <c r="AX457" s="13" t="s">
        <v>76</v>
      </c>
      <c r="AY457" s="242" t="s">
        <v>133</v>
      </c>
    </row>
    <row r="458" s="14" customFormat="1">
      <c r="A458" s="14"/>
      <c r="B458" s="243"/>
      <c r="C458" s="244"/>
      <c r="D458" s="226" t="s">
        <v>145</v>
      </c>
      <c r="E458" s="245" t="s">
        <v>1</v>
      </c>
      <c r="F458" s="246" t="s">
        <v>441</v>
      </c>
      <c r="G458" s="244"/>
      <c r="H458" s="247">
        <v>2</v>
      </c>
      <c r="I458" s="248"/>
      <c r="J458" s="244"/>
      <c r="K458" s="244"/>
      <c r="L458" s="249"/>
      <c r="M458" s="250"/>
      <c r="N458" s="251"/>
      <c r="O458" s="251"/>
      <c r="P458" s="251"/>
      <c r="Q458" s="251"/>
      <c r="R458" s="251"/>
      <c r="S458" s="251"/>
      <c r="T458" s="25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3" t="s">
        <v>145</v>
      </c>
      <c r="AU458" s="253" t="s">
        <v>83</v>
      </c>
      <c r="AV458" s="14" t="s">
        <v>83</v>
      </c>
      <c r="AW458" s="14" t="s">
        <v>32</v>
      </c>
      <c r="AX458" s="14" t="s">
        <v>76</v>
      </c>
      <c r="AY458" s="253" t="s">
        <v>133</v>
      </c>
    </row>
    <row r="459" s="15" customFormat="1">
      <c r="A459" s="15"/>
      <c r="B459" s="254"/>
      <c r="C459" s="255"/>
      <c r="D459" s="226" t="s">
        <v>145</v>
      </c>
      <c r="E459" s="256" t="s">
        <v>1</v>
      </c>
      <c r="F459" s="257" t="s">
        <v>151</v>
      </c>
      <c r="G459" s="255"/>
      <c r="H459" s="258">
        <v>2</v>
      </c>
      <c r="I459" s="259"/>
      <c r="J459" s="255"/>
      <c r="K459" s="255"/>
      <c r="L459" s="260"/>
      <c r="M459" s="261"/>
      <c r="N459" s="262"/>
      <c r="O459" s="262"/>
      <c r="P459" s="262"/>
      <c r="Q459" s="262"/>
      <c r="R459" s="262"/>
      <c r="S459" s="262"/>
      <c r="T459" s="263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4" t="s">
        <v>145</v>
      </c>
      <c r="AU459" s="264" t="s">
        <v>83</v>
      </c>
      <c r="AV459" s="15" t="s">
        <v>139</v>
      </c>
      <c r="AW459" s="15" t="s">
        <v>32</v>
      </c>
      <c r="AX459" s="15" t="s">
        <v>81</v>
      </c>
      <c r="AY459" s="264" t="s">
        <v>133</v>
      </c>
    </row>
    <row r="460" s="12" customFormat="1" ht="22.8" customHeight="1">
      <c r="A460" s="12"/>
      <c r="B460" s="196"/>
      <c r="C460" s="197"/>
      <c r="D460" s="198" t="s">
        <v>75</v>
      </c>
      <c r="E460" s="210" t="s">
        <v>442</v>
      </c>
      <c r="F460" s="210" t="s">
        <v>443</v>
      </c>
      <c r="G460" s="197"/>
      <c r="H460" s="197"/>
      <c r="I460" s="200"/>
      <c r="J460" s="211">
        <f>BK460</f>
        <v>0</v>
      </c>
      <c r="K460" s="197"/>
      <c r="L460" s="202"/>
      <c r="M460" s="203"/>
      <c r="N460" s="204"/>
      <c r="O460" s="204"/>
      <c r="P460" s="205">
        <f>SUM(P461:P505)</f>
        <v>0</v>
      </c>
      <c r="Q460" s="204"/>
      <c r="R460" s="205">
        <f>SUM(R461:R505)</f>
        <v>0</v>
      </c>
      <c r="S460" s="204"/>
      <c r="T460" s="206">
        <f>SUM(T461:T505)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07" t="s">
        <v>81</v>
      </c>
      <c r="AT460" s="208" t="s">
        <v>75</v>
      </c>
      <c r="AU460" s="208" t="s">
        <v>81</v>
      </c>
      <c r="AY460" s="207" t="s">
        <v>133</v>
      </c>
      <c r="BK460" s="209">
        <f>SUM(BK461:BK505)</f>
        <v>0</v>
      </c>
    </row>
    <row r="461" s="2" customFormat="1" ht="16.5" customHeight="1">
      <c r="A461" s="38"/>
      <c r="B461" s="39"/>
      <c r="C461" s="212" t="s">
        <v>444</v>
      </c>
      <c r="D461" s="212" t="s">
        <v>135</v>
      </c>
      <c r="E461" s="213" t="s">
        <v>445</v>
      </c>
      <c r="F461" s="214" t="s">
        <v>446</v>
      </c>
      <c r="G461" s="215" t="s">
        <v>282</v>
      </c>
      <c r="H461" s="216">
        <v>87.721000000000004</v>
      </c>
      <c r="I461" s="217"/>
      <c r="J461" s="218">
        <f>ROUND(I461*H461,2)</f>
        <v>0</v>
      </c>
      <c r="K461" s="219"/>
      <c r="L461" s="44"/>
      <c r="M461" s="220" t="s">
        <v>1</v>
      </c>
      <c r="N461" s="221" t="s">
        <v>41</v>
      </c>
      <c r="O461" s="91"/>
      <c r="P461" s="222">
        <f>O461*H461</f>
        <v>0</v>
      </c>
      <c r="Q461" s="222">
        <v>0</v>
      </c>
      <c r="R461" s="222">
        <f>Q461*H461</f>
        <v>0</v>
      </c>
      <c r="S461" s="222">
        <v>0</v>
      </c>
      <c r="T461" s="223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4" t="s">
        <v>139</v>
      </c>
      <c r="AT461" s="224" t="s">
        <v>135</v>
      </c>
      <c r="AU461" s="224" t="s">
        <v>83</v>
      </c>
      <c r="AY461" s="17" t="s">
        <v>133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7" t="s">
        <v>81</v>
      </c>
      <c r="BK461" s="225">
        <f>ROUND(I461*H461,2)</f>
        <v>0</v>
      </c>
      <c r="BL461" s="17" t="s">
        <v>139</v>
      </c>
      <c r="BM461" s="224" t="s">
        <v>447</v>
      </c>
    </row>
    <row r="462" s="2" customFormat="1">
      <c r="A462" s="38"/>
      <c r="B462" s="39"/>
      <c r="C462" s="40"/>
      <c r="D462" s="226" t="s">
        <v>141</v>
      </c>
      <c r="E462" s="40"/>
      <c r="F462" s="227" t="s">
        <v>448</v>
      </c>
      <c r="G462" s="40"/>
      <c r="H462" s="40"/>
      <c r="I462" s="228"/>
      <c r="J462" s="40"/>
      <c r="K462" s="40"/>
      <c r="L462" s="44"/>
      <c r="M462" s="229"/>
      <c r="N462" s="230"/>
      <c r="O462" s="91"/>
      <c r="P462" s="91"/>
      <c r="Q462" s="91"/>
      <c r="R462" s="91"/>
      <c r="S462" s="91"/>
      <c r="T462" s="92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141</v>
      </c>
      <c r="AU462" s="17" t="s">
        <v>83</v>
      </c>
    </row>
    <row r="463" s="2" customFormat="1">
      <c r="A463" s="38"/>
      <c r="B463" s="39"/>
      <c r="C463" s="40"/>
      <c r="D463" s="231" t="s">
        <v>143</v>
      </c>
      <c r="E463" s="40"/>
      <c r="F463" s="232" t="s">
        <v>449</v>
      </c>
      <c r="G463" s="40"/>
      <c r="H463" s="40"/>
      <c r="I463" s="228"/>
      <c r="J463" s="40"/>
      <c r="K463" s="40"/>
      <c r="L463" s="44"/>
      <c r="M463" s="229"/>
      <c r="N463" s="230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143</v>
      </c>
      <c r="AU463" s="17" t="s">
        <v>83</v>
      </c>
    </row>
    <row r="464" s="2" customFormat="1" ht="16.5" customHeight="1">
      <c r="A464" s="38"/>
      <c r="B464" s="39"/>
      <c r="C464" s="212" t="s">
        <v>450</v>
      </c>
      <c r="D464" s="212" t="s">
        <v>135</v>
      </c>
      <c r="E464" s="213" t="s">
        <v>451</v>
      </c>
      <c r="F464" s="214" t="s">
        <v>452</v>
      </c>
      <c r="G464" s="215" t="s">
        <v>282</v>
      </c>
      <c r="H464" s="216">
        <v>877.21000000000004</v>
      </c>
      <c r="I464" s="217"/>
      <c r="J464" s="218">
        <f>ROUND(I464*H464,2)</f>
        <v>0</v>
      </c>
      <c r="K464" s="219"/>
      <c r="L464" s="44"/>
      <c r="M464" s="220" t="s">
        <v>1</v>
      </c>
      <c r="N464" s="221" t="s">
        <v>41</v>
      </c>
      <c r="O464" s="91"/>
      <c r="P464" s="222">
        <f>O464*H464</f>
        <v>0</v>
      </c>
      <c r="Q464" s="222">
        <v>0</v>
      </c>
      <c r="R464" s="222">
        <f>Q464*H464</f>
        <v>0</v>
      </c>
      <c r="S464" s="222">
        <v>0</v>
      </c>
      <c r="T464" s="223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4" t="s">
        <v>139</v>
      </c>
      <c r="AT464" s="224" t="s">
        <v>135</v>
      </c>
      <c r="AU464" s="224" t="s">
        <v>83</v>
      </c>
      <c r="AY464" s="17" t="s">
        <v>133</v>
      </c>
      <c r="BE464" s="225">
        <f>IF(N464="základní",J464,0)</f>
        <v>0</v>
      </c>
      <c r="BF464" s="225">
        <f>IF(N464="snížená",J464,0)</f>
        <v>0</v>
      </c>
      <c r="BG464" s="225">
        <f>IF(N464="zákl. přenesená",J464,0)</f>
        <v>0</v>
      </c>
      <c r="BH464" s="225">
        <f>IF(N464="sníž. přenesená",J464,0)</f>
        <v>0</v>
      </c>
      <c r="BI464" s="225">
        <f>IF(N464="nulová",J464,0)</f>
        <v>0</v>
      </c>
      <c r="BJ464" s="17" t="s">
        <v>81</v>
      </c>
      <c r="BK464" s="225">
        <f>ROUND(I464*H464,2)</f>
        <v>0</v>
      </c>
      <c r="BL464" s="17" t="s">
        <v>139</v>
      </c>
      <c r="BM464" s="224" t="s">
        <v>453</v>
      </c>
    </row>
    <row r="465" s="2" customFormat="1">
      <c r="A465" s="38"/>
      <c r="B465" s="39"/>
      <c r="C465" s="40"/>
      <c r="D465" s="226" t="s">
        <v>141</v>
      </c>
      <c r="E465" s="40"/>
      <c r="F465" s="227" t="s">
        <v>454</v>
      </c>
      <c r="G465" s="40"/>
      <c r="H465" s="40"/>
      <c r="I465" s="228"/>
      <c r="J465" s="40"/>
      <c r="K465" s="40"/>
      <c r="L465" s="44"/>
      <c r="M465" s="229"/>
      <c r="N465" s="230"/>
      <c r="O465" s="91"/>
      <c r="P465" s="91"/>
      <c r="Q465" s="91"/>
      <c r="R465" s="91"/>
      <c r="S465" s="91"/>
      <c r="T465" s="92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141</v>
      </c>
      <c r="AU465" s="17" t="s">
        <v>83</v>
      </c>
    </row>
    <row r="466" s="2" customFormat="1">
      <c r="A466" s="38"/>
      <c r="B466" s="39"/>
      <c r="C466" s="40"/>
      <c r="D466" s="231" t="s">
        <v>143</v>
      </c>
      <c r="E466" s="40"/>
      <c r="F466" s="232" t="s">
        <v>455</v>
      </c>
      <c r="G466" s="40"/>
      <c r="H466" s="40"/>
      <c r="I466" s="228"/>
      <c r="J466" s="40"/>
      <c r="K466" s="40"/>
      <c r="L466" s="44"/>
      <c r="M466" s="229"/>
      <c r="N466" s="230"/>
      <c r="O466" s="91"/>
      <c r="P466" s="91"/>
      <c r="Q466" s="91"/>
      <c r="R466" s="91"/>
      <c r="S466" s="91"/>
      <c r="T466" s="92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143</v>
      </c>
      <c r="AU466" s="17" t="s">
        <v>83</v>
      </c>
    </row>
    <row r="467" s="14" customFormat="1">
      <c r="A467" s="14"/>
      <c r="B467" s="243"/>
      <c r="C467" s="244"/>
      <c r="D467" s="226" t="s">
        <v>145</v>
      </c>
      <c r="E467" s="244"/>
      <c r="F467" s="246" t="s">
        <v>456</v>
      </c>
      <c r="G467" s="244"/>
      <c r="H467" s="247">
        <v>877.21000000000004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145</v>
      </c>
      <c r="AU467" s="253" t="s">
        <v>83</v>
      </c>
      <c r="AV467" s="14" t="s">
        <v>83</v>
      </c>
      <c r="AW467" s="14" t="s">
        <v>4</v>
      </c>
      <c r="AX467" s="14" t="s">
        <v>81</v>
      </c>
      <c r="AY467" s="253" t="s">
        <v>133</v>
      </c>
    </row>
    <row r="468" s="2" customFormat="1" ht="16.5" customHeight="1">
      <c r="A468" s="38"/>
      <c r="B468" s="39"/>
      <c r="C468" s="212" t="s">
        <v>457</v>
      </c>
      <c r="D468" s="212" t="s">
        <v>135</v>
      </c>
      <c r="E468" s="213" t="s">
        <v>458</v>
      </c>
      <c r="F468" s="214" t="s">
        <v>459</v>
      </c>
      <c r="G468" s="215" t="s">
        <v>282</v>
      </c>
      <c r="H468" s="216">
        <v>87.721000000000004</v>
      </c>
      <c r="I468" s="217"/>
      <c r="J468" s="218">
        <f>ROUND(I468*H468,2)</f>
        <v>0</v>
      </c>
      <c r="K468" s="219"/>
      <c r="L468" s="44"/>
      <c r="M468" s="220" t="s">
        <v>1</v>
      </c>
      <c r="N468" s="221" t="s">
        <v>41</v>
      </c>
      <c r="O468" s="91"/>
      <c r="P468" s="222">
        <f>O468*H468</f>
        <v>0</v>
      </c>
      <c r="Q468" s="222">
        <v>0</v>
      </c>
      <c r="R468" s="222">
        <f>Q468*H468</f>
        <v>0</v>
      </c>
      <c r="S468" s="222">
        <v>0</v>
      </c>
      <c r="T468" s="223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4" t="s">
        <v>139</v>
      </c>
      <c r="AT468" s="224" t="s">
        <v>135</v>
      </c>
      <c r="AU468" s="224" t="s">
        <v>83</v>
      </c>
      <c r="AY468" s="17" t="s">
        <v>133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17" t="s">
        <v>81</v>
      </c>
      <c r="BK468" s="225">
        <f>ROUND(I468*H468,2)</f>
        <v>0</v>
      </c>
      <c r="BL468" s="17" t="s">
        <v>139</v>
      </c>
      <c r="BM468" s="224" t="s">
        <v>460</v>
      </c>
    </row>
    <row r="469" s="2" customFormat="1">
      <c r="A469" s="38"/>
      <c r="B469" s="39"/>
      <c r="C469" s="40"/>
      <c r="D469" s="226" t="s">
        <v>141</v>
      </c>
      <c r="E469" s="40"/>
      <c r="F469" s="227" t="s">
        <v>461</v>
      </c>
      <c r="G469" s="40"/>
      <c r="H469" s="40"/>
      <c r="I469" s="228"/>
      <c r="J469" s="40"/>
      <c r="K469" s="40"/>
      <c r="L469" s="44"/>
      <c r="M469" s="229"/>
      <c r="N469" s="230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141</v>
      </c>
      <c r="AU469" s="17" t="s">
        <v>83</v>
      </c>
    </row>
    <row r="470" s="2" customFormat="1">
      <c r="A470" s="38"/>
      <c r="B470" s="39"/>
      <c r="C470" s="40"/>
      <c r="D470" s="231" t="s">
        <v>143</v>
      </c>
      <c r="E470" s="40"/>
      <c r="F470" s="232" t="s">
        <v>462</v>
      </c>
      <c r="G470" s="40"/>
      <c r="H470" s="40"/>
      <c r="I470" s="228"/>
      <c r="J470" s="40"/>
      <c r="K470" s="40"/>
      <c r="L470" s="44"/>
      <c r="M470" s="229"/>
      <c r="N470" s="230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143</v>
      </c>
      <c r="AU470" s="17" t="s">
        <v>83</v>
      </c>
    </row>
    <row r="471" s="2" customFormat="1" ht="21.75" customHeight="1">
      <c r="A471" s="38"/>
      <c r="B471" s="39"/>
      <c r="C471" s="212" t="s">
        <v>463</v>
      </c>
      <c r="D471" s="212" t="s">
        <v>135</v>
      </c>
      <c r="E471" s="213" t="s">
        <v>464</v>
      </c>
      <c r="F471" s="214" t="s">
        <v>465</v>
      </c>
      <c r="G471" s="215" t="s">
        <v>282</v>
      </c>
      <c r="H471" s="216">
        <v>66.561000000000007</v>
      </c>
      <c r="I471" s="217"/>
      <c r="J471" s="218">
        <f>ROUND(I471*H471,2)</f>
        <v>0</v>
      </c>
      <c r="K471" s="219"/>
      <c r="L471" s="44"/>
      <c r="M471" s="220" t="s">
        <v>1</v>
      </c>
      <c r="N471" s="221" t="s">
        <v>41</v>
      </c>
      <c r="O471" s="91"/>
      <c r="P471" s="222">
        <f>O471*H471</f>
        <v>0</v>
      </c>
      <c r="Q471" s="222">
        <v>0</v>
      </c>
      <c r="R471" s="222">
        <f>Q471*H471</f>
        <v>0</v>
      </c>
      <c r="S471" s="222">
        <v>0</v>
      </c>
      <c r="T471" s="223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4" t="s">
        <v>139</v>
      </c>
      <c r="AT471" s="224" t="s">
        <v>135</v>
      </c>
      <c r="AU471" s="224" t="s">
        <v>83</v>
      </c>
      <c r="AY471" s="17" t="s">
        <v>133</v>
      </c>
      <c r="BE471" s="225">
        <f>IF(N471="základní",J471,0)</f>
        <v>0</v>
      </c>
      <c r="BF471" s="225">
        <f>IF(N471="snížená",J471,0)</f>
        <v>0</v>
      </c>
      <c r="BG471" s="225">
        <f>IF(N471="zákl. přenesená",J471,0)</f>
        <v>0</v>
      </c>
      <c r="BH471" s="225">
        <f>IF(N471="sníž. přenesená",J471,0)</f>
        <v>0</v>
      </c>
      <c r="BI471" s="225">
        <f>IF(N471="nulová",J471,0)</f>
        <v>0</v>
      </c>
      <c r="BJ471" s="17" t="s">
        <v>81</v>
      </c>
      <c r="BK471" s="225">
        <f>ROUND(I471*H471,2)</f>
        <v>0</v>
      </c>
      <c r="BL471" s="17" t="s">
        <v>139</v>
      </c>
      <c r="BM471" s="224" t="s">
        <v>466</v>
      </c>
    </row>
    <row r="472" s="2" customFormat="1">
      <c r="A472" s="38"/>
      <c r="B472" s="39"/>
      <c r="C472" s="40"/>
      <c r="D472" s="226" t="s">
        <v>141</v>
      </c>
      <c r="E472" s="40"/>
      <c r="F472" s="227" t="s">
        <v>467</v>
      </c>
      <c r="G472" s="40"/>
      <c r="H472" s="40"/>
      <c r="I472" s="228"/>
      <c r="J472" s="40"/>
      <c r="K472" s="40"/>
      <c r="L472" s="44"/>
      <c r="M472" s="229"/>
      <c r="N472" s="230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141</v>
      </c>
      <c r="AU472" s="17" t="s">
        <v>83</v>
      </c>
    </row>
    <row r="473" s="2" customFormat="1">
      <c r="A473" s="38"/>
      <c r="B473" s="39"/>
      <c r="C473" s="40"/>
      <c r="D473" s="231" t="s">
        <v>143</v>
      </c>
      <c r="E473" s="40"/>
      <c r="F473" s="232" t="s">
        <v>468</v>
      </c>
      <c r="G473" s="40"/>
      <c r="H473" s="40"/>
      <c r="I473" s="228"/>
      <c r="J473" s="40"/>
      <c r="K473" s="40"/>
      <c r="L473" s="44"/>
      <c r="M473" s="229"/>
      <c r="N473" s="230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143</v>
      </c>
      <c r="AU473" s="17" t="s">
        <v>83</v>
      </c>
    </row>
    <row r="474" s="13" customFormat="1">
      <c r="A474" s="13"/>
      <c r="B474" s="233"/>
      <c r="C474" s="234"/>
      <c r="D474" s="226" t="s">
        <v>145</v>
      </c>
      <c r="E474" s="235" t="s">
        <v>1</v>
      </c>
      <c r="F474" s="236" t="s">
        <v>469</v>
      </c>
      <c r="G474" s="234"/>
      <c r="H474" s="235" t="s">
        <v>1</v>
      </c>
      <c r="I474" s="237"/>
      <c r="J474" s="234"/>
      <c r="K474" s="234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145</v>
      </c>
      <c r="AU474" s="242" t="s">
        <v>83</v>
      </c>
      <c r="AV474" s="13" t="s">
        <v>81</v>
      </c>
      <c r="AW474" s="13" t="s">
        <v>32</v>
      </c>
      <c r="AX474" s="13" t="s">
        <v>76</v>
      </c>
      <c r="AY474" s="242" t="s">
        <v>133</v>
      </c>
    </row>
    <row r="475" s="13" customFormat="1">
      <c r="A475" s="13"/>
      <c r="B475" s="233"/>
      <c r="C475" s="234"/>
      <c r="D475" s="226" t="s">
        <v>145</v>
      </c>
      <c r="E475" s="235" t="s">
        <v>1</v>
      </c>
      <c r="F475" s="236" t="s">
        <v>470</v>
      </c>
      <c r="G475" s="234"/>
      <c r="H475" s="235" t="s">
        <v>1</v>
      </c>
      <c r="I475" s="237"/>
      <c r="J475" s="234"/>
      <c r="K475" s="234"/>
      <c r="L475" s="238"/>
      <c r="M475" s="239"/>
      <c r="N475" s="240"/>
      <c r="O475" s="240"/>
      <c r="P475" s="240"/>
      <c r="Q475" s="240"/>
      <c r="R475" s="240"/>
      <c r="S475" s="240"/>
      <c r="T475" s="24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2" t="s">
        <v>145</v>
      </c>
      <c r="AU475" s="242" t="s">
        <v>83</v>
      </c>
      <c r="AV475" s="13" t="s">
        <v>81</v>
      </c>
      <c r="AW475" s="13" t="s">
        <v>32</v>
      </c>
      <c r="AX475" s="13" t="s">
        <v>76</v>
      </c>
      <c r="AY475" s="242" t="s">
        <v>133</v>
      </c>
    </row>
    <row r="476" s="14" customFormat="1">
      <c r="A476" s="14"/>
      <c r="B476" s="243"/>
      <c r="C476" s="244"/>
      <c r="D476" s="226" t="s">
        <v>145</v>
      </c>
      <c r="E476" s="245" t="s">
        <v>1</v>
      </c>
      <c r="F476" s="246" t="s">
        <v>471</v>
      </c>
      <c r="G476" s="244"/>
      <c r="H476" s="247">
        <v>66.561000000000007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3" t="s">
        <v>145</v>
      </c>
      <c r="AU476" s="253" t="s">
        <v>83</v>
      </c>
      <c r="AV476" s="14" t="s">
        <v>83</v>
      </c>
      <c r="AW476" s="14" t="s">
        <v>32</v>
      </c>
      <c r="AX476" s="14" t="s">
        <v>76</v>
      </c>
      <c r="AY476" s="253" t="s">
        <v>133</v>
      </c>
    </row>
    <row r="477" s="15" customFormat="1">
      <c r="A477" s="15"/>
      <c r="B477" s="254"/>
      <c r="C477" s="255"/>
      <c r="D477" s="226" t="s">
        <v>145</v>
      </c>
      <c r="E477" s="256" t="s">
        <v>1</v>
      </c>
      <c r="F477" s="257" t="s">
        <v>151</v>
      </c>
      <c r="G477" s="255"/>
      <c r="H477" s="258">
        <v>66.561000000000007</v>
      </c>
      <c r="I477" s="259"/>
      <c r="J477" s="255"/>
      <c r="K477" s="255"/>
      <c r="L477" s="260"/>
      <c r="M477" s="261"/>
      <c r="N477" s="262"/>
      <c r="O477" s="262"/>
      <c r="P477" s="262"/>
      <c r="Q477" s="262"/>
      <c r="R477" s="262"/>
      <c r="S477" s="262"/>
      <c r="T477" s="263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4" t="s">
        <v>145</v>
      </c>
      <c r="AU477" s="264" t="s">
        <v>83</v>
      </c>
      <c r="AV477" s="15" t="s">
        <v>139</v>
      </c>
      <c r="AW477" s="15" t="s">
        <v>32</v>
      </c>
      <c r="AX477" s="15" t="s">
        <v>81</v>
      </c>
      <c r="AY477" s="264" t="s">
        <v>133</v>
      </c>
    </row>
    <row r="478" s="2" customFormat="1" ht="21.75" customHeight="1">
      <c r="A478" s="38"/>
      <c r="B478" s="39"/>
      <c r="C478" s="212" t="s">
        <v>472</v>
      </c>
      <c r="D478" s="212" t="s">
        <v>135</v>
      </c>
      <c r="E478" s="213" t="s">
        <v>473</v>
      </c>
      <c r="F478" s="214" t="s">
        <v>474</v>
      </c>
      <c r="G478" s="215" t="s">
        <v>282</v>
      </c>
      <c r="H478" s="216">
        <v>21.158999999999999</v>
      </c>
      <c r="I478" s="217"/>
      <c r="J478" s="218">
        <f>ROUND(I478*H478,2)</f>
        <v>0</v>
      </c>
      <c r="K478" s="219"/>
      <c r="L478" s="44"/>
      <c r="M478" s="220" t="s">
        <v>1</v>
      </c>
      <c r="N478" s="221" t="s">
        <v>41</v>
      </c>
      <c r="O478" s="91"/>
      <c r="P478" s="222">
        <f>O478*H478</f>
        <v>0</v>
      </c>
      <c r="Q478" s="222">
        <v>0</v>
      </c>
      <c r="R478" s="222">
        <f>Q478*H478</f>
        <v>0</v>
      </c>
      <c r="S478" s="222">
        <v>0</v>
      </c>
      <c r="T478" s="223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4" t="s">
        <v>139</v>
      </c>
      <c r="AT478" s="224" t="s">
        <v>135</v>
      </c>
      <c r="AU478" s="224" t="s">
        <v>83</v>
      </c>
      <c r="AY478" s="17" t="s">
        <v>133</v>
      </c>
      <c r="BE478" s="225">
        <f>IF(N478="základní",J478,0)</f>
        <v>0</v>
      </c>
      <c r="BF478" s="225">
        <f>IF(N478="snížená",J478,0)</f>
        <v>0</v>
      </c>
      <c r="BG478" s="225">
        <f>IF(N478="zákl. přenesená",J478,0)</f>
        <v>0</v>
      </c>
      <c r="BH478" s="225">
        <f>IF(N478="sníž. přenesená",J478,0)</f>
        <v>0</v>
      </c>
      <c r="BI478" s="225">
        <f>IF(N478="nulová",J478,0)</f>
        <v>0</v>
      </c>
      <c r="BJ478" s="17" t="s">
        <v>81</v>
      </c>
      <c r="BK478" s="225">
        <f>ROUND(I478*H478,2)</f>
        <v>0</v>
      </c>
      <c r="BL478" s="17" t="s">
        <v>139</v>
      </c>
      <c r="BM478" s="224" t="s">
        <v>475</v>
      </c>
    </row>
    <row r="479" s="2" customFormat="1">
      <c r="A479" s="38"/>
      <c r="B479" s="39"/>
      <c r="C479" s="40"/>
      <c r="D479" s="226" t="s">
        <v>141</v>
      </c>
      <c r="E479" s="40"/>
      <c r="F479" s="227" t="s">
        <v>476</v>
      </c>
      <c r="G479" s="40"/>
      <c r="H479" s="40"/>
      <c r="I479" s="228"/>
      <c r="J479" s="40"/>
      <c r="K479" s="40"/>
      <c r="L479" s="44"/>
      <c r="M479" s="229"/>
      <c r="N479" s="230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141</v>
      </c>
      <c r="AU479" s="17" t="s">
        <v>83</v>
      </c>
    </row>
    <row r="480" s="2" customFormat="1">
      <c r="A480" s="38"/>
      <c r="B480" s="39"/>
      <c r="C480" s="40"/>
      <c r="D480" s="231" t="s">
        <v>143</v>
      </c>
      <c r="E480" s="40"/>
      <c r="F480" s="232" t="s">
        <v>477</v>
      </c>
      <c r="G480" s="40"/>
      <c r="H480" s="40"/>
      <c r="I480" s="228"/>
      <c r="J480" s="40"/>
      <c r="K480" s="40"/>
      <c r="L480" s="44"/>
      <c r="M480" s="229"/>
      <c r="N480" s="230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143</v>
      </c>
      <c r="AU480" s="17" t="s">
        <v>83</v>
      </c>
    </row>
    <row r="481" s="13" customFormat="1">
      <c r="A481" s="13"/>
      <c r="B481" s="233"/>
      <c r="C481" s="234"/>
      <c r="D481" s="226" t="s">
        <v>145</v>
      </c>
      <c r="E481" s="235" t="s">
        <v>1</v>
      </c>
      <c r="F481" s="236" t="s">
        <v>478</v>
      </c>
      <c r="G481" s="234"/>
      <c r="H481" s="235" t="s">
        <v>1</v>
      </c>
      <c r="I481" s="237"/>
      <c r="J481" s="234"/>
      <c r="K481" s="234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145</v>
      </c>
      <c r="AU481" s="242" t="s">
        <v>83</v>
      </c>
      <c r="AV481" s="13" t="s">
        <v>81</v>
      </c>
      <c r="AW481" s="13" t="s">
        <v>32</v>
      </c>
      <c r="AX481" s="13" t="s">
        <v>76</v>
      </c>
      <c r="AY481" s="242" t="s">
        <v>133</v>
      </c>
    </row>
    <row r="482" s="13" customFormat="1">
      <c r="A482" s="13"/>
      <c r="B482" s="233"/>
      <c r="C482" s="234"/>
      <c r="D482" s="226" t="s">
        <v>145</v>
      </c>
      <c r="E482" s="235" t="s">
        <v>1</v>
      </c>
      <c r="F482" s="236" t="s">
        <v>479</v>
      </c>
      <c r="G482" s="234"/>
      <c r="H482" s="235" t="s">
        <v>1</v>
      </c>
      <c r="I482" s="237"/>
      <c r="J482" s="234"/>
      <c r="K482" s="234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145</v>
      </c>
      <c r="AU482" s="242" t="s">
        <v>83</v>
      </c>
      <c r="AV482" s="13" t="s">
        <v>81</v>
      </c>
      <c r="AW482" s="13" t="s">
        <v>32</v>
      </c>
      <c r="AX482" s="13" t="s">
        <v>76</v>
      </c>
      <c r="AY482" s="242" t="s">
        <v>133</v>
      </c>
    </row>
    <row r="483" s="14" customFormat="1">
      <c r="A483" s="14"/>
      <c r="B483" s="243"/>
      <c r="C483" s="244"/>
      <c r="D483" s="226" t="s">
        <v>145</v>
      </c>
      <c r="E483" s="245" t="s">
        <v>1</v>
      </c>
      <c r="F483" s="246" t="s">
        <v>480</v>
      </c>
      <c r="G483" s="244"/>
      <c r="H483" s="247">
        <v>1.2190000000000001</v>
      </c>
      <c r="I483" s="248"/>
      <c r="J483" s="244"/>
      <c r="K483" s="244"/>
      <c r="L483" s="249"/>
      <c r="M483" s="250"/>
      <c r="N483" s="251"/>
      <c r="O483" s="251"/>
      <c r="P483" s="251"/>
      <c r="Q483" s="251"/>
      <c r="R483" s="251"/>
      <c r="S483" s="251"/>
      <c r="T483" s="252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3" t="s">
        <v>145</v>
      </c>
      <c r="AU483" s="253" t="s">
        <v>83</v>
      </c>
      <c r="AV483" s="14" t="s">
        <v>83</v>
      </c>
      <c r="AW483" s="14" t="s">
        <v>32</v>
      </c>
      <c r="AX483" s="14" t="s">
        <v>76</v>
      </c>
      <c r="AY483" s="253" t="s">
        <v>133</v>
      </c>
    </row>
    <row r="484" s="13" customFormat="1">
      <c r="A484" s="13"/>
      <c r="B484" s="233"/>
      <c r="C484" s="234"/>
      <c r="D484" s="226" t="s">
        <v>145</v>
      </c>
      <c r="E484" s="235" t="s">
        <v>1</v>
      </c>
      <c r="F484" s="236" t="s">
        <v>481</v>
      </c>
      <c r="G484" s="234"/>
      <c r="H484" s="235" t="s">
        <v>1</v>
      </c>
      <c r="I484" s="237"/>
      <c r="J484" s="234"/>
      <c r="K484" s="234"/>
      <c r="L484" s="238"/>
      <c r="M484" s="239"/>
      <c r="N484" s="240"/>
      <c r="O484" s="240"/>
      <c r="P484" s="240"/>
      <c r="Q484" s="240"/>
      <c r="R484" s="240"/>
      <c r="S484" s="240"/>
      <c r="T484" s="24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2" t="s">
        <v>145</v>
      </c>
      <c r="AU484" s="242" t="s">
        <v>83</v>
      </c>
      <c r="AV484" s="13" t="s">
        <v>81</v>
      </c>
      <c r="AW484" s="13" t="s">
        <v>32</v>
      </c>
      <c r="AX484" s="13" t="s">
        <v>76</v>
      </c>
      <c r="AY484" s="242" t="s">
        <v>133</v>
      </c>
    </row>
    <row r="485" s="14" customFormat="1">
      <c r="A485" s="14"/>
      <c r="B485" s="243"/>
      <c r="C485" s="244"/>
      <c r="D485" s="226" t="s">
        <v>145</v>
      </c>
      <c r="E485" s="245" t="s">
        <v>1</v>
      </c>
      <c r="F485" s="246" t="s">
        <v>482</v>
      </c>
      <c r="G485" s="244"/>
      <c r="H485" s="247">
        <v>2.23</v>
      </c>
      <c r="I485" s="248"/>
      <c r="J485" s="244"/>
      <c r="K485" s="244"/>
      <c r="L485" s="249"/>
      <c r="M485" s="250"/>
      <c r="N485" s="251"/>
      <c r="O485" s="251"/>
      <c r="P485" s="251"/>
      <c r="Q485" s="251"/>
      <c r="R485" s="251"/>
      <c r="S485" s="251"/>
      <c r="T485" s="252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3" t="s">
        <v>145</v>
      </c>
      <c r="AU485" s="253" t="s">
        <v>83</v>
      </c>
      <c r="AV485" s="14" t="s">
        <v>83</v>
      </c>
      <c r="AW485" s="14" t="s">
        <v>32</v>
      </c>
      <c r="AX485" s="14" t="s">
        <v>76</v>
      </c>
      <c r="AY485" s="253" t="s">
        <v>133</v>
      </c>
    </row>
    <row r="486" s="13" customFormat="1">
      <c r="A486" s="13"/>
      <c r="B486" s="233"/>
      <c r="C486" s="234"/>
      <c r="D486" s="226" t="s">
        <v>145</v>
      </c>
      <c r="E486" s="235" t="s">
        <v>1</v>
      </c>
      <c r="F486" s="236" t="s">
        <v>483</v>
      </c>
      <c r="G486" s="234"/>
      <c r="H486" s="235" t="s">
        <v>1</v>
      </c>
      <c r="I486" s="237"/>
      <c r="J486" s="234"/>
      <c r="K486" s="234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145</v>
      </c>
      <c r="AU486" s="242" t="s">
        <v>83</v>
      </c>
      <c r="AV486" s="13" t="s">
        <v>81</v>
      </c>
      <c r="AW486" s="13" t="s">
        <v>32</v>
      </c>
      <c r="AX486" s="13" t="s">
        <v>76</v>
      </c>
      <c r="AY486" s="242" t="s">
        <v>133</v>
      </c>
    </row>
    <row r="487" s="14" customFormat="1">
      <c r="A487" s="14"/>
      <c r="B487" s="243"/>
      <c r="C487" s="244"/>
      <c r="D487" s="226" t="s">
        <v>145</v>
      </c>
      <c r="E487" s="245" t="s">
        <v>1</v>
      </c>
      <c r="F487" s="246" t="s">
        <v>484</v>
      </c>
      <c r="G487" s="244"/>
      <c r="H487" s="247">
        <v>0.22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145</v>
      </c>
      <c r="AU487" s="253" t="s">
        <v>83</v>
      </c>
      <c r="AV487" s="14" t="s">
        <v>83</v>
      </c>
      <c r="AW487" s="14" t="s">
        <v>32</v>
      </c>
      <c r="AX487" s="14" t="s">
        <v>76</v>
      </c>
      <c r="AY487" s="253" t="s">
        <v>133</v>
      </c>
    </row>
    <row r="488" s="13" customFormat="1">
      <c r="A488" s="13"/>
      <c r="B488" s="233"/>
      <c r="C488" s="234"/>
      <c r="D488" s="226" t="s">
        <v>145</v>
      </c>
      <c r="E488" s="235" t="s">
        <v>1</v>
      </c>
      <c r="F488" s="236" t="s">
        <v>485</v>
      </c>
      <c r="G488" s="234"/>
      <c r="H488" s="235" t="s">
        <v>1</v>
      </c>
      <c r="I488" s="237"/>
      <c r="J488" s="234"/>
      <c r="K488" s="234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145</v>
      </c>
      <c r="AU488" s="242" t="s">
        <v>83</v>
      </c>
      <c r="AV488" s="13" t="s">
        <v>81</v>
      </c>
      <c r="AW488" s="13" t="s">
        <v>32</v>
      </c>
      <c r="AX488" s="13" t="s">
        <v>76</v>
      </c>
      <c r="AY488" s="242" t="s">
        <v>133</v>
      </c>
    </row>
    <row r="489" s="14" customFormat="1">
      <c r="A489" s="14"/>
      <c r="B489" s="243"/>
      <c r="C489" s="244"/>
      <c r="D489" s="226" t="s">
        <v>145</v>
      </c>
      <c r="E489" s="245" t="s">
        <v>1</v>
      </c>
      <c r="F489" s="246" t="s">
        <v>486</v>
      </c>
      <c r="G489" s="244"/>
      <c r="H489" s="247">
        <v>15.449999999999999</v>
      </c>
      <c r="I489" s="248"/>
      <c r="J489" s="244"/>
      <c r="K489" s="244"/>
      <c r="L489" s="249"/>
      <c r="M489" s="250"/>
      <c r="N489" s="251"/>
      <c r="O489" s="251"/>
      <c r="P489" s="251"/>
      <c r="Q489" s="251"/>
      <c r="R489" s="251"/>
      <c r="S489" s="251"/>
      <c r="T489" s="25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3" t="s">
        <v>145</v>
      </c>
      <c r="AU489" s="253" t="s">
        <v>83</v>
      </c>
      <c r="AV489" s="14" t="s">
        <v>83</v>
      </c>
      <c r="AW489" s="14" t="s">
        <v>32</v>
      </c>
      <c r="AX489" s="14" t="s">
        <v>76</v>
      </c>
      <c r="AY489" s="253" t="s">
        <v>133</v>
      </c>
    </row>
    <row r="490" s="13" customFormat="1">
      <c r="A490" s="13"/>
      <c r="B490" s="233"/>
      <c r="C490" s="234"/>
      <c r="D490" s="226" t="s">
        <v>145</v>
      </c>
      <c r="E490" s="235" t="s">
        <v>1</v>
      </c>
      <c r="F490" s="236" t="s">
        <v>487</v>
      </c>
      <c r="G490" s="234"/>
      <c r="H490" s="235" t="s">
        <v>1</v>
      </c>
      <c r="I490" s="237"/>
      <c r="J490" s="234"/>
      <c r="K490" s="234"/>
      <c r="L490" s="238"/>
      <c r="M490" s="239"/>
      <c r="N490" s="240"/>
      <c r="O490" s="240"/>
      <c r="P490" s="240"/>
      <c r="Q490" s="240"/>
      <c r="R490" s="240"/>
      <c r="S490" s="240"/>
      <c r="T490" s="24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2" t="s">
        <v>145</v>
      </c>
      <c r="AU490" s="242" t="s">
        <v>83</v>
      </c>
      <c r="AV490" s="13" t="s">
        <v>81</v>
      </c>
      <c r="AW490" s="13" t="s">
        <v>32</v>
      </c>
      <c r="AX490" s="13" t="s">
        <v>76</v>
      </c>
      <c r="AY490" s="242" t="s">
        <v>133</v>
      </c>
    </row>
    <row r="491" s="14" customFormat="1">
      <c r="A491" s="14"/>
      <c r="B491" s="243"/>
      <c r="C491" s="244"/>
      <c r="D491" s="226" t="s">
        <v>145</v>
      </c>
      <c r="E491" s="245" t="s">
        <v>1</v>
      </c>
      <c r="F491" s="246" t="s">
        <v>488</v>
      </c>
      <c r="G491" s="244"/>
      <c r="H491" s="247">
        <v>0.35899999999999999</v>
      </c>
      <c r="I491" s="248"/>
      <c r="J491" s="244"/>
      <c r="K491" s="244"/>
      <c r="L491" s="249"/>
      <c r="M491" s="250"/>
      <c r="N491" s="251"/>
      <c r="O491" s="251"/>
      <c r="P491" s="251"/>
      <c r="Q491" s="251"/>
      <c r="R491" s="251"/>
      <c r="S491" s="251"/>
      <c r="T491" s="25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3" t="s">
        <v>145</v>
      </c>
      <c r="AU491" s="253" t="s">
        <v>83</v>
      </c>
      <c r="AV491" s="14" t="s">
        <v>83</v>
      </c>
      <c r="AW491" s="14" t="s">
        <v>32</v>
      </c>
      <c r="AX491" s="14" t="s">
        <v>76</v>
      </c>
      <c r="AY491" s="253" t="s">
        <v>133</v>
      </c>
    </row>
    <row r="492" s="13" customFormat="1">
      <c r="A492" s="13"/>
      <c r="B492" s="233"/>
      <c r="C492" s="234"/>
      <c r="D492" s="226" t="s">
        <v>145</v>
      </c>
      <c r="E492" s="235" t="s">
        <v>1</v>
      </c>
      <c r="F492" s="236" t="s">
        <v>489</v>
      </c>
      <c r="G492" s="234"/>
      <c r="H492" s="235" t="s">
        <v>1</v>
      </c>
      <c r="I492" s="237"/>
      <c r="J492" s="234"/>
      <c r="K492" s="234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145</v>
      </c>
      <c r="AU492" s="242" t="s">
        <v>83</v>
      </c>
      <c r="AV492" s="13" t="s">
        <v>81</v>
      </c>
      <c r="AW492" s="13" t="s">
        <v>32</v>
      </c>
      <c r="AX492" s="13" t="s">
        <v>76</v>
      </c>
      <c r="AY492" s="242" t="s">
        <v>133</v>
      </c>
    </row>
    <row r="493" s="14" customFormat="1">
      <c r="A493" s="14"/>
      <c r="B493" s="243"/>
      <c r="C493" s="244"/>
      <c r="D493" s="226" t="s">
        <v>145</v>
      </c>
      <c r="E493" s="245" t="s">
        <v>1</v>
      </c>
      <c r="F493" s="246" t="s">
        <v>490</v>
      </c>
      <c r="G493" s="244"/>
      <c r="H493" s="247">
        <v>0.379</v>
      </c>
      <c r="I493" s="248"/>
      <c r="J493" s="244"/>
      <c r="K493" s="244"/>
      <c r="L493" s="249"/>
      <c r="M493" s="250"/>
      <c r="N493" s="251"/>
      <c r="O493" s="251"/>
      <c r="P493" s="251"/>
      <c r="Q493" s="251"/>
      <c r="R493" s="251"/>
      <c r="S493" s="251"/>
      <c r="T493" s="25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3" t="s">
        <v>145</v>
      </c>
      <c r="AU493" s="253" t="s">
        <v>83</v>
      </c>
      <c r="AV493" s="14" t="s">
        <v>83</v>
      </c>
      <c r="AW493" s="14" t="s">
        <v>32</v>
      </c>
      <c r="AX493" s="14" t="s">
        <v>76</v>
      </c>
      <c r="AY493" s="253" t="s">
        <v>133</v>
      </c>
    </row>
    <row r="494" s="13" customFormat="1">
      <c r="A494" s="13"/>
      <c r="B494" s="233"/>
      <c r="C494" s="234"/>
      <c r="D494" s="226" t="s">
        <v>145</v>
      </c>
      <c r="E494" s="235" t="s">
        <v>1</v>
      </c>
      <c r="F494" s="236" t="s">
        <v>491</v>
      </c>
      <c r="G494" s="234"/>
      <c r="H494" s="235" t="s">
        <v>1</v>
      </c>
      <c r="I494" s="237"/>
      <c r="J494" s="234"/>
      <c r="K494" s="234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145</v>
      </c>
      <c r="AU494" s="242" t="s">
        <v>83</v>
      </c>
      <c r="AV494" s="13" t="s">
        <v>81</v>
      </c>
      <c r="AW494" s="13" t="s">
        <v>32</v>
      </c>
      <c r="AX494" s="13" t="s">
        <v>76</v>
      </c>
      <c r="AY494" s="242" t="s">
        <v>133</v>
      </c>
    </row>
    <row r="495" s="14" customFormat="1">
      <c r="A495" s="14"/>
      <c r="B495" s="243"/>
      <c r="C495" s="244"/>
      <c r="D495" s="226" t="s">
        <v>145</v>
      </c>
      <c r="E495" s="245" t="s">
        <v>1</v>
      </c>
      <c r="F495" s="246" t="s">
        <v>492</v>
      </c>
      <c r="G495" s="244"/>
      <c r="H495" s="247">
        <v>0.16600000000000001</v>
      </c>
      <c r="I495" s="248"/>
      <c r="J495" s="244"/>
      <c r="K495" s="244"/>
      <c r="L495" s="249"/>
      <c r="M495" s="250"/>
      <c r="N495" s="251"/>
      <c r="O495" s="251"/>
      <c r="P495" s="251"/>
      <c r="Q495" s="251"/>
      <c r="R495" s="251"/>
      <c r="S495" s="251"/>
      <c r="T495" s="25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3" t="s">
        <v>145</v>
      </c>
      <c r="AU495" s="253" t="s">
        <v>83</v>
      </c>
      <c r="AV495" s="14" t="s">
        <v>83</v>
      </c>
      <c r="AW495" s="14" t="s">
        <v>32</v>
      </c>
      <c r="AX495" s="14" t="s">
        <v>76</v>
      </c>
      <c r="AY495" s="253" t="s">
        <v>133</v>
      </c>
    </row>
    <row r="496" s="13" customFormat="1">
      <c r="A496" s="13"/>
      <c r="B496" s="233"/>
      <c r="C496" s="234"/>
      <c r="D496" s="226" t="s">
        <v>145</v>
      </c>
      <c r="E496" s="235" t="s">
        <v>1</v>
      </c>
      <c r="F496" s="236" t="s">
        <v>493</v>
      </c>
      <c r="G496" s="234"/>
      <c r="H496" s="235" t="s">
        <v>1</v>
      </c>
      <c r="I496" s="237"/>
      <c r="J496" s="234"/>
      <c r="K496" s="234"/>
      <c r="L496" s="238"/>
      <c r="M496" s="239"/>
      <c r="N496" s="240"/>
      <c r="O496" s="240"/>
      <c r="P496" s="240"/>
      <c r="Q496" s="240"/>
      <c r="R496" s="240"/>
      <c r="S496" s="240"/>
      <c r="T496" s="24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2" t="s">
        <v>145</v>
      </c>
      <c r="AU496" s="242" t="s">
        <v>83</v>
      </c>
      <c r="AV496" s="13" t="s">
        <v>81</v>
      </c>
      <c r="AW496" s="13" t="s">
        <v>32</v>
      </c>
      <c r="AX496" s="13" t="s">
        <v>76</v>
      </c>
      <c r="AY496" s="242" t="s">
        <v>133</v>
      </c>
    </row>
    <row r="497" s="14" customFormat="1">
      <c r="A497" s="14"/>
      <c r="B497" s="243"/>
      <c r="C497" s="244"/>
      <c r="D497" s="226" t="s">
        <v>145</v>
      </c>
      <c r="E497" s="245" t="s">
        <v>1</v>
      </c>
      <c r="F497" s="246" t="s">
        <v>494</v>
      </c>
      <c r="G497" s="244"/>
      <c r="H497" s="247">
        <v>1.1359999999999999</v>
      </c>
      <c r="I497" s="248"/>
      <c r="J497" s="244"/>
      <c r="K497" s="244"/>
      <c r="L497" s="249"/>
      <c r="M497" s="250"/>
      <c r="N497" s="251"/>
      <c r="O497" s="251"/>
      <c r="P497" s="251"/>
      <c r="Q497" s="251"/>
      <c r="R497" s="251"/>
      <c r="S497" s="251"/>
      <c r="T497" s="25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3" t="s">
        <v>145</v>
      </c>
      <c r="AU497" s="253" t="s">
        <v>83</v>
      </c>
      <c r="AV497" s="14" t="s">
        <v>83</v>
      </c>
      <c r="AW497" s="14" t="s">
        <v>32</v>
      </c>
      <c r="AX497" s="14" t="s">
        <v>76</v>
      </c>
      <c r="AY497" s="253" t="s">
        <v>133</v>
      </c>
    </row>
    <row r="498" s="15" customFormat="1">
      <c r="A498" s="15"/>
      <c r="B498" s="254"/>
      <c r="C498" s="255"/>
      <c r="D498" s="226" t="s">
        <v>145</v>
      </c>
      <c r="E498" s="256" t="s">
        <v>1</v>
      </c>
      <c r="F498" s="257" t="s">
        <v>151</v>
      </c>
      <c r="G498" s="255"/>
      <c r="H498" s="258">
        <v>21.158999999999999</v>
      </c>
      <c r="I498" s="259"/>
      <c r="J498" s="255"/>
      <c r="K498" s="255"/>
      <c r="L498" s="260"/>
      <c r="M498" s="261"/>
      <c r="N498" s="262"/>
      <c r="O498" s="262"/>
      <c r="P498" s="262"/>
      <c r="Q498" s="262"/>
      <c r="R498" s="262"/>
      <c r="S498" s="262"/>
      <c r="T498" s="263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4" t="s">
        <v>145</v>
      </c>
      <c r="AU498" s="264" t="s">
        <v>83</v>
      </c>
      <c r="AV498" s="15" t="s">
        <v>139</v>
      </c>
      <c r="AW498" s="15" t="s">
        <v>32</v>
      </c>
      <c r="AX498" s="15" t="s">
        <v>81</v>
      </c>
      <c r="AY498" s="264" t="s">
        <v>133</v>
      </c>
    </row>
    <row r="499" s="2" customFormat="1" ht="21.75" customHeight="1">
      <c r="A499" s="38"/>
      <c r="B499" s="39"/>
      <c r="C499" s="212" t="s">
        <v>495</v>
      </c>
      <c r="D499" s="212" t="s">
        <v>135</v>
      </c>
      <c r="E499" s="213" t="s">
        <v>496</v>
      </c>
      <c r="F499" s="214" t="s">
        <v>497</v>
      </c>
      <c r="G499" s="215" t="s">
        <v>282</v>
      </c>
      <c r="H499" s="216">
        <v>3</v>
      </c>
      <c r="I499" s="217"/>
      <c r="J499" s="218">
        <f>ROUND(I499*H499,2)</f>
        <v>0</v>
      </c>
      <c r="K499" s="219"/>
      <c r="L499" s="44"/>
      <c r="M499" s="220" t="s">
        <v>1</v>
      </c>
      <c r="N499" s="221" t="s">
        <v>41</v>
      </c>
      <c r="O499" s="91"/>
      <c r="P499" s="222">
        <f>O499*H499</f>
        <v>0</v>
      </c>
      <c r="Q499" s="222">
        <v>0</v>
      </c>
      <c r="R499" s="222">
        <f>Q499*H499</f>
        <v>0</v>
      </c>
      <c r="S499" s="222">
        <v>0</v>
      </c>
      <c r="T499" s="223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4" t="s">
        <v>139</v>
      </c>
      <c r="AT499" s="224" t="s">
        <v>135</v>
      </c>
      <c r="AU499" s="224" t="s">
        <v>83</v>
      </c>
      <c r="AY499" s="17" t="s">
        <v>133</v>
      </c>
      <c r="BE499" s="225">
        <f>IF(N499="základní",J499,0)</f>
        <v>0</v>
      </c>
      <c r="BF499" s="225">
        <f>IF(N499="snížená",J499,0)</f>
        <v>0</v>
      </c>
      <c r="BG499" s="225">
        <f>IF(N499="zákl. přenesená",J499,0)</f>
        <v>0</v>
      </c>
      <c r="BH499" s="225">
        <f>IF(N499="sníž. přenesená",J499,0)</f>
        <v>0</v>
      </c>
      <c r="BI499" s="225">
        <f>IF(N499="nulová",J499,0)</f>
        <v>0</v>
      </c>
      <c r="BJ499" s="17" t="s">
        <v>81</v>
      </c>
      <c r="BK499" s="225">
        <f>ROUND(I499*H499,2)</f>
        <v>0</v>
      </c>
      <c r="BL499" s="17" t="s">
        <v>139</v>
      </c>
      <c r="BM499" s="224" t="s">
        <v>498</v>
      </c>
    </row>
    <row r="500" s="2" customFormat="1">
      <c r="A500" s="38"/>
      <c r="B500" s="39"/>
      <c r="C500" s="40"/>
      <c r="D500" s="226" t="s">
        <v>141</v>
      </c>
      <c r="E500" s="40"/>
      <c r="F500" s="227" t="s">
        <v>499</v>
      </c>
      <c r="G500" s="40"/>
      <c r="H500" s="40"/>
      <c r="I500" s="228"/>
      <c r="J500" s="40"/>
      <c r="K500" s="40"/>
      <c r="L500" s="44"/>
      <c r="M500" s="229"/>
      <c r="N500" s="230"/>
      <c r="O500" s="91"/>
      <c r="P500" s="91"/>
      <c r="Q500" s="91"/>
      <c r="R500" s="91"/>
      <c r="S500" s="91"/>
      <c r="T500" s="92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141</v>
      </c>
      <c r="AU500" s="17" t="s">
        <v>83</v>
      </c>
    </row>
    <row r="501" s="2" customFormat="1">
      <c r="A501" s="38"/>
      <c r="B501" s="39"/>
      <c r="C501" s="40"/>
      <c r="D501" s="231" t="s">
        <v>143</v>
      </c>
      <c r="E501" s="40"/>
      <c r="F501" s="232" t="s">
        <v>500</v>
      </c>
      <c r="G501" s="40"/>
      <c r="H501" s="40"/>
      <c r="I501" s="228"/>
      <c r="J501" s="40"/>
      <c r="K501" s="40"/>
      <c r="L501" s="44"/>
      <c r="M501" s="229"/>
      <c r="N501" s="230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143</v>
      </c>
      <c r="AU501" s="17" t="s">
        <v>83</v>
      </c>
    </row>
    <row r="502" s="13" customFormat="1">
      <c r="A502" s="13"/>
      <c r="B502" s="233"/>
      <c r="C502" s="234"/>
      <c r="D502" s="226" t="s">
        <v>145</v>
      </c>
      <c r="E502" s="235" t="s">
        <v>1</v>
      </c>
      <c r="F502" s="236" t="s">
        <v>501</v>
      </c>
      <c r="G502" s="234"/>
      <c r="H502" s="235" t="s">
        <v>1</v>
      </c>
      <c r="I502" s="237"/>
      <c r="J502" s="234"/>
      <c r="K502" s="234"/>
      <c r="L502" s="238"/>
      <c r="M502" s="239"/>
      <c r="N502" s="240"/>
      <c r="O502" s="240"/>
      <c r="P502" s="240"/>
      <c r="Q502" s="240"/>
      <c r="R502" s="240"/>
      <c r="S502" s="240"/>
      <c r="T502" s="24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2" t="s">
        <v>145</v>
      </c>
      <c r="AU502" s="242" t="s">
        <v>83</v>
      </c>
      <c r="AV502" s="13" t="s">
        <v>81</v>
      </c>
      <c r="AW502" s="13" t="s">
        <v>32</v>
      </c>
      <c r="AX502" s="13" t="s">
        <v>76</v>
      </c>
      <c r="AY502" s="242" t="s">
        <v>133</v>
      </c>
    </row>
    <row r="503" s="13" customFormat="1">
      <c r="A503" s="13"/>
      <c r="B503" s="233"/>
      <c r="C503" s="234"/>
      <c r="D503" s="226" t="s">
        <v>145</v>
      </c>
      <c r="E503" s="235" t="s">
        <v>1</v>
      </c>
      <c r="F503" s="236" t="s">
        <v>502</v>
      </c>
      <c r="G503" s="234"/>
      <c r="H503" s="235" t="s">
        <v>1</v>
      </c>
      <c r="I503" s="237"/>
      <c r="J503" s="234"/>
      <c r="K503" s="234"/>
      <c r="L503" s="238"/>
      <c r="M503" s="239"/>
      <c r="N503" s="240"/>
      <c r="O503" s="240"/>
      <c r="P503" s="240"/>
      <c r="Q503" s="240"/>
      <c r="R503" s="240"/>
      <c r="S503" s="240"/>
      <c r="T503" s="24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2" t="s">
        <v>145</v>
      </c>
      <c r="AU503" s="242" t="s">
        <v>83</v>
      </c>
      <c r="AV503" s="13" t="s">
        <v>81</v>
      </c>
      <c r="AW503" s="13" t="s">
        <v>32</v>
      </c>
      <c r="AX503" s="13" t="s">
        <v>76</v>
      </c>
      <c r="AY503" s="242" t="s">
        <v>133</v>
      </c>
    </row>
    <row r="504" s="14" customFormat="1">
      <c r="A504" s="14"/>
      <c r="B504" s="243"/>
      <c r="C504" s="244"/>
      <c r="D504" s="226" t="s">
        <v>145</v>
      </c>
      <c r="E504" s="245" t="s">
        <v>1</v>
      </c>
      <c r="F504" s="246" t="s">
        <v>152</v>
      </c>
      <c r="G504" s="244"/>
      <c r="H504" s="247">
        <v>3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145</v>
      </c>
      <c r="AU504" s="253" t="s">
        <v>83</v>
      </c>
      <c r="AV504" s="14" t="s">
        <v>83</v>
      </c>
      <c r="AW504" s="14" t="s">
        <v>32</v>
      </c>
      <c r="AX504" s="14" t="s">
        <v>76</v>
      </c>
      <c r="AY504" s="253" t="s">
        <v>133</v>
      </c>
    </row>
    <row r="505" s="15" customFormat="1">
      <c r="A505" s="15"/>
      <c r="B505" s="254"/>
      <c r="C505" s="255"/>
      <c r="D505" s="226" t="s">
        <v>145</v>
      </c>
      <c r="E505" s="256" t="s">
        <v>1</v>
      </c>
      <c r="F505" s="257" t="s">
        <v>151</v>
      </c>
      <c r="G505" s="255"/>
      <c r="H505" s="258">
        <v>3</v>
      </c>
      <c r="I505" s="259"/>
      <c r="J505" s="255"/>
      <c r="K505" s="255"/>
      <c r="L505" s="260"/>
      <c r="M505" s="261"/>
      <c r="N505" s="262"/>
      <c r="O505" s="262"/>
      <c r="P505" s="262"/>
      <c r="Q505" s="262"/>
      <c r="R505" s="262"/>
      <c r="S505" s="262"/>
      <c r="T505" s="263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4" t="s">
        <v>145</v>
      </c>
      <c r="AU505" s="264" t="s">
        <v>83</v>
      </c>
      <c r="AV505" s="15" t="s">
        <v>139</v>
      </c>
      <c r="AW505" s="15" t="s">
        <v>32</v>
      </c>
      <c r="AX505" s="15" t="s">
        <v>81</v>
      </c>
      <c r="AY505" s="264" t="s">
        <v>133</v>
      </c>
    </row>
    <row r="506" s="12" customFormat="1" ht="22.8" customHeight="1">
      <c r="A506" s="12"/>
      <c r="B506" s="196"/>
      <c r="C506" s="197"/>
      <c r="D506" s="198" t="s">
        <v>75</v>
      </c>
      <c r="E506" s="210" t="s">
        <v>503</v>
      </c>
      <c r="F506" s="210" t="s">
        <v>504</v>
      </c>
      <c r="G506" s="197"/>
      <c r="H506" s="197"/>
      <c r="I506" s="200"/>
      <c r="J506" s="211">
        <f>BK506</f>
        <v>0</v>
      </c>
      <c r="K506" s="197"/>
      <c r="L506" s="202"/>
      <c r="M506" s="203"/>
      <c r="N506" s="204"/>
      <c r="O506" s="204"/>
      <c r="P506" s="205">
        <f>SUM(P507:P509)</f>
        <v>0</v>
      </c>
      <c r="Q506" s="204"/>
      <c r="R506" s="205">
        <f>SUM(R507:R509)</f>
        <v>0</v>
      </c>
      <c r="S506" s="204"/>
      <c r="T506" s="206">
        <f>SUM(T507:T509)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207" t="s">
        <v>81</v>
      </c>
      <c r="AT506" s="208" t="s">
        <v>75</v>
      </c>
      <c r="AU506" s="208" t="s">
        <v>81</v>
      </c>
      <c r="AY506" s="207" t="s">
        <v>133</v>
      </c>
      <c r="BK506" s="209">
        <f>SUM(BK507:BK509)</f>
        <v>0</v>
      </c>
    </row>
    <row r="507" s="2" customFormat="1" ht="16.5" customHeight="1">
      <c r="A507" s="38"/>
      <c r="B507" s="39"/>
      <c r="C507" s="212" t="s">
        <v>505</v>
      </c>
      <c r="D507" s="212" t="s">
        <v>135</v>
      </c>
      <c r="E507" s="213" t="s">
        <v>506</v>
      </c>
      <c r="F507" s="214" t="s">
        <v>507</v>
      </c>
      <c r="G507" s="215" t="s">
        <v>282</v>
      </c>
      <c r="H507" s="216">
        <v>51.057000000000002</v>
      </c>
      <c r="I507" s="217"/>
      <c r="J507" s="218">
        <f>ROUND(I507*H507,2)</f>
        <v>0</v>
      </c>
      <c r="K507" s="219"/>
      <c r="L507" s="44"/>
      <c r="M507" s="220" t="s">
        <v>1</v>
      </c>
      <c r="N507" s="221" t="s">
        <v>41</v>
      </c>
      <c r="O507" s="91"/>
      <c r="P507" s="222">
        <f>O507*H507</f>
        <v>0</v>
      </c>
      <c r="Q507" s="222">
        <v>0</v>
      </c>
      <c r="R507" s="222">
        <f>Q507*H507</f>
        <v>0</v>
      </c>
      <c r="S507" s="222">
        <v>0</v>
      </c>
      <c r="T507" s="223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4" t="s">
        <v>139</v>
      </c>
      <c r="AT507" s="224" t="s">
        <v>135</v>
      </c>
      <c r="AU507" s="224" t="s">
        <v>83</v>
      </c>
      <c r="AY507" s="17" t="s">
        <v>133</v>
      </c>
      <c r="BE507" s="225">
        <f>IF(N507="základní",J507,0)</f>
        <v>0</v>
      </c>
      <c r="BF507" s="225">
        <f>IF(N507="snížená",J507,0)</f>
        <v>0</v>
      </c>
      <c r="BG507" s="225">
        <f>IF(N507="zákl. přenesená",J507,0)</f>
        <v>0</v>
      </c>
      <c r="BH507" s="225">
        <f>IF(N507="sníž. přenesená",J507,0)</f>
        <v>0</v>
      </c>
      <c r="BI507" s="225">
        <f>IF(N507="nulová",J507,0)</f>
        <v>0</v>
      </c>
      <c r="BJ507" s="17" t="s">
        <v>81</v>
      </c>
      <c r="BK507" s="225">
        <f>ROUND(I507*H507,2)</f>
        <v>0</v>
      </c>
      <c r="BL507" s="17" t="s">
        <v>139</v>
      </c>
      <c r="BM507" s="224" t="s">
        <v>508</v>
      </c>
    </row>
    <row r="508" s="2" customFormat="1">
      <c r="A508" s="38"/>
      <c r="B508" s="39"/>
      <c r="C508" s="40"/>
      <c r="D508" s="226" t="s">
        <v>141</v>
      </c>
      <c r="E508" s="40"/>
      <c r="F508" s="227" t="s">
        <v>509</v>
      </c>
      <c r="G508" s="40"/>
      <c r="H508" s="40"/>
      <c r="I508" s="228"/>
      <c r="J508" s="40"/>
      <c r="K508" s="40"/>
      <c r="L508" s="44"/>
      <c r="M508" s="229"/>
      <c r="N508" s="230"/>
      <c r="O508" s="91"/>
      <c r="P508" s="91"/>
      <c r="Q508" s="91"/>
      <c r="R508" s="91"/>
      <c r="S508" s="91"/>
      <c r="T508" s="92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141</v>
      </c>
      <c r="AU508" s="17" t="s">
        <v>83</v>
      </c>
    </row>
    <row r="509" s="2" customFormat="1">
      <c r="A509" s="38"/>
      <c r="B509" s="39"/>
      <c r="C509" s="40"/>
      <c r="D509" s="231" t="s">
        <v>143</v>
      </c>
      <c r="E509" s="40"/>
      <c r="F509" s="232" t="s">
        <v>510</v>
      </c>
      <c r="G509" s="40"/>
      <c r="H509" s="40"/>
      <c r="I509" s="228"/>
      <c r="J509" s="40"/>
      <c r="K509" s="40"/>
      <c r="L509" s="44"/>
      <c r="M509" s="229"/>
      <c r="N509" s="230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143</v>
      </c>
      <c r="AU509" s="17" t="s">
        <v>83</v>
      </c>
    </row>
    <row r="510" s="12" customFormat="1" ht="25.92" customHeight="1">
      <c r="A510" s="12"/>
      <c r="B510" s="196"/>
      <c r="C510" s="197"/>
      <c r="D510" s="198" t="s">
        <v>75</v>
      </c>
      <c r="E510" s="199" t="s">
        <v>511</v>
      </c>
      <c r="F510" s="199" t="s">
        <v>512</v>
      </c>
      <c r="G510" s="197"/>
      <c r="H510" s="197"/>
      <c r="I510" s="200"/>
      <c r="J510" s="201">
        <f>BK510</f>
        <v>0</v>
      </c>
      <c r="K510" s="197"/>
      <c r="L510" s="202"/>
      <c r="M510" s="203"/>
      <c r="N510" s="204"/>
      <c r="O510" s="204"/>
      <c r="P510" s="205">
        <f>P511+P558+P580+P605+P618+P691+P707+P747+P756+P766+P788+P805+P923+P982+P1015+P1048</f>
        <v>0</v>
      </c>
      <c r="Q510" s="204"/>
      <c r="R510" s="205">
        <f>R511+R558+R580+R605+R618+R691+R707+R747+R756+R766+R788+R805+R923+R982+R1015+R1048</f>
        <v>5.6176839199999993</v>
      </c>
      <c r="S510" s="204"/>
      <c r="T510" s="206">
        <f>T511+T558+T580+T605+T618+T691+T707+T747+T756+T766+T788+T805+T923+T982+T1015+T1048</f>
        <v>1.1356099999999998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7" t="s">
        <v>83</v>
      </c>
      <c r="AT510" s="208" t="s">
        <v>75</v>
      </c>
      <c r="AU510" s="208" t="s">
        <v>76</v>
      </c>
      <c r="AY510" s="207" t="s">
        <v>133</v>
      </c>
      <c r="BK510" s="209">
        <f>BK511+BK558+BK580+BK605+BK618+BK691+BK707+BK747+BK756+BK766+BK788+BK805+BK923+BK982+BK1015+BK1048</f>
        <v>0</v>
      </c>
    </row>
    <row r="511" s="12" customFormat="1" ht="22.8" customHeight="1">
      <c r="A511" s="12"/>
      <c r="B511" s="196"/>
      <c r="C511" s="197"/>
      <c r="D511" s="198" t="s">
        <v>75</v>
      </c>
      <c r="E511" s="210" t="s">
        <v>513</v>
      </c>
      <c r="F511" s="210" t="s">
        <v>514</v>
      </c>
      <c r="G511" s="197"/>
      <c r="H511" s="197"/>
      <c r="I511" s="200"/>
      <c r="J511" s="211">
        <f>BK511</f>
        <v>0</v>
      </c>
      <c r="K511" s="197"/>
      <c r="L511" s="202"/>
      <c r="M511" s="203"/>
      <c r="N511" s="204"/>
      <c r="O511" s="204"/>
      <c r="P511" s="205">
        <f>SUM(P512:P557)</f>
        <v>0</v>
      </c>
      <c r="Q511" s="204"/>
      <c r="R511" s="205">
        <f>SUM(R512:R557)</f>
        <v>0.96406120000000006</v>
      </c>
      <c r="S511" s="204"/>
      <c r="T511" s="206">
        <f>SUM(T512:T557)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07" t="s">
        <v>83</v>
      </c>
      <c r="AT511" s="208" t="s">
        <v>75</v>
      </c>
      <c r="AU511" s="208" t="s">
        <v>81</v>
      </c>
      <c r="AY511" s="207" t="s">
        <v>133</v>
      </c>
      <c r="BK511" s="209">
        <f>SUM(BK512:BK557)</f>
        <v>0</v>
      </c>
    </row>
    <row r="512" s="2" customFormat="1" ht="16.5" customHeight="1">
      <c r="A512" s="38"/>
      <c r="B512" s="39"/>
      <c r="C512" s="212" t="s">
        <v>515</v>
      </c>
      <c r="D512" s="212" t="s">
        <v>135</v>
      </c>
      <c r="E512" s="213" t="s">
        <v>516</v>
      </c>
      <c r="F512" s="214" t="s">
        <v>517</v>
      </c>
      <c r="G512" s="215" t="s">
        <v>138</v>
      </c>
      <c r="H512" s="216">
        <v>68.25</v>
      </c>
      <c r="I512" s="217"/>
      <c r="J512" s="218">
        <f>ROUND(I512*H512,2)</f>
        <v>0</v>
      </c>
      <c r="K512" s="219"/>
      <c r="L512" s="44"/>
      <c r="M512" s="220" t="s">
        <v>1</v>
      </c>
      <c r="N512" s="221" t="s">
        <v>41</v>
      </c>
      <c r="O512" s="91"/>
      <c r="P512" s="222">
        <f>O512*H512</f>
        <v>0</v>
      </c>
      <c r="Q512" s="222">
        <v>0</v>
      </c>
      <c r="R512" s="222">
        <f>Q512*H512</f>
        <v>0</v>
      </c>
      <c r="S512" s="222">
        <v>0</v>
      </c>
      <c r="T512" s="223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4" t="s">
        <v>272</v>
      </c>
      <c r="AT512" s="224" t="s">
        <v>135</v>
      </c>
      <c r="AU512" s="224" t="s">
        <v>83</v>
      </c>
      <c r="AY512" s="17" t="s">
        <v>133</v>
      </c>
      <c r="BE512" s="225">
        <f>IF(N512="základní",J512,0)</f>
        <v>0</v>
      </c>
      <c r="BF512" s="225">
        <f>IF(N512="snížená",J512,0)</f>
        <v>0</v>
      </c>
      <c r="BG512" s="225">
        <f>IF(N512="zákl. přenesená",J512,0)</f>
        <v>0</v>
      </c>
      <c r="BH512" s="225">
        <f>IF(N512="sníž. přenesená",J512,0)</f>
        <v>0</v>
      </c>
      <c r="BI512" s="225">
        <f>IF(N512="nulová",J512,0)</f>
        <v>0</v>
      </c>
      <c r="BJ512" s="17" t="s">
        <v>81</v>
      </c>
      <c r="BK512" s="225">
        <f>ROUND(I512*H512,2)</f>
        <v>0</v>
      </c>
      <c r="BL512" s="17" t="s">
        <v>272</v>
      </c>
      <c r="BM512" s="224" t="s">
        <v>518</v>
      </c>
    </row>
    <row r="513" s="2" customFormat="1">
      <c r="A513" s="38"/>
      <c r="B513" s="39"/>
      <c r="C513" s="40"/>
      <c r="D513" s="226" t="s">
        <v>141</v>
      </c>
      <c r="E513" s="40"/>
      <c r="F513" s="227" t="s">
        <v>519</v>
      </c>
      <c r="G513" s="40"/>
      <c r="H513" s="40"/>
      <c r="I513" s="228"/>
      <c r="J513" s="40"/>
      <c r="K513" s="40"/>
      <c r="L513" s="44"/>
      <c r="M513" s="229"/>
      <c r="N513" s="230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141</v>
      </c>
      <c r="AU513" s="17" t="s">
        <v>83</v>
      </c>
    </row>
    <row r="514" s="2" customFormat="1">
      <c r="A514" s="38"/>
      <c r="B514" s="39"/>
      <c r="C514" s="40"/>
      <c r="D514" s="231" t="s">
        <v>143</v>
      </c>
      <c r="E514" s="40"/>
      <c r="F514" s="232" t="s">
        <v>520</v>
      </c>
      <c r="G514" s="40"/>
      <c r="H514" s="40"/>
      <c r="I514" s="228"/>
      <c r="J514" s="40"/>
      <c r="K514" s="40"/>
      <c r="L514" s="44"/>
      <c r="M514" s="229"/>
      <c r="N514" s="230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143</v>
      </c>
      <c r="AU514" s="17" t="s">
        <v>83</v>
      </c>
    </row>
    <row r="515" s="13" customFormat="1">
      <c r="A515" s="13"/>
      <c r="B515" s="233"/>
      <c r="C515" s="234"/>
      <c r="D515" s="226" t="s">
        <v>145</v>
      </c>
      <c r="E515" s="235" t="s">
        <v>1</v>
      </c>
      <c r="F515" s="236" t="s">
        <v>521</v>
      </c>
      <c r="G515" s="234"/>
      <c r="H515" s="235" t="s">
        <v>1</v>
      </c>
      <c r="I515" s="237"/>
      <c r="J515" s="234"/>
      <c r="K515" s="234"/>
      <c r="L515" s="238"/>
      <c r="M515" s="239"/>
      <c r="N515" s="240"/>
      <c r="O515" s="240"/>
      <c r="P515" s="240"/>
      <c r="Q515" s="240"/>
      <c r="R515" s="240"/>
      <c r="S515" s="240"/>
      <c r="T515" s="24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2" t="s">
        <v>145</v>
      </c>
      <c r="AU515" s="242" t="s">
        <v>83</v>
      </c>
      <c r="AV515" s="13" t="s">
        <v>81</v>
      </c>
      <c r="AW515" s="13" t="s">
        <v>32</v>
      </c>
      <c r="AX515" s="13" t="s">
        <v>76</v>
      </c>
      <c r="AY515" s="242" t="s">
        <v>133</v>
      </c>
    </row>
    <row r="516" s="13" customFormat="1">
      <c r="A516" s="13"/>
      <c r="B516" s="233"/>
      <c r="C516" s="234"/>
      <c r="D516" s="226" t="s">
        <v>145</v>
      </c>
      <c r="E516" s="235" t="s">
        <v>1</v>
      </c>
      <c r="F516" s="236" t="s">
        <v>147</v>
      </c>
      <c r="G516" s="234"/>
      <c r="H516" s="235" t="s">
        <v>1</v>
      </c>
      <c r="I516" s="237"/>
      <c r="J516" s="234"/>
      <c r="K516" s="234"/>
      <c r="L516" s="238"/>
      <c r="M516" s="239"/>
      <c r="N516" s="240"/>
      <c r="O516" s="240"/>
      <c r="P516" s="240"/>
      <c r="Q516" s="240"/>
      <c r="R516" s="240"/>
      <c r="S516" s="240"/>
      <c r="T516" s="24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2" t="s">
        <v>145</v>
      </c>
      <c r="AU516" s="242" t="s">
        <v>83</v>
      </c>
      <c r="AV516" s="13" t="s">
        <v>81</v>
      </c>
      <c r="AW516" s="13" t="s">
        <v>32</v>
      </c>
      <c r="AX516" s="13" t="s">
        <v>76</v>
      </c>
      <c r="AY516" s="242" t="s">
        <v>133</v>
      </c>
    </row>
    <row r="517" s="14" customFormat="1">
      <c r="A517" s="14"/>
      <c r="B517" s="243"/>
      <c r="C517" s="244"/>
      <c r="D517" s="226" t="s">
        <v>145</v>
      </c>
      <c r="E517" s="245" t="s">
        <v>1</v>
      </c>
      <c r="F517" s="246" t="s">
        <v>148</v>
      </c>
      <c r="G517" s="244"/>
      <c r="H517" s="247">
        <v>6.25</v>
      </c>
      <c r="I517" s="248"/>
      <c r="J517" s="244"/>
      <c r="K517" s="244"/>
      <c r="L517" s="249"/>
      <c r="M517" s="250"/>
      <c r="N517" s="251"/>
      <c r="O517" s="251"/>
      <c r="P517" s="251"/>
      <c r="Q517" s="251"/>
      <c r="R517" s="251"/>
      <c r="S517" s="251"/>
      <c r="T517" s="252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3" t="s">
        <v>145</v>
      </c>
      <c r="AU517" s="253" t="s">
        <v>83</v>
      </c>
      <c r="AV517" s="14" t="s">
        <v>83</v>
      </c>
      <c r="AW517" s="14" t="s">
        <v>32</v>
      </c>
      <c r="AX517" s="14" t="s">
        <v>76</v>
      </c>
      <c r="AY517" s="253" t="s">
        <v>133</v>
      </c>
    </row>
    <row r="518" s="13" customFormat="1">
      <c r="A518" s="13"/>
      <c r="B518" s="233"/>
      <c r="C518" s="234"/>
      <c r="D518" s="226" t="s">
        <v>145</v>
      </c>
      <c r="E518" s="235" t="s">
        <v>1</v>
      </c>
      <c r="F518" s="236" t="s">
        <v>149</v>
      </c>
      <c r="G518" s="234"/>
      <c r="H518" s="235" t="s">
        <v>1</v>
      </c>
      <c r="I518" s="237"/>
      <c r="J518" s="234"/>
      <c r="K518" s="234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145</v>
      </c>
      <c r="AU518" s="242" t="s">
        <v>83</v>
      </c>
      <c r="AV518" s="13" t="s">
        <v>81</v>
      </c>
      <c r="AW518" s="13" t="s">
        <v>32</v>
      </c>
      <c r="AX518" s="13" t="s">
        <v>76</v>
      </c>
      <c r="AY518" s="242" t="s">
        <v>133</v>
      </c>
    </row>
    <row r="519" s="14" customFormat="1">
      <c r="A519" s="14"/>
      <c r="B519" s="243"/>
      <c r="C519" s="244"/>
      <c r="D519" s="226" t="s">
        <v>145</v>
      </c>
      <c r="E519" s="245" t="s">
        <v>1</v>
      </c>
      <c r="F519" s="246" t="s">
        <v>150</v>
      </c>
      <c r="G519" s="244"/>
      <c r="H519" s="247">
        <v>62</v>
      </c>
      <c r="I519" s="248"/>
      <c r="J519" s="244"/>
      <c r="K519" s="244"/>
      <c r="L519" s="249"/>
      <c r="M519" s="250"/>
      <c r="N519" s="251"/>
      <c r="O519" s="251"/>
      <c r="P519" s="251"/>
      <c r="Q519" s="251"/>
      <c r="R519" s="251"/>
      <c r="S519" s="251"/>
      <c r="T519" s="25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3" t="s">
        <v>145</v>
      </c>
      <c r="AU519" s="253" t="s">
        <v>83</v>
      </c>
      <c r="AV519" s="14" t="s">
        <v>83</v>
      </c>
      <c r="AW519" s="14" t="s">
        <v>32</v>
      </c>
      <c r="AX519" s="14" t="s">
        <v>76</v>
      </c>
      <c r="AY519" s="253" t="s">
        <v>133</v>
      </c>
    </row>
    <row r="520" s="15" customFormat="1">
      <c r="A520" s="15"/>
      <c r="B520" s="254"/>
      <c r="C520" s="255"/>
      <c r="D520" s="226" t="s">
        <v>145</v>
      </c>
      <c r="E520" s="256" t="s">
        <v>1</v>
      </c>
      <c r="F520" s="257" t="s">
        <v>151</v>
      </c>
      <c r="G520" s="255"/>
      <c r="H520" s="258">
        <v>68.25</v>
      </c>
      <c r="I520" s="259"/>
      <c r="J520" s="255"/>
      <c r="K520" s="255"/>
      <c r="L520" s="260"/>
      <c r="M520" s="261"/>
      <c r="N520" s="262"/>
      <c r="O520" s="262"/>
      <c r="P520" s="262"/>
      <c r="Q520" s="262"/>
      <c r="R520" s="262"/>
      <c r="S520" s="262"/>
      <c r="T520" s="263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4" t="s">
        <v>145</v>
      </c>
      <c r="AU520" s="264" t="s">
        <v>83</v>
      </c>
      <c r="AV520" s="15" t="s">
        <v>139</v>
      </c>
      <c r="AW520" s="15" t="s">
        <v>32</v>
      </c>
      <c r="AX520" s="15" t="s">
        <v>81</v>
      </c>
      <c r="AY520" s="264" t="s">
        <v>133</v>
      </c>
    </row>
    <row r="521" s="2" customFormat="1" ht="16.5" customHeight="1">
      <c r="A521" s="38"/>
      <c r="B521" s="39"/>
      <c r="C521" s="265" t="s">
        <v>522</v>
      </c>
      <c r="D521" s="265" t="s">
        <v>169</v>
      </c>
      <c r="E521" s="266" t="s">
        <v>523</v>
      </c>
      <c r="F521" s="267" t="s">
        <v>524</v>
      </c>
      <c r="G521" s="268" t="s">
        <v>282</v>
      </c>
      <c r="H521" s="269">
        <v>0.02</v>
      </c>
      <c r="I521" s="270"/>
      <c r="J521" s="271">
        <f>ROUND(I521*H521,2)</f>
        <v>0</v>
      </c>
      <c r="K521" s="272"/>
      <c r="L521" s="273"/>
      <c r="M521" s="274" t="s">
        <v>1</v>
      </c>
      <c r="N521" s="275" t="s">
        <v>41</v>
      </c>
      <c r="O521" s="91"/>
      <c r="P521" s="222">
        <f>O521*H521</f>
        <v>0</v>
      </c>
      <c r="Q521" s="222">
        <v>1</v>
      </c>
      <c r="R521" s="222">
        <f>Q521*H521</f>
        <v>0.02</v>
      </c>
      <c r="S521" s="222">
        <v>0</v>
      </c>
      <c r="T521" s="223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4" t="s">
        <v>414</v>
      </c>
      <c r="AT521" s="224" t="s">
        <v>169</v>
      </c>
      <c r="AU521" s="224" t="s">
        <v>83</v>
      </c>
      <c r="AY521" s="17" t="s">
        <v>133</v>
      </c>
      <c r="BE521" s="225">
        <f>IF(N521="základní",J521,0)</f>
        <v>0</v>
      </c>
      <c r="BF521" s="225">
        <f>IF(N521="snížená",J521,0)</f>
        <v>0</v>
      </c>
      <c r="BG521" s="225">
        <f>IF(N521="zákl. přenesená",J521,0)</f>
        <v>0</v>
      </c>
      <c r="BH521" s="225">
        <f>IF(N521="sníž. přenesená",J521,0)</f>
        <v>0</v>
      </c>
      <c r="BI521" s="225">
        <f>IF(N521="nulová",J521,0)</f>
        <v>0</v>
      </c>
      <c r="BJ521" s="17" t="s">
        <v>81</v>
      </c>
      <c r="BK521" s="225">
        <f>ROUND(I521*H521,2)</f>
        <v>0</v>
      </c>
      <c r="BL521" s="17" t="s">
        <v>272</v>
      </c>
      <c r="BM521" s="224" t="s">
        <v>525</v>
      </c>
    </row>
    <row r="522" s="2" customFormat="1">
      <c r="A522" s="38"/>
      <c r="B522" s="39"/>
      <c r="C522" s="40"/>
      <c r="D522" s="226" t="s">
        <v>141</v>
      </c>
      <c r="E522" s="40"/>
      <c r="F522" s="227" t="s">
        <v>524</v>
      </c>
      <c r="G522" s="40"/>
      <c r="H522" s="40"/>
      <c r="I522" s="228"/>
      <c r="J522" s="40"/>
      <c r="K522" s="40"/>
      <c r="L522" s="44"/>
      <c r="M522" s="229"/>
      <c r="N522" s="230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141</v>
      </c>
      <c r="AU522" s="17" t="s">
        <v>83</v>
      </c>
    </row>
    <row r="523" s="14" customFormat="1">
      <c r="A523" s="14"/>
      <c r="B523" s="243"/>
      <c r="C523" s="244"/>
      <c r="D523" s="226" t="s">
        <v>145</v>
      </c>
      <c r="E523" s="244"/>
      <c r="F523" s="246" t="s">
        <v>526</v>
      </c>
      <c r="G523" s="244"/>
      <c r="H523" s="247">
        <v>0.02</v>
      </c>
      <c r="I523" s="248"/>
      <c r="J523" s="244"/>
      <c r="K523" s="244"/>
      <c r="L523" s="249"/>
      <c r="M523" s="250"/>
      <c r="N523" s="251"/>
      <c r="O523" s="251"/>
      <c r="P523" s="251"/>
      <c r="Q523" s="251"/>
      <c r="R523" s="251"/>
      <c r="S523" s="251"/>
      <c r="T523" s="252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3" t="s">
        <v>145</v>
      </c>
      <c r="AU523" s="253" t="s">
        <v>83</v>
      </c>
      <c r="AV523" s="14" t="s">
        <v>83</v>
      </c>
      <c r="AW523" s="14" t="s">
        <v>4</v>
      </c>
      <c r="AX523" s="14" t="s">
        <v>81</v>
      </c>
      <c r="AY523" s="253" t="s">
        <v>133</v>
      </c>
    </row>
    <row r="524" s="2" customFormat="1" ht="16.5" customHeight="1">
      <c r="A524" s="38"/>
      <c r="B524" s="39"/>
      <c r="C524" s="212" t="s">
        <v>527</v>
      </c>
      <c r="D524" s="212" t="s">
        <v>135</v>
      </c>
      <c r="E524" s="213" t="s">
        <v>528</v>
      </c>
      <c r="F524" s="214" t="s">
        <v>529</v>
      </c>
      <c r="G524" s="215" t="s">
        <v>138</v>
      </c>
      <c r="H524" s="216">
        <v>7.0800000000000001</v>
      </c>
      <c r="I524" s="217"/>
      <c r="J524" s="218">
        <f>ROUND(I524*H524,2)</f>
        <v>0</v>
      </c>
      <c r="K524" s="219"/>
      <c r="L524" s="44"/>
      <c r="M524" s="220" t="s">
        <v>1</v>
      </c>
      <c r="N524" s="221" t="s">
        <v>41</v>
      </c>
      <c r="O524" s="91"/>
      <c r="P524" s="222">
        <f>O524*H524</f>
        <v>0</v>
      </c>
      <c r="Q524" s="222">
        <v>0.0035000000000000001</v>
      </c>
      <c r="R524" s="222">
        <f>Q524*H524</f>
        <v>0.02478</v>
      </c>
      <c r="S524" s="222">
        <v>0</v>
      </c>
      <c r="T524" s="223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4" t="s">
        <v>272</v>
      </c>
      <c r="AT524" s="224" t="s">
        <v>135</v>
      </c>
      <c r="AU524" s="224" t="s">
        <v>83</v>
      </c>
      <c r="AY524" s="17" t="s">
        <v>133</v>
      </c>
      <c r="BE524" s="225">
        <f>IF(N524="základní",J524,0)</f>
        <v>0</v>
      </c>
      <c r="BF524" s="225">
        <f>IF(N524="snížená",J524,0)</f>
        <v>0</v>
      </c>
      <c r="BG524" s="225">
        <f>IF(N524="zákl. přenesená",J524,0)</f>
        <v>0</v>
      </c>
      <c r="BH524" s="225">
        <f>IF(N524="sníž. přenesená",J524,0)</f>
        <v>0</v>
      </c>
      <c r="BI524" s="225">
        <f>IF(N524="nulová",J524,0)</f>
        <v>0</v>
      </c>
      <c r="BJ524" s="17" t="s">
        <v>81</v>
      </c>
      <c r="BK524" s="225">
        <f>ROUND(I524*H524,2)</f>
        <v>0</v>
      </c>
      <c r="BL524" s="17" t="s">
        <v>272</v>
      </c>
      <c r="BM524" s="224" t="s">
        <v>530</v>
      </c>
    </row>
    <row r="525" s="2" customFormat="1">
      <c r="A525" s="38"/>
      <c r="B525" s="39"/>
      <c r="C525" s="40"/>
      <c r="D525" s="226" t="s">
        <v>141</v>
      </c>
      <c r="E525" s="40"/>
      <c r="F525" s="227" t="s">
        <v>531</v>
      </c>
      <c r="G525" s="40"/>
      <c r="H525" s="40"/>
      <c r="I525" s="228"/>
      <c r="J525" s="40"/>
      <c r="K525" s="40"/>
      <c r="L525" s="44"/>
      <c r="M525" s="229"/>
      <c r="N525" s="230"/>
      <c r="O525" s="91"/>
      <c r="P525" s="91"/>
      <c r="Q525" s="91"/>
      <c r="R525" s="91"/>
      <c r="S525" s="91"/>
      <c r="T525" s="92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141</v>
      </c>
      <c r="AU525" s="17" t="s">
        <v>83</v>
      </c>
    </row>
    <row r="526" s="2" customFormat="1">
      <c r="A526" s="38"/>
      <c r="B526" s="39"/>
      <c r="C526" s="40"/>
      <c r="D526" s="231" t="s">
        <v>143</v>
      </c>
      <c r="E526" s="40"/>
      <c r="F526" s="232" t="s">
        <v>532</v>
      </c>
      <c r="G526" s="40"/>
      <c r="H526" s="40"/>
      <c r="I526" s="228"/>
      <c r="J526" s="40"/>
      <c r="K526" s="40"/>
      <c r="L526" s="44"/>
      <c r="M526" s="229"/>
      <c r="N526" s="230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143</v>
      </c>
      <c r="AU526" s="17" t="s">
        <v>83</v>
      </c>
    </row>
    <row r="527" s="13" customFormat="1">
      <c r="A527" s="13"/>
      <c r="B527" s="233"/>
      <c r="C527" s="234"/>
      <c r="D527" s="226" t="s">
        <v>145</v>
      </c>
      <c r="E527" s="235" t="s">
        <v>1</v>
      </c>
      <c r="F527" s="236" t="s">
        <v>533</v>
      </c>
      <c r="G527" s="234"/>
      <c r="H527" s="235" t="s">
        <v>1</v>
      </c>
      <c r="I527" s="237"/>
      <c r="J527" s="234"/>
      <c r="K527" s="234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145</v>
      </c>
      <c r="AU527" s="242" t="s">
        <v>83</v>
      </c>
      <c r="AV527" s="13" t="s">
        <v>81</v>
      </c>
      <c r="AW527" s="13" t="s">
        <v>32</v>
      </c>
      <c r="AX527" s="13" t="s">
        <v>76</v>
      </c>
      <c r="AY527" s="242" t="s">
        <v>133</v>
      </c>
    </row>
    <row r="528" s="13" customFormat="1">
      <c r="A528" s="13"/>
      <c r="B528" s="233"/>
      <c r="C528" s="234"/>
      <c r="D528" s="226" t="s">
        <v>145</v>
      </c>
      <c r="E528" s="235" t="s">
        <v>1</v>
      </c>
      <c r="F528" s="236" t="s">
        <v>223</v>
      </c>
      <c r="G528" s="234"/>
      <c r="H528" s="235" t="s">
        <v>1</v>
      </c>
      <c r="I528" s="237"/>
      <c r="J528" s="234"/>
      <c r="K528" s="234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145</v>
      </c>
      <c r="AU528" s="242" t="s">
        <v>83</v>
      </c>
      <c r="AV528" s="13" t="s">
        <v>81</v>
      </c>
      <c r="AW528" s="13" t="s">
        <v>32</v>
      </c>
      <c r="AX528" s="13" t="s">
        <v>76</v>
      </c>
      <c r="AY528" s="242" t="s">
        <v>133</v>
      </c>
    </row>
    <row r="529" s="14" customFormat="1">
      <c r="A529" s="14"/>
      <c r="B529" s="243"/>
      <c r="C529" s="244"/>
      <c r="D529" s="226" t="s">
        <v>145</v>
      </c>
      <c r="E529" s="245" t="s">
        <v>1</v>
      </c>
      <c r="F529" s="246" t="s">
        <v>299</v>
      </c>
      <c r="G529" s="244"/>
      <c r="H529" s="247">
        <v>7.0800000000000001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3" t="s">
        <v>145</v>
      </c>
      <c r="AU529" s="253" t="s">
        <v>83</v>
      </c>
      <c r="AV529" s="14" t="s">
        <v>83</v>
      </c>
      <c r="AW529" s="14" t="s">
        <v>32</v>
      </c>
      <c r="AX529" s="14" t="s">
        <v>76</v>
      </c>
      <c r="AY529" s="253" t="s">
        <v>133</v>
      </c>
    </row>
    <row r="530" s="15" customFormat="1">
      <c r="A530" s="15"/>
      <c r="B530" s="254"/>
      <c r="C530" s="255"/>
      <c r="D530" s="226" t="s">
        <v>145</v>
      </c>
      <c r="E530" s="256" t="s">
        <v>1</v>
      </c>
      <c r="F530" s="257" t="s">
        <v>151</v>
      </c>
      <c r="G530" s="255"/>
      <c r="H530" s="258">
        <v>7.0800000000000001</v>
      </c>
      <c r="I530" s="259"/>
      <c r="J530" s="255"/>
      <c r="K530" s="255"/>
      <c r="L530" s="260"/>
      <c r="M530" s="261"/>
      <c r="N530" s="262"/>
      <c r="O530" s="262"/>
      <c r="P530" s="262"/>
      <c r="Q530" s="262"/>
      <c r="R530" s="262"/>
      <c r="S530" s="262"/>
      <c r="T530" s="263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4" t="s">
        <v>145</v>
      </c>
      <c r="AU530" s="264" t="s">
        <v>83</v>
      </c>
      <c r="AV530" s="15" t="s">
        <v>139</v>
      </c>
      <c r="AW530" s="15" t="s">
        <v>32</v>
      </c>
      <c r="AX530" s="15" t="s">
        <v>81</v>
      </c>
      <c r="AY530" s="264" t="s">
        <v>133</v>
      </c>
    </row>
    <row r="531" s="2" customFormat="1" ht="16.5" customHeight="1">
      <c r="A531" s="38"/>
      <c r="B531" s="39"/>
      <c r="C531" s="212" t="s">
        <v>534</v>
      </c>
      <c r="D531" s="212" t="s">
        <v>135</v>
      </c>
      <c r="E531" s="213" t="s">
        <v>535</v>
      </c>
      <c r="F531" s="214" t="s">
        <v>536</v>
      </c>
      <c r="G531" s="215" t="s">
        <v>138</v>
      </c>
      <c r="H531" s="216">
        <v>136.5</v>
      </c>
      <c r="I531" s="217"/>
      <c r="J531" s="218">
        <f>ROUND(I531*H531,2)</f>
        <v>0</v>
      </c>
      <c r="K531" s="219"/>
      <c r="L531" s="44"/>
      <c r="M531" s="220" t="s">
        <v>1</v>
      </c>
      <c r="N531" s="221" t="s">
        <v>41</v>
      </c>
      <c r="O531" s="91"/>
      <c r="P531" s="222">
        <f>O531*H531</f>
        <v>0</v>
      </c>
      <c r="Q531" s="222">
        <v>0.00040000000000000002</v>
      </c>
      <c r="R531" s="222">
        <f>Q531*H531</f>
        <v>0.054600000000000003</v>
      </c>
      <c r="S531" s="222">
        <v>0</v>
      </c>
      <c r="T531" s="223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4" t="s">
        <v>272</v>
      </c>
      <c r="AT531" s="224" t="s">
        <v>135</v>
      </c>
      <c r="AU531" s="224" t="s">
        <v>83</v>
      </c>
      <c r="AY531" s="17" t="s">
        <v>133</v>
      </c>
      <c r="BE531" s="225">
        <f>IF(N531="základní",J531,0)</f>
        <v>0</v>
      </c>
      <c r="BF531" s="225">
        <f>IF(N531="snížená",J531,0)</f>
        <v>0</v>
      </c>
      <c r="BG531" s="225">
        <f>IF(N531="zákl. přenesená",J531,0)</f>
        <v>0</v>
      </c>
      <c r="BH531" s="225">
        <f>IF(N531="sníž. přenesená",J531,0)</f>
        <v>0</v>
      </c>
      <c r="BI531" s="225">
        <f>IF(N531="nulová",J531,0)</f>
        <v>0</v>
      </c>
      <c r="BJ531" s="17" t="s">
        <v>81</v>
      </c>
      <c r="BK531" s="225">
        <f>ROUND(I531*H531,2)</f>
        <v>0</v>
      </c>
      <c r="BL531" s="17" t="s">
        <v>272</v>
      </c>
      <c r="BM531" s="224" t="s">
        <v>537</v>
      </c>
    </row>
    <row r="532" s="2" customFormat="1">
      <c r="A532" s="38"/>
      <c r="B532" s="39"/>
      <c r="C532" s="40"/>
      <c r="D532" s="226" t="s">
        <v>141</v>
      </c>
      <c r="E532" s="40"/>
      <c r="F532" s="227" t="s">
        <v>538</v>
      </c>
      <c r="G532" s="40"/>
      <c r="H532" s="40"/>
      <c r="I532" s="228"/>
      <c r="J532" s="40"/>
      <c r="K532" s="40"/>
      <c r="L532" s="44"/>
      <c r="M532" s="229"/>
      <c r="N532" s="230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141</v>
      </c>
      <c r="AU532" s="17" t="s">
        <v>83</v>
      </c>
    </row>
    <row r="533" s="2" customFormat="1">
      <c r="A533" s="38"/>
      <c r="B533" s="39"/>
      <c r="C533" s="40"/>
      <c r="D533" s="231" t="s">
        <v>143</v>
      </c>
      <c r="E533" s="40"/>
      <c r="F533" s="232" t="s">
        <v>539</v>
      </c>
      <c r="G533" s="40"/>
      <c r="H533" s="40"/>
      <c r="I533" s="228"/>
      <c r="J533" s="40"/>
      <c r="K533" s="40"/>
      <c r="L533" s="44"/>
      <c r="M533" s="229"/>
      <c r="N533" s="230"/>
      <c r="O533" s="91"/>
      <c r="P533" s="91"/>
      <c r="Q533" s="91"/>
      <c r="R533" s="91"/>
      <c r="S533" s="91"/>
      <c r="T533" s="92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143</v>
      </c>
      <c r="AU533" s="17" t="s">
        <v>83</v>
      </c>
    </row>
    <row r="534" s="13" customFormat="1">
      <c r="A534" s="13"/>
      <c r="B534" s="233"/>
      <c r="C534" s="234"/>
      <c r="D534" s="226" t="s">
        <v>145</v>
      </c>
      <c r="E534" s="235" t="s">
        <v>1</v>
      </c>
      <c r="F534" s="236" t="s">
        <v>540</v>
      </c>
      <c r="G534" s="234"/>
      <c r="H534" s="235" t="s">
        <v>1</v>
      </c>
      <c r="I534" s="237"/>
      <c r="J534" s="234"/>
      <c r="K534" s="234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145</v>
      </c>
      <c r="AU534" s="242" t="s">
        <v>83</v>
      </c>
      <c r="AV534" s="13" t="s">
        <v>81</v>
      </c>
      <c r="AW534" s="13" t="s">
        <v>32</v>
      </c>
      <c r="AX534" s="13" t="s">
        <v>76</v>
      </c>
      <c r="AY534" s="242" t="s">
        <v>133</v>
      </c>
    </row>
    <row r="535" s="13" customFormat="1">
      <c r="A535" s="13"/>
      <c r="B535" s="233"/>
      <c r="C535" s="234"/>
      <c r="D535" s="226" t="s">
        <v>145</v>
      </c>
      <c r="E535" s="235" t="s">
        <v>1</v>
      </c>
      <c r="F535" s="236" t="s">
        <v>147</v>
      </c>
      <c r="G535" s="234"/>
      <c r="H535" s="235" t="s">
        <v>1</v>
      </c>
      <c r="I535" s="237"/>
      <c r="J535" s="234"/>
      <c r="K535" s="234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145</v>
      </c>
      <c r="AU535" s="242" t="s">
        <v>83</v>
      </c>
      <c r="AV535" s="13" t="s">
        <v>81</v>
      </c>
      <c r="AW535" s="13" t="s">
        <v>32</v>
      </c>
      <c r="AX535" s="13" t="s">
        <v>76</v>
      </c>
      <c r="AY535" s="242" t="s">
        <v>133</v>
      </c>
    </row>
    <row r="536" s="14" customFormat="1">
      <c r="A536" s="14"/>
      <c r="B536" s="243"/>
      <c r="C536" s="244"/>
      <c r="D536" s="226" t="s">
        <v>145</v>
      </c>
      <c r="E536" s="245" t="s">
        <v>1</v>
      </c>
      <c r="F536" s="246" t="s">
        <v>541</v>
      </c>
      <c r="G536" s="244"/>
      <c r="H536" s="247">
        <v>12.5</v>
      </c>
      <c r="I536" s="248"/>
      <c r="J536" s="244"/>
      <c r="K536" s="244"/>
      <c r="L536" s="249"/>
      <c r="M536" s="250"/>
      <c r="N536" s="251"/>
      <c r="O536" s="251"/>
      <c r="P536" s="251"/>
      <c r="Q536" s="251"/>
      <c r="R536" s="251"/>
      <c r="S536" s="251"/>
      <c r="T536" s="252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3" t="s">
        <v>145</v>
      </c>
      <c r="AU536" s="253" t="s">
        <v>83</v>
      </c>
      <c r="AV536" s="14" t="s">
        <v>83</v>
      </c>
      <c r="AW536" s="14" t="s">
        <v>32</v>
      </c>
      <c r="AX536" s="14" t="s">
        <v>76</v>
      </c>
      <c r="AY536" s="253" t="s">
        <v>133</v>
      </c>
    </row>
    <row r="537" s="13" customFormat="1">
      <c r="A537" s="13"/>
      <c r="B537" s="233"/>
      <c r="C537" s="234"/>
      <c r="D537" s="226" t="s">
        <v>145</v>
      </c>
      <c r="E537" s="235" t="s">
        <v>1</v>
      </c>
      <c r="F537" s="236" t="s">
        <v>149</v>
      </c>
      <c r="G537" s="234"/>
      <c r="H537" s="235" t="s">
        <v>1</v>
      </c>
      <c r="I537" s="237"/>
      <c r="J537" s="234"/>
      <c r="K537" s="234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145</v>
      </c>
      <c r="AU537" s="242" t="s">
        <v>83</v>
      </c>
      <c r="AV537" s="13" t="s">
        <v>81</v>
      </c>
      <c r="AW537" s="13" t="s">
        <v>32</v>
      </c>
      <c r="AX537" s="13" t="s">
        <v>76</v>
      </c>
      <c r="AY537" s="242" t="s">
        <v>133</v>
      </c>
    </row>
    <row r="538" s="14" customFormat="1">
      <c r="A538" s="14"/>
      <c r="B538" s="243"/>
      <c r="C538" s="244"/>
      <c r="D538" s="226" t="s">
        <v>145</v>
      </c>
      <c r="E538" s="245" t="s">
        <v>1</v>
      </c>
      <c r="F538" s="246" t="s">
        <v>542</v>
      </c>
      <c r="G538" s="244"/>
      <c r="H538" s="247">
        <v>124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145</v>
      </c>
      <c r="AU538" s="253" t="s">
        <v>83</v>
      </c>
      <c r="AV538" s="14" t="s">
        <v>83</v>
      </c>
      <c r="AW538" s="14" t="s">
        <v>32</v>
      </c>
      <c r="AX538" s="14" t="s">
        <v>76</v>
      </c>
      <c r="AY538" s="253" t="s">
        <v>133</v>
      </c>
    </row>
    <row r="539" s="15" customFormat="1">
      <c r="A539" s="15"/>
      <c r="B539" s="254"/>
      <c r="C539" s="255"/>
      <c r="D539" s="226" t="s">
        <v>145</v>
      </c>
      <c r="E539" s="256" t="s">
        <v>1</v>
      </c>
      <c r="F539" s="257" t="s">
        <v>151</v>
      </c>
      <c r="G539" s="255"/>
      <c r="H539" s="258">
        <v>136.5</v>
      </c>
      <c r="I539" s="259"/>
      <c r="J539" s="255"/>
      <c r="K539" s="255"/>
      <c r="L539" s="260"/>
      <c r="M539" s="261"/>
      <c r="N539" s="262"/>
      <c r="O539" s="262"/>
      <c r="P539" s="262"/>
      <c r="Q539" s="262"/>
      <c r="R539" s="262"/>
      <c r="S539" s="262"/>
      <c r="T539" s="263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4" t="s">
        <v>145</v>
      </c>
      <c r="AU539" s="264" t="s">
        <v>83</v>
      </c>
      <c r="AV539" s="15" t="s">
        <v>139</v>
      </c>
      <c r="AW539" s="15" t="s">
        <v>32</v>
      </c>
      <c r="AX539" s="15" t="s">
        <v>81</v>
      </c>
      <c r="AY539" s="264" t="s">
        <v>133</v>
      </c>
    </row>
    <row r="540" s="2" customFormat="1" ht="24.15" customHeight="1">
      <c r="A540" s="38"/>
      <c r="B540" s="39"/>
      <c r="C540" s="265" t="s">
        <v>543</v>
      </c>
      <c r="D540" s="265" t="s">
        <v>169</v>
      </c>
      <c r="E540" s="266" t="s">
        <v>544</v>
      </c>
      <c r="F540" s="267" t="s">
        <v>545</v>
      </c>
      <c r="G540" s="268" t="s">
        <v>138</v>
      </c>
      <c r="H540" s="269">
        <v>159.09100000000001</v>
      </c>
      <c r="I540" s="270"/>
      <c r="J540" s="271">
        <f>ROUND(I540*H540,2)</f>
        <v>0</v>
      </c>
      <c r="K540" s="272"/>
      <c r="L540" s="273"/>
      <c r="M540" s="274" t="s">
        <v>1</v>
      </c>
      <c r="N540" s="275" t="s">
        <v>41</v>
      </c>
      <c r="O540" s="91"/>
      <c r="P540" s="222">
        <f>O540*H540</f>
        <v>0</v>
      </c>
      <c r="Q540" s="222">
        <v>0.0053</v>
      </c>
      <c r="R540" s="222">
        <f>Q540*H540</f>
        <v>0.84318230000000005</v>
      </c>
      <c r="S540" s="222">
        <v>0</v>
      </c>
      <c r="T540" s="223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4" t="s">
        <v>414</v>
      </c>
      <c r="AT540" s="224" t="s">
        <v>169</v>
      </c>
      <c r="AU540" s="224" t="s">
        <v>83</v>
      </c>
      <c r="AY540" s="17" t="s">
        <v>133</v>
      </c>
      <c r="BE540" s="225">
        <f>IF(N540="základní",J540,0)</f>
        <v>0</v>
      </c>
      <c r="BF540" s="225">
        <f>IF(N540="snížená",J540,0)</f>
        <v>0</v>
      </c>
      <c r="BG540" s="225">
        <f>IF(N540="zákl. přenesená",J540,0)</f>
        <v>0</v>
      </c>
      <c r="BH540" s="225">
        <f>IF(N540="sníž. přenesená",J540,0)</f>
        <v>0</v>
      </c>
      <c r="BI540" s="225">
        <f>IF(N540="nulová",J540,0)</f>
        <v>0</v>
      </c>
      <c r="BJ540" s="17" t="s">
        <v>81</v>
      </c>
      <c r="BK540" s="225">
        <f>ROUND(I540*H540,2)</f>
        <v>0</v>
      </c>
      <c r="BL540" s="17" t="s">
        <v>272</v>
      </c>
      <c r="BM540" s="224" t="s">
        <v>546</v>
      </c>
    </row>
    <row r="541" s="2" customFormat="1">
      <c r="A541" s="38"/>
      <c r="B541" s="39"/>
      <c r="C541" s="40"/>
      <c r="D541" s="226" t="s">
        <v>141</v>
      </c>
      <c r="E541" s="40"/>
      <c r="F541" s="227" t="s">
        <v>545</v>
      </c>
      <c r="G541" s="40"/>
      <c r="H541" s="40"/>
      <c r="I541" s="228"/>
      <c r="J541" s="40"/>
      <c r="K541" s="40"/>
      <c r="L541" s="44"/>
      <c r="M541" s="229"/>
      <c r="N541" s="230"/>
      <c r="O541" s="91"/>
      <c r="P541" s="91"/>
      <c r="Q541" s="91"/>
      <c r="R541" s="91"/>
      <c r="S541" s="91"/>
      <c r="T541" s="92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141</v>
      </c>
      <c r="AU541" s="17" t="s">
        <v>83</v>
      </c>
    </row>
    <row r="542" s="14" customFormat="1">
      <c r="A542" s="14"/>
      <c r="B542" s="243"/>
      <c r="C542" s="244"/>
      <c r="D542" s="226" t="s">
        <v>145</v>
      </c>
      <c r="E542" s="244"/>
      <c r="F542" s="246" t="s">
        <v>547</v>
      </c>
      <c r="G542" s="244"/>
      <c r="H542" s="247">
        <v>159.09100000000001</v>
      </c>
      <c r="I542" s="248"/>
      <c r="J542" s="244"/>
      <c r="K542" s="244"/>
      <c r="L542" s="249"/>
      <c r="M542" s="250"/>
      <c r="N542" s="251"/>
      <c r="O542" s="251"/>
      <c r="P542" s="251"/>
      <c r="Q542" s="251"/>
      <c r="R542" s="251"/>
      <c r="S542" s="251"/>
      <c r="T542" s="252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3" t="s">
        <v>145</v>
      </c>
      <c r="AU542" s="253" t="s">
        <v>83</v>
      </c>
      <c r="AV542" s="14" t="s">
        <v>83</v>
      </c>
      <c r="AW542" s="14" t="s">
        <v>4</v>
      </c>
      <c r="AX542" s="14" t="s">
        <v>81</v>
      </c>
      <c r="AY542" s="253" t="s">
        <v>133</v>
      </c>
    </row>
    <row r="543" s="2" customFormat="1" ht="16.5" customHeight="1">
      <c r="A543" s="38"/>
      <c r="B543" s="39"/>
      <c r="C543" s="212" t="s">
        <v>548</v>
      </c>
      <c r="D543" s="212" t="s">
        <v>135</v>
      </c>
      <c r="E543" s="213" t="s">
        <v>549</v>
      </c>
      <c r="F543" s="214" t="s">
        <v>550</v>
      </c>
      <c r="G543" s="215" t="s">
        <v>138</v>
      </c>
      <c r="H543" s="216">
        <v>68.25</v>
      </c>
      <c r="I543" s="217"/>
      <c r="J543" s="218">
        <f>ROUND(I543*H543,2)</f>
        <v>0</v>
      </c>
      <c r="K543" s="219"/>
      <c r="L543" s="44"/>
      <c r="M543" s="220" t="s">
        <v>1</v>
      </c>
      <c r="N543" s="221" t="s">
        <v>41</v>
      </c>
      <c r="O543" s="91"/>
      <c r="P543" s="222">
        <f>O543*H543</f>
        <v>0</v>
      </c>
      <c r="Q543" s="222">
        <v>0</v>
      </c>
      <c r="R543" s="222">
        <f>Q543*H543</f>
        <v>0</v>
      </c>
      <c r="S543" s="222">
        <v>0</v>
      </c>
      <c r="T543" s="223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4" t="s">
        <v>272</v>
      </c>
      <c r="AT543" s="224" t="s">
        <v>135</v>
      </c>
      <c r="AU543" s="224" t="s">
        <v>83</v>
      </c>
      <c r="AY543" s="17" t="s">
        <v>133</v>
      </c>
      <c r="BE543" s="225">
        <f>IF(N543="základní",J543,0)</f>
        <v>0</v>
      </c>
      <c r="BF543" s="225">
        <f>IF(N543="snížená",J543,0)</f>
        <v>0</v>
      </c>
      <c r="BG543" s="225">
        <f>IF(N543="zákl. přenesená",J543,0)</f>
        <v>0</v>
      </c>
      <c r="BH543" s="225">
        <f>IF(N543="sníž. přenesená",J543,0)</f>
        <v>0</v>
      </c>
      <c r="BI543" s="225">
        <f>IF(N543="nulová",J543,0)</f>
        <v>0</v>
      </c>
      <c r="BJ543" s="17" t="s">
        <v>81</v>
      </c>
      <c r="BK543" s="225">
        <f>ROUND(I543*H543,2)</f>
        <v>0</v>
      </c>
      <c r="BL543" s="17" t="s">
        <v>272</v>
      </c>
      <c r="BM543" s="224" t="s">
        <v>551</v>
      </c>
    </row>
    <row r="544" s="2" customFormat="1">
      <c r="A544" s="38"/>
      <c r="B544" s="39"/>
      <c r="C544" s="40"/>
      <c r="D544" s="226" t="s">
        <v>141</v>
      </c>
      <c r="E544" s="40"/>
      <c r="F544" s="227" t="s">
        <v>552</v>
      </c>
      <c r="G544" s="40"/>
      <c r="H544" s="40"/>
      <c r="I544" s="228"/>
      <c r="J544" s="40"/>
      <c r="K544" s="40"/>
      <c r="L544" s="44"/>
      <c r="M544" s="229"/>
      <c r="N544" s="230"/>
      <c r="O544" s="91"/>
      <c r="P544" s="91"/>
      <c r="Q544" s="91"/>
      <c r="R544" s="91"/>
      <c r="S544" s="91"/>
      <c r="T544" s="92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141</v>
      </c>
      <c r="AU544" s="17" t="s">
        <v>83</v>
      </c>
    </row>
    <row r="545" s="2" customFormat="1">
      <c r="A545" s="38"/>
      <c r="B545" s="39"/>
      <c r="C545" s="40"/>
      <c r="D545" s="231" t="s">
        <v>143</v>
      </c>
      <c r="E545" s="40"/>
      <c r="F545" s="232" t="s">
        <v>553</v>
      </c>
      <c r="G545" s="40"/>
      <c r="H545" s="40"/>
      <c r="I545" s="228"/>
      <c r="J545" s="40"/>
      <c r="K545" s="40"/>
      <c r="L545" s="44"/>
      <c r="M545" s="229"/>
      <c r="N545" s="230"/>
      <c r="O545" s="91"/>
      <c r="P545" s="91"/>
      <c r="Q545" s="91"/>
      <c r="R545" s="91"/>
      <c r="S545" s="91"/>
      <c r="T545" s="92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T545" s="17" t="s">
        <v>143</v>
      </c>
      <c r="AU545" s="17" t="s">
        <v>83</v>
      </c>
    </row>
    <row r="546" s="13" customFormat="1">
      <c r="A546" s="13"/>
      <c r="B546" s="233"/>
      <c r="C546" s="234"/>
      <c r="D546" s="226" t="s">
        <v>145</v>
      </c>
      <c r="E546" s="235" t="s">
        <v>1</v>
      </c>
      <c r="F546" s="236" t="s">
        <v>540</v>
      </c>
      <c r="G546" s="234"/>
      <c r="H546" s="235" t="s">
        <v>1</v>
      </c>
      <c r="I546" s="237"/>
      <c r="J546" s="234"/>
      <c r="K546" s="234"/>
      <c r="L546" s="238"/>
      <c r="M546" s="239"/>
      <c r="N546" s="240"/>
      <c r="O546" s="240"/>
      <c r="P546" s="240"/>
      <c r="Q546" s="240"/>
      <c r="R546" s="240"/>
      <c r="S546" s="240"/>
      <c r="T546" s="24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2" t="s">
        <v>145</v>
      </c>
      <c r="AU546" s="242" t="s">
        <v>83</v>
      </c>
      <c r="AV546" s="13" t="s">
        <v>81</v>
      </c>
      <c r="AW546" s="13" t="s">
        <v>32</v>
      </c>
      <c r="AX546" s="13" t="s">
        <v>76</v>
      </c>
      <c r="AY546" s="242" t="s">
        <v>133</v>
      </c>
    </row>
    <row r="547" s="13" customFormat="1">
      <c r="A547" s="13"/>
      <c r="B547" s="233"/>
      <c r="C547" s="234"/>
      <c r="D547" s="226" t="s">
        <v>145</v>
      </c>
      <c r="E547" s="235" t="s">
        <v>1</v>
      </c>
      <c r="F547" s="236" t="s">
        <v>147</v>
      </c>
      <c r="G547" s="234"/>
      <c r="H547" s="235" t="s">
        <v>1</v>
      </c>
      <c r="I547" s="237"/>
      <c r="J547" s="234"/>
      <c r="K547" s="234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145</v>
      </c>
      <c r="AU547" s="242" t="s">
        <v>83</v>
      </c>
      <c r="AV547" s="13" t="s">
        <v>81</v>
      </c>
      <c r="AW547" s="13" t="s">
        <v>32</v>
      </c>
      <c r="AX547" s="13" t="s">
        <v>76</v>
      </c>
      <c r="AY547" s="242" t="s">
        <v>133</v>
      </c>
    </row>
    <row r="548" s="14" customFormat="1">
      <c r="A548" s="14"/>
      <c r="B548" s="243"/>
      <c r="C548" s="244"/>
      <c r="D548" s="226" t="s">
        <v>145</v>
      </c>
      <c r="E548" s="245" t="s">
        <v>1</v>
      </c>
      <c r="F548" s="246" t="s">
        <v>148</v>
      </c>
      <c r="G548" s="244"/>
      <c r="H548" s="247">
        <v>6.25</v>
      </c>
      <c r="I548" s="248"/>
      <c r="J548" s="244"/>
      <c r="K548" s="244"/>
      <c r="L548" s="249"/>
      <c r="M548" s="250"/>
      <c r="N548" s="251"/>
      <c r="O548" s="251"/>
      <c r="P548" s="251"/>
      <c r="Q548" s="251"/>
      <c r="R548" s="251"/>
      <c r="S548" s="251"/>
      <c r="T548" s="252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3" t="s">
        <v>145</v>
      </c>
      <c r="AU548" s="253" t="s">
        <v>83</v>
      </c>
      <c r="AV548" s="14" t="s">
        <v>83</v>
      </c>
      <c r="AW548" s="14" t="s">
        <v>32</v>
      </c>
      <c r="AX548" s="14" t="s">
        <v>76</v>
      </c>
      <c r="AY548" s="253" t="s">
        <v>133</v>
      </c>
    </row>
    <row r="549" s="13" customFormat="1">
      <c r="A549" s="13"/>
      <c r="B549" s="233"/>
      <c r="C549" s="234"/>
      <c r="D549" s="226" t="s">
        <v>145</v>
      </c>
      <c r="E549" s="235" t="s">
        <v>1</v>
      </c>
      <c r="F549" s="236" t="s">
        <v>149</v>
      </c>
      <c r="G549" s="234"/>
      <c r="H549" s="235" t="s">
        <v>1</v>
      </c>
      <c r="I549" s="237"/>
      <c r="J549" s="234"/>
      <c r="K549" s="234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145</v>
      </c>
      <c r="AU549" s="242" t="s">
        <v>83</v>
      </c>
      <c r="AV549" s="13" t="s">
        <v>81</v>
      </c>
      <c r="AW549" s="13" t="s">
        <v>32</v>
      </c>
      <c r="AX549" s="13" t="s">
        <v>76</v>
      </c>
      <c r="AY549" s="242" t="s">
        <v>133</v>
      </c>
    </row>
    <row r="550" s="14" customFormat="1">
      <c r="A550" s="14"/>
      <c r="B550" s="243"/>
      <c r="C550" s="244"/>
      <c r="D550" s="226" t="s">
        <v>145</v>
      </c>
      <c r="E550" s="245" t="s">
        <v>1</v>
      </c>
      <c r="F550" s="246" t="s">
        <v>150</v>
      </c>
      <c r="G550" s="244"/>
      <c r="H550" s="247">
        <v>62</v>
      </c>
      <c r="I550" s="248"/>
      <c r="J550" s="244"/>
      <c r="K550" s="244"/>
      <c r="L550" s="249"/>
      <c r="M550" s="250"/>
      <c r="N550" s="251"/>
      <c r="O550" s="251"/>
      <c r="P550" s="251"/>
      <c r="Q550" s="251"/>
      <c r="R550" s="251"/>
      <c r="S550" s="251"/>
      <c r="T550" s="252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3" t="s">
        <v>145</v>
      </c>
      <c r="AU550" s="253" t="s">
        <v>83</v>
      </c>
      <c r="AV550" s="14" t="s">
        <v>83</v>
      </c>
      <c r="AW550" s="14" t="s">
        <v>32</v>
      </c>
      <c r="AX550" s="14" t="s">
        <v>76</v>
      </c>
      <c r="AY550" s="253" t="s">
        <v>133</v>
      </c>
    </row>
    <row r="551" s="15" customFormat="1">
      <c r="A551" s="15"/>
      <c r="B551" s="254"/>
      <c r="C551" s="255"/>
      <c r="D551" s="226" t="s">
        <v>145</v>
      </c>
      <c r="E551" s="256" t="s">
        <v>1</v>
      </c>
      <c r="F551" s="257" t="s">
        <v>151</v>
      </c>
      <c r="G551" s="255"/>
      <c r="H551" s="258">
        <v>68.25</v>
      </c>
      <c r="I551" s="259"/>
      <c r="J551" s="255"/>
      <c r="K551" s="255"/>
      <c r="L551" s="260"/>
      <c r="M551" s="261"/>
      <c r="N551" s="262"/>
      <c r="O551" s="262"/>
      <c r="P551" s="262"/>
      <c r="Q551" s="262"/>
      <c r="R551" s="262"/>
      <c r="S551" s="262"/>
      <c r="T551" s="263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4" t="s">
        <v>145</v>
      </c>
      <c r="AU551" s="264" t="s">
        <v>83</v>
      </c>
      <c r="AV551" s="15" t="s">
        <v>139</v>
      </c>
      <c r="AW551" s="15" t="s">
        <v>32</v>
      </c>
      <c r="AX551" s="15" t="s">
        <v>81</v>
      </c>
      <c r="AY551" s="264" t="s">
        <v>133</v>
      </c>
    </row>
    <row r="552" s="2" customFormat="1" ht="16.5" customHeight="1">
      <c r="A552" s="38"/>
      <c r="B552" s="39"/>
      <c r="C552" s="265" t="s">
        <v>554</v>
      </c>
      <c r="D552" s="265" t="s">
        <v>169</v>
      </c>
      <c r="E552" s="266" t="s">
        <v>555</v>
      </c>
      <c r="F552" s="267" t="s">
        <v>556</v>
      </c>
      <c r="G552" s="268" t="s">
        <v>138</v>
      </c>
      <c r="H552" s="269">
        <v>71.662999999999997</v>
      </c>
      <c r="I552" s="270"/>
      <c r="J552" s="271">
        <f>ROUND(I552*H552,2)</f>
        <v>0</v>
      </c>
      <c r="K552" s="272"/>
      <c r="L552" s="273"/>
      <c r="M552" s="274" t="s">
        <v>1</v>
      </c>
      <c r="N552" s="275" t="s">
        <v>41</v>
      </c>
      <c r="O552" s="91"/>
      <c r="P552" s="222">
        <f>O552*H552</f>
        <v>0</v>
      </c>
      <c r="Q552" s="222">
        <v>0.00029999999999999997</v>
      </c>
      <c r="R552" s="222">
        <f>Q552*H552</f>
        <v>0.021498899999999998</v>
      </c>
      <c r="S552" s="222">
        <v>0</v>
      </c>
      <c r="T552" s="223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4" t="s">
        <v>414</v>
      </c>
      <c r="AT552" s="224" t="s">
        <v>169</v>
      </c>
      <c r="AU552" s="224" t="s">
        <v>83</v>
      </c>
      <c r="AY552" s="17" t="s">
        <v>133</v>
      </c>
      <c r="BE552" s="225">
        <f>IF(N552="základní",J552,0)</f>
        <v>0</v>
      </c>
      <c r="BF552" s="225">
        <f>IF(N552="snížená",J552,0)</f>
        <v>0</v>
      </c>
      <c r="BG552" s="225">
        <f>IF(N552="zákl. přenesená",J552,0)</f>
        <v>0</v>
      </c>
      <c r="BH552" s="225">
        <f>IF(N552="sníž. přenesená",J552,0)</f>
        <v>0</v>
      </c>
      <c r="BI552" s="225">
        <f>IF(N552="nulová",J552,0)</f>
        <v>0</v>
      </c>
      <c r="BJ552" s="17" t="s">
        <v>81</v>
      </c>
      <c r="BK552" s="225">
        <f>ROUND(I552*H552,2)</f>
        <v>0</v>
      </c>
      <c r="BL552" s="17" t="s">
        <v>272</v>
      </c>
      <c r="BM552" s="224" t="s">
        <v>557</v>
      </c>
    </row>
    <row r="553" s="2" customFormat="1">
      <c r="A553" s="38"/>
      <c r="B553" s="39"/>
      <c r="C553" s="40"/>
      <c r="D553" s="226" t="s">
        <v>141</v>
      </c>
      <c r="E553" s="40"/>
      <c r="F553" s="227" t="s">
        <v>556</v>
      </c>
      <c r="G553" s="40"/>
      <c r="H553" s="40"/>
      <c r="I553" s="228"/>
      <c r="J553" s="40"/>
      <c r="K553" s="40"/>
      <c r="L553" s="44"/>
      <c r="M553" s="229"/>
      <c r="N553" s="230"/>
      <c r="O553" s="91"/>
      <c r="P553" s="91"/>
      <c r="Q553" s="91"/>
      <c r="R553" s="91"/>
      <c r="S553" s="91"/>
      <c r="T553" s="92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141</v>
      </c>
      <c r="AU553" s="17" t="s">
        <v>83</v>
      </c>
    </row>
    <row r="554" s="14" customFormat="1">
      <c r="A554" s="14"/>
      <c r="B554" s="243"/>
      <c r="C554" s="244"/>
      <c r="D554" s="226" t="s">
        <v>145</v>
      </c>
      <c r="E554" s="244"/>
      <c r="F554" s="246" t="s">
        <v>558</v>
      </c>
      <c r="G554" s="244"/>
      <c r="H554" s="247">
        <v>71.662999999999997</v>
      </c>
      <c r="I554" s="248"/>
      <c r="J554" s="244"/>
      <c r="K554" s="244"/>
      <c r="L554" s="249"/>
      <c r="M554" s="250"/>
      <c r="N554" s="251"/>
      <c r="O554" s="251"/>
      <c r="P554" s="251"/>
      <c r="Q554" s="251"/>
      <c r="R554" s="251"/>
      <c r="S554" s="251"/>
      <c r="T554" s="25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3" t="s">
        <v>145</v>
      </c>
      <c r="AU554" s="253" t="s">
        <v>83</v>
      </c>
      <c r="AV554" s="14" t="s">
        <v>83</v>
      </c>
      <c r="AW554" s="14" t="s">
        <v>4</v>
      </c>
      <c r="AX554" s="14" t="s">
        <v>81</v>
      </c>
      <c r="AY554" s="253" t="s">
        <v>133</v>
      </c>
    </row>
    <row r="555" s="2" customFormat="1" ht="16.5" customHeight="1">
      <c r="A555" s="38"/>
      <c r="B555" s="39"/>
      <c r="C555" s="212" t="s">
        <v>559</v>
      </c>
      <c r="D555" s="212" t="s">
        <v>135</v>
      </c>
      <c r="E555" s="213" t="s">
        <v>560</v>
      </c>
      <c r="F555" s="214" t="s">
        <v>561</v>
      </c>
      <c r="G555" s="215" t="s">
        <v>282</v>
      </c>
      <c r="H555" s="216">
        <v>0.96399999999999997</v>
      </c>
      <c r="I555" s="217"/>
      <c r="J555" s="218">
        <f>ROUND(I555*H555,2)</f>
        <v>0</v>
      </c>
      <c r="K555" s="219"/>
      <c r="L555" s="44"/>
      <c r="M555" s="220" t="s">
        <v>1</v>
      </c>
      <c r="N555" s="221" t="s">
        <v>41</v>
      </c>
      <c r="O555" s="91"/>
      <c r="P555" s="222">
        <f>O555*H555</f>
        <v>0</v>
      </c>
      <c r="Q555" s="222">
        <v>0</v>
      </c>
      <c r="R555" s="222">
        <f>Q555*H555</f>
        <v>0</v>
      </c>
      <c r="S555" s="222">
        <v>0</v>
      </c>
      <c r="T555" s="223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4" t="s">
        <v>272</v>
      </c>
      <c r="AT555" s="224" t="s">
        <v>135</v>
      </c>
      <c r="AU555" s="224" t="s">
        <v>83</v>
      </c>
      <c r="AY555" s="17" t="s">
        <v>133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7" t="s">
        <v>81</v>
      </c>
      <c r="BK555" s="225">
        <f>ROUND(I555*H555,2)</f>
        <v>0</v>
      </c>
      <c r="BL555" s="17" t="s">
        <v>272</v>
      </c>
      <c r="BM555" s="224" t="s">
        <v>562</v>
      </c>
    </row>
    <row r="556" s="2" customFormat="1">
      <c r="A556" s="38"/>
      <c r="B556" s="39"/>
      <c r="C556" s="40"/>
      <c r="D556" s="226" t="s">
        <v>141</v>
      </c>
      <c r="E556" s="40"/>
      <c r="F556" s="227" t="s">
        <v>563</v>
      </c>
      <c r="G556" s="40"/>
      <c r="H556" s="40"/>
      <c r="I556" s="228"/>
      <c r="J556" s="40"/>
      <c r="K556" s="40"/>
      <c r="L556" s="44"/>
      <c r="M556" s="229"/>
      <c r="N556" s="230"/>
      <c r="O556" s="91"/>
      <c r="P556" s="91"/>
      <c r="Q556" s="91"/>
      <c r="R556" s="91"/>
      <c r="S556" s="91"/>
      <c r="T556" s="92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141</v>
      </c>
      <c r="AU556" s="17" t="s">
        <v>83</v>
      </c>
    </row>
    <row r="557" s="2" customFormat="1">
      <c r="A557" s="38"/>
      <c r="B557" s="39"/>
      <c r="C557" s="40"/>
      <c r="D557" s="231" t="s">
        <v>143</v>
      </c>
      <c r="E557" s="40"/>
      <c r="F557" s="232" t="s">
        <v>564</v>
      </c>
      <c r="G557" s="40"/>
      <c r="H557" s="40"/>
      <c r="I557" s="228"/>
      <c r="J557" s="40"/>
      <c r="K557" s="40"/>
      <c r="L557" s="44"/>
      <c r="M557" s="229"/>
      <c r="N557" s="230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143</v>
      </c>
      <c r="AU557" s="17" t="s">
        <v>83</v>
      </c>
    </row>
    <row r="558" s="12" customFormat="1" ht="22.8" customHeight="1">
      <c r="A558" s="12"/>
      <c r="B558" s="196"/>
      <c r="C558" s="197"/>
      <c r="D558" s="198" t="s">
        <v>75</v>
      </c>
      <c r="E558" s="210" t="s">
        <v>565</v>
      </c>
      <c r="F558" s="210" t="s">
        <v>566</v>
      </c>
      <c r="G558" s="197"/>
      <c r="H558" s="197"/>
      <c r="I558" s="200"/>
      <c r="J558" s="211">
        <f>BK558</f>
        <v>0</v>
      </c>
      <c r="K558" s="197"/>
      <c r="L558" s="202"/>
      <c r="M558" s="203"/>
      <c r="N558" s="204"/>
      <c r="O558" s="204"/>
      <c r="P558" s="205">
        <f>SUM(P559:P579)</f>
        <v>0</v>
      </c>
      <c r="Q558" s="204"/>
      <c r="R558" s="205">
        <f>SUM(R559:R579)</f>
        <v>0.19296899999999997</v>
      </c>
      <c r="S558" s="204"/>
      <c r="T558" s="206">
        <f>SUM(T559:T579)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207" t="s">
        <v>83</v>
      </c>
      <c r="AT558" s="208" t="s">
        <v>75</v>
      </c>
      <c r="AU558" s="208" t="s">
        <v>81</v>
      </c>
      <c r="AY558" s="207" t="s">
        <v>133</v>
      </c>
      <c r="BK558" s="209">
        <f>SUM(BK559:BK579)</f>
        <v>0</v>
      </c>
    </row>
    <row r="559" s="2" customFormat="1" ht="16.5" customHeight="1">
      <c r="A559" s="38"/>
      <c r="B559" s="39"/>
      <c r="C559" s="212" t="s">
        <v>567</v>
      </c>
      <c r="D559" s="212" t="s">
        <v>135</v>
      </c>
      <c r="E559" s="213" t="s">
        <v>568</v>
      </c>
      <c r="F559" s="214" t="s">
        <v>569</v>
      </c>
      <c r="G559" s="215" t="s">
        <v>138</v>
      </c>
      <c r="H559" s="216">
        <v>61.259999999999998</v>
      </c>
      <c r="I559" s="217"/>
      <c r="J559" s="218">
        <f>ROUND(I559*H559,2)</f>
        <v>0</v>
      </c>
      <c r="K559" s="219"/>
      <c r="L559" s="44"/>
      <c r="M559" s="220" t="s">
        <v>1</v>
      </c>
      <c r="N559" s="221" t="s">
        <v>41</v>
      </c>
      <c r="O559" s="91"/>
      <c r="P559" s="222">
        <f>O559*H559</f>
        <v>0</v>
      </c>
      <c r="Q559" s="222">
        <v>0</v>
      </c>
      <c r="R559" s="222">
        <f>Q559*H559</f>
        <v>0</v>
      </c>
      <c r="S559" s="222">
        <v>0</v>
      </c>
      <c r="T559" s="223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4" t="s">
        <v>272</v>
      </c>
      <c r="AT559" s="224" t="s">
        <v>135</v>
      </c>
      <c r="AU559" s="224" t="s">
        <v>83</v>
      </c>
      <c r="AY559" s="17" t="s">
        <v>133</v>
      </c>
      <c r="BE559" s="225">
        <f>IF(N559="základní",J559,0)</f>
        <v>0</v>
      </c>
      <c r="BF559" s="225">
        <f>IF(N559="snížená",J559,0)</f>
        <v>0</v>
      </c>
      <c r="BG559" s="225">
        <f>IF(N559="zákl. přenesená",J559,0)</f>
        <v>0</v>
      </c>
      <c r="BH559" s="225">
        <f>IF(N559="sníž. přenesená",J559,0)</f>
        <v>0</v>
      </c>
      <c r="BI559" s="225">
        <f>IF(N559="nulová",J559,0)</f>
        <v>0</v>
      </c>
      <c r="BJ559" s="17" t="s">
        <v>81</v>
      </c>
      <c r="BK559" s="225">
        <f>ROUND(I559*H559,2)</f>
        <v>0</v>
      </c>
      <c r="BL559" s="17" t="s">
        <v>272</v>
      </c>
      <c r="BM559" s="224" t="s">
        <v>570</v>
      </c>
    </row>
    <row r="560" s="2" customFormat="1">
      <c r="A560" s="38"/>
      <c r="B560" s="39"/>
      <c r="C560" s="40"/>
      <c r="D560" s="226" t="s">
        <v>141</v>
      </c>
      <c r="E560" s="40"/>
      <c r="F560" s="227" t="s">
        <v>571</v>
      </c>
      <c r="G560" s="40"/>
      <c r="H560" s="40"/>
      <c r="I560" s="228"/>
      <c r="J560" s="40"/>
      <c r="K560" s="40"/>
      <c r="L560" s="44"/>
      <c r="M560" s="229"/>
      <c r="N560" s="230"/>
      <c r="O560" s="91"/>
      <c r="P560" s="91"/>
      <c r="Q560" s="91"/>
      <c r="R560" s="91"/>
      <c r="S560" s="91"/>
      <c r="T560" s="92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141</v>
      </c>
      <c r="AU560" s="17" t="s">
        <v>83</v>
      </c>
    </row>
    <row r="561" s="2" customFormat="1">
      <c r="A561" s="38"/>
      <c r="B561" s="39"/>
      <c r="C561" s="40"/>
      <c r="D561" s="231" t="s">
        <v>143</v>
      </c>
      <c r="E561" s="40"/>
      <c r="F561" s="232" t="s">
        <v>572</v>
      </c>
      <c r="G561" s="40"/>
      <c r="H561" s="40"/>
      <c r="I561" s="228"/>
      <c r="J561" s="40"/>
      <c r="K561" s="40"/>
      <c r="L561" s="44"/>
      <c r="M561" s="229"/>
      <c r="N561" s="230"/>
      <c r="O561" s="91"/>
      <c r="P561" s="91"/>
      <c r="Q561" s="91"/>
      <c r="R561" s="91"/>
      <c r="S561" s="91"/>
      <c r="T561" s="92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143</v>
      </c>
      <c r="AU561" s="17" t="s">
        <v>83</v>
      </c>
    </row>
    <row r="562" s="13" customFormat="1">
      <c r="A562" s="13"/>
      <c r="B562" s="233"/>
      <c r="C562" s="234"/>
      <c r="D562" s="226" t="s">
        <v>145</v>
      </c>
      <c r="E562" s="235" t="s">
        <v>1</v>
      </c>
      <c r="F562" s="236" t="s">
        <v>573</v>
      </c>
      <c r="G562" s="234"/>
      <c r="H562" s="235" t="s">
        <v>1</v>
      </c>
      <c r="I562" s="237"/>
      <c r="J562" s="234"/>
      <c r="K562" s="234"/>
      <c r="L562" s="238"/>
      <c r="M562" s="239"/>
      <c r="N562" s="240"/>
      <c r="O562" s="240"/>
      <c r="P562" s="240"/>
      <c r="Q562" s="240"/>
      <c r="R562" s="240"/>
      <c r="S562" s="240"/>
      <c r="T562" s="24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2" t="s">
        <v>145</v>
      </c>
      <c r="AU562" s="242" t="s">
        <v>83</v>
      </c>
      <c r="AV562" s="13" t="s">
        <v>81</v>
      </c>
      <c r="AW562" s="13" t="s">
        <v>32</v>
      </c>
      <c r="AX562" s="13" t="s">
        <v>76</v>
      </c>
      <c r="AY562" s="242" t="s">
        <v>133</v>
      </c>
    </row>
    <row r="563" s="13" customFormat="1">
      <c r="A563" s="13"/>
      <c r="B563" s="233"/>
      <c r="C563" s="234"/>
      <c r="D563" s="226" t="s">
        <v>145</v>
      </c>
      <c r="E563" s="235" t="s">
        <v>1</v>
      </c>
      <c r="F563" s="236" t="s">
        <v>147</v>
      </c>
      <c r="G563" s="234"/>
      <c r="H563" s="235" t="s">
        <v>1</v>
      </c>
      <c r="I563" s="237"/>
      <c r="J563" s="234"/>
      <c r="K563" s="234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145</v>
      </c>
      <c r="AU563" s="242" t="s">
        <v>83</v>
      </c>
      <c r="AV563" s="13" t="s">
        <v>81</v>
      </c>
      <c r="AW563" s="13" t="s">
        <v>32</v>
      </c>
      <c r="AX563" s="13" t="s">
        <v>76</v>
      </c>
      <c r="AY563" s="242" t="s">
        <v>133</v>
      </c>
    </row>
    <row r="564" s="14" customFormat="1">
      <c r="A564" s="14"/>
      <c r="B564" s="243"/>
      <c r="C564" s="244"/>
      <c r="D564" s="226" t="s">
        <v>145</v>
      </c>
      <c r="E564" s="245" t="s">
        <v>1</v>
      </c>
      <c r="F564" s="246" t="s">
        <v>148</v>
      </c>
      <c r="G564" s="244"/>
      <c r="H564" s="247">
        <v>6.25</v>
      </c>
      <c r="I564" s="248"/>
      <c r="J564" s="244"/>
      <c r="K564" s="244"/>
      <c r="L564" s="249"/>
      <c r="M564" s="250"/>
      <c r="N564" s="251"/>
      <c r="O564" s="251"/>
      <c r="P564" s="251"/>
      <c r="Q564" s="251"/>
      <c r="R564" s="251"/>
      <c r="S564" s="251"/>
      <c r="T564" s="252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3" t="s">
        <v>145</v>
      </c>
      <c r="AU564" s="253" t="s">
        <v>83</v>
      </c>
      <c r="AV564" s="14" t="s">
        <v>83</v>
      </c>
      <c r="AW564" s="14" t="s">
        <v>32</v>
      </c>
      <c r="AX564" s="14" t="s">
        <v>76</v>
      </c>
      <c r="AY564" s="253" t="s">
        <v>133</v>
      </c>
    </row>
    <row r="565" s="13" customFormat="1">
      <c r="A565" s="13"/>
      <c r="B565" s="233"/>
      <c r="C565" s="234"/>
      <c r="D565" s="226" t="s">
        <v>145</v>
      </c>
      <c r="E565" s="235" t="s">
        <v>1</v>
      </c>
      <c r="F565" s="236" t="s">
        <v>221</v>
      </c>
      <c r="G565" s="234"/>
      <c r="H565" s="235" t="s">
        <v>1</v>
      </c>
      <c r="I565" s="237"/>
      <c r="J565" s="234"/>
      <c r="K565" s="234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145</v>
      </c>
      <c r="AU565" s="242" t="s">
        <v>83</v>
      </c>
      <c r="AV565" s="13" t="s">
        <v>81</v>
      </c>
      <c r="AW565" s="13" t="s">
        <v>32</v>
      </c>
      <c r="AX565" s="13" t="s">
        <v>76</v>
      </c>
      <c r="AY565" s="242" t="s">
        <v>133</v>
      </c>
    </row>
    <row r="566" s="14" customFormat="1">
      <c r="A566" s="14"/>
      <c r="B566" s="243"/>
      <c r="C566" s="244"/>
      <c r="D566" s="226" t="s">
        <v>145</v>
      </c>
      <c r="E566" s="245" t="s">
        <v>1</v>
      </c>
      <c r="F566" s="246" t="s">
        <v>298</v>
      </c>
      <c r="G566" s="244"/>
      <c r="H566" s="247">
        <v>2.4199999999999999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145</v>
      </c>
      <c r="AU566" s="253" t="s">
        <v>83</v>
      </c>
      <c r="AV566" s="14" t="s">
        <v>83</v>
      </c>
      <c r="AW566" s="14" t="s">
        <v>32</v>
      </c>
      <c r="AX566" s="14" t="s">
        <v>76</v>
      </c>
      <c r="AY566" s="253" t="s">
        <v>133</v>
      </c>
    </row>
    <row r="567" s="13" customFormat="1">
      <c r="A567" s="13"/>
      <c r="B567" s="233"/>
      <c r="C567" s="234"/>
      <c r="D567" s="226" t="s">
        <v>145</v>
      </c>
      <c r="E567" s="235" t="s">
        <v>1</v>
      </c>
      <c r="F567" s="236" t="s">
        <v>223</v>
      </c>
      <c r="G567" s="234"/>
      <c r="H567" s="235" t="s">
        <v>1</v>
      </c>
      <c r="I567" s="237"/>
      <c r="J567" s="234"/>
      <c r="K567" s="234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145</v>
      </c>
      <c r="AU567" s="242" t="s">
        <v>83</v>
      </c>
      <c r="AV567" s="13" t="s">
        <v>81</v>
      </c>
      <c r="AW567" s="13" t="s">
        <v>32</v>
      </c>
      <c r="AX567" s="13" t="s">
        <v>76</v>
      </c>
      <c r="AY567" s="242" t="s">
        <v>133</v>
      </c>
    </row>
    <row r="568" s="14" customFormat="1">
      <c r="A568" s="14"/>
      <c r="B568" s="243"/>
      <c r="C568" s="244"/>
      <c r="D568" s="226" t="s">
        <v>145</v>
      </c>
      <c r="E568" s="245" t="s">
        <v>1</v>
      </c>
      <c r="F568" s="246" t="s">
        <v>299</v>
      </c>
      <c r="G568" s="244"/>
      <c r="H568" s="247">
        <v>7.0800000000000001</v>
      </c>
      <c r="I568" s="248"/>
      <c r="J568" s="244"/>
      <c r="K568" s="244"/>
      <c r="L568" s="249"/>
      <c r="M568" s="250"/>
      <c r="N568" s="251"/>
      <c r="O568" s="251"/>
      <c r="P568" s="251"/>
      <c r="Q568" s="251"/>
      <c r="R568" s="251"/>
      <c r="S568" s="251"/>
      <c r="T568" s="252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3" t="s">
        <v>145</v>
      </c>
      <c r="AU568" s="253" t="s">
        <v>83</v>
      </c>
      <c r="AV568" s="14" t="s">
        <v>83</v>
      </c>
      <c r="AW568" s="14" t="s">
        <v>32</v>
      </c>
      <c r="AX568" s="14" t="s">
        <v>76</v>
      </c>
      <c r="AY568" s="253" t="s">
        <v>133</v>
      </c>
    </row>
    <row r="569" s="13" customFormat="1">
      <c r="A569" s="13"/>
      <c r="B569" s="233"/>
      <c r="C569" s="234"/>
      <c r="D569" s="226" t="s">
        <v>145</v>
      </c>
      <c r="E569" s="235" t="s">
        <v>1</v>
      </c>
      <c r="F569" s="236" t="s">
        <v>209</v>
      </c>
      <c r="G569" s="234"/>
      <c r="H569" s="235" t="s">
        <v>1</v>
      </c>
      <c r="I569" s="237"/>
      <c r="J569" s="234"/>
      <c r="K569" s="234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145</v>
      </c>
      <c r="AU569" s="242" t="s">
        <v>83</v>
      </c>
      <c r="AV569" s="13" t="s">
        <v>81</v>
      </c>
      <c r="AW569" s="13" t="s">
        <v>32</v>
      </c>
      <c r="AX569" s="13" t="s">
        <v>76</v>
      </c>
      <c r="AY569" s="242" t="s">
        <v>133</v>
      </c>
    </row>
    <row r="570" s="14" customFormat="1">
      <c r="A570" s="14"/>
      <c r="B570" s="243"/>
      <c r="C570" s="244"/>
      <c r="D570" s="226" t="s">
        <v>145</v>
      </c>
      <c r="E570" s="245" t="s">
        <v>1</v>
      </c>
      <c r="F570" s="246" t="s">
        <v>300</v>
      </c>
      <c r="G570" s="244"/>
      <c r="H570" s="247">
        <v>26.960000000000001</v>
      </c>
      <c r="I570" s="248"/>
      <c r="J570" s="244"/>
      <c r="K570" s="244"/>
      <c r="L570" s="249"/>
      <c r="M570" s="250"/>
      <c r="N570" s="251"/>
      <c r="O570" s="251"/>
      <c r="P570" s="251"/>
      <c r="Q570" s="251"/>
      <c r="R570" s="251"/>
      <c r="S570" s="251"/>
      <c r="T570" s="25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3" t="s">
        <v>145</v>
      </c>
      <c r="AU570" s="253" t="s">
        <v>83</v>
      </c>
      <c r="AV570" s="14" t="s">
        <v>83</v>
      </c>
      <c r="AW570" s="14" t="s">
        <v>32</v>
      </c>
      <c r="AX570" s="14" t="s">
        <v>76</v>
      </c>
      <c r="AY570" s="253" t="s">
        <v>133</v>
      </c>
    </row>
    <row r="571" s="13" customFormat="1">
      <c r="A571" s="13"/>
      <c r="B571" s="233"/>
      <c r="C571" s="234"/>
      <c r="D571" s="226" t="s">
        <v>145</v>
      </c>
      <c r="E571" s="235" t="s">
        <v>1</v>
      </c>
      <c r="F571" s="236" t="s">
        <v>207</v>
      </c>
      <c r="G571" s="234"/>
      <c r="H571" s="235" t="s">
        <v>1</v>
      </c>
      <c r="I571" s="237"/>
      <c r="J571" s="234"/>
      <c r="K571" s="234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145</v>
      </c>
      <c r="AU571" s="242" t="s">
        <v>83</v>
      </c>
      <c r="AV571" s="13" t="s">
        <v>81</v>
      </c>
      <c r="AW571" s="13" t="s">
        <v>32</v>
      </c>
      <c r="AX571" s="13" t="s">
        <v>76</v>
      </c>
      <c r="AY571" s="242" t="s">
        <v>133</v>
      </c>
    </row>
    <row r="572" s="14" customFormat="1">
      <c r="A572" s="14"/>
      <c r="B572" s="243"/>
      <c r="C572" s="244"/>
      <c r="D572" s="226" t="s">
        <v>145</v>
      </c>
      <c r="E572" s="245" t="s">
        <v>1</v>
      </c>
      <c r="F572" s="246" t="s">
        <v>301</v>
      </c>
      <c r="G572" s="244"/>
      <c r="H572" s="247">
        <v>18.550000000000001</v>
      </c>
      <c r="I572" s="248"/>
      <c r="J572" s="244"/>
      <c r="K572" s="244"/>
      <c r="L572" s="249"/>
      <c r="M572" s="250"/>
      <c r="N572" s="251"/>
      <c r="O572" s="251"/>
      <c r="P572" s="251"/>
      <c r="Q572" s="251"/>
      <c r="R572" s="251"/>
      <c r="S572" s="251"/>
      <c r="T572" s="252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3" t="s">
        <v>145</v>
      </c>
      <c r="AU572" s="253" t="s">
        <v>83</v>
      </c>
      <c r="AV572" s="14" t="s">
        <v>83</v>
      </c>
      <c r="AW572" s="14" t="s">
        <v>32</v>
      </c>
      <c r="AX572" s="14" t="s">
        <v>76</v>
      </c>
      <c r="AY572" s="253" t="s">
        <v>133</v>
      </c>
    </row>
    <row r="573" s="15" customFormat="1">
      <c r="A573" s="15"/>
      <c r="B573" s="254"/>
      <c r="C573" s="255"/>
      <c r="D573" s="226" t="s">
        <v>145</v>
      </c>
      <c r="E573" s="256" t="s">
        <v>1</v>
      </c>
      <c r="F573" s="257" t="s">
        <v>151</v>
      </c>
      <c r="G573" s="255"/>
      <c r="H573" s="258">
        <v>61.259999999999998</v>
      </c>
      <c r="I573" s="259"/>
      <c r="J573" s="255"/>
      <c r="K573" s="255"/>
      <c r="L573" s="260"/>
      <c r="M573" s="261"/>
      <c r="N573" s="262"/>
      <c r="O573" s="262"/>
      <c r="P573" s="262"/>
      <c r="Q573" s="262"/>
      <c r="R573" s="262"/>
      <c r="S573" s="262"/>
      <c r="T573" s="263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64" t="s">
        <v>145</v>
      </c>
      <c r="AU573" s="264" t="s">
        <v>83</v>
      </c>
      <c r="AV573" s="15" t="s">
        <v>139</v>
      </c>
      <c r="AW573" s="15" t="s">
        <v>32</v>
      </c>
      <c r="AX573" s="15" t="s">
        <v>81</v>
      </c>
      <c r="AY573" s="264" t="s">
        <v>133</v>
      </c>
    </row>
    <row r="574" s="2" customFormat="1" ht="16.5" customHeight="1">
      <c r="A574" s="38"/>
      <c r="B574" s="39"/>
      <c r="C574" s="265" t="s">
        <v>574</v>
      </c>
      <c r="D574" s="265" t="s">
        <v>169</v>
      </c>
      <c r="E574" s="266" t="s">
        <v>575</v>
      </c>
      <c r="F574" s="267" t="s">
        <v>576</v>
      </c>
      <c r="G574" s="268" t="s">
        <v>138</v>
      </c>
      <c r="H574" s="269">
        <v>64.322999999999993</v>
      </c>
      <c r="I574" s="270"/>
      <c r="J574" s="271">
        <f>ROUND(I574*H574,2)</f>
        <v>0</v>
      </c>
      <c r="K574" s="272"/>
      <c r="L574" s="273"/>
      <c r="M574" s="274" t="s">
        <v>1</v>
      </c>
      <c r="N574" s="275" t="s">
        <v>41</v>
      </c>
      <c r="O574" s="91"/>
      <c r="P574" s="222">
        <f>O574*H574</f>
        <v>0</v>
      </c>
      <c r="Q574" s="222">
        <v>0.0030000000000000001</v>
      </c>
      <c r="R574" s="222">
        <f>Q574*H574</f>
        <v>0.19296899999999997</v>
      </c>
      <c r="S574" s="222">
        <v>0</v>
      </c>
      <c r="T574" s="223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4" t="s">
        <v>414</v>
      </c>
      <c r="AT574" s="224" t="s">
        <v>169</v>
      </c>
      <c r="AU574" s="224" t="s">
        <v>83</v>
      </c>
      <c r="AY574" s="17" t="s">
        <v>133</v>
      </c>
      <c r="BE574" s="225">
        <f>IF(N574="základní",J574,0)</f>
        <v>0</v>
      </c>
      <c r="BF574" s="225">
        <f>IF(N574="snížená",J574,0)</f>
        <v>0</v>
      </c>
      <c r="BG574" s="225">
        <f>IF(N574="zákl. přenesená",J574,0)</f>
        <v>0</v>
      </c>
      <c r="BH574" s="225">
        <f>IF(N574="sníž. přenesená",J574,0)</f>
        <v>0</v>
      </c>
      <c r="BI574" s="225">
        <f>IF(N574="nulová",J574,0)</f>
        <v>0</v>
      </c>
      <c r="BJ574" s="17" t="s">
        <v>81</v>
      </c>
      <c r="BK574" s="225">
        <f>ROUND(I574*H574,2)</f>
        <v>0</v>
      </c>
      <c r="BL574" s="17" t="s">
        <v>272</v>
      </c>
      <c r="BM574" s="224" t="s">
        <v>577</v>
      </c>
    </row>
    <row r="575" s="2" customFormat="1">
      <c r="A575" s="38"/>
      <c r="B575" s="39"/>
      <c r="C575" s="40"/>
      <c r="D575" s="226" t="s">
        <v>141</v>
      </c>
      <c r="E575" s="40"/>
      <c r="F575" s="227" t="s">
        <v>576</v>
      </c>
      <c r="G575" s="40"/>
      <c r="H575" s="40"/>
      <c r="I575" s="228"/>
      <c r="J575" s="40"/>
      <c r="K575" s="40"/>
      <c r="L575" s="44"/>
      <c r="M575" s="229"/>
      <c r="N575" s="230"/>
      <c r="O575" s="91"/>
      <c r="P575" s="91"/>
      <c r="Q575" s="91"/>
      <c r="R575" s="91"/>
      <c r="S575" s="91"/>
      <c r="T575" s="92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141</v>
      </c>
      <c r="AU575" s="17" t="s">
        <v>83</v>
      </c>
    </row>
    <row r="576" s="14" customFormat="1">
      <c r="A576" s="14"/>
      <c r="B576" s="243"/>
      <c r="C576" s="244"/>
      <c r="D576" s="226" t="s">
        <v>145</v>
      </c>
      <c r="E576" s="244"/>
      <c r="F576" s="246" t="s">
        <v>578</v>
      </c>
      <c r="G576" s="244"/>
      <c r="H576" s="247">
        <v>64.322999999999993</v>
      </c>
      <c r="I576" s="248"/>
      <c r="J576" s="244"/>
      <c r="K576" s="244"/>
      <c r="L576" s="249"/>
      <c r="M576" s="250"/>
      <c r="N576" s="251"/>
      <c r="O576" s="251"/>
      <c r="P576" s="251"/>
      <c r="Q576" s="251"/>
      <c r="R576" s="251"/>
      <c r="S576" s="251"/>
      <c r="T576" s="25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3" t="s">
        <v>145</v>
      </c>
      <c r="AU576" s="253" t="s">
        <v>83</v>
      </c>
      <c r="AV576" s="14" t="s">
        <v>83</v>
      </c>
      <c r="AW576" s="14" t="s">
        <v>4</v>
      </c>
      <c r="AX576" s="14" t="s">
        <v>81</v>
      </c>
      <c r="AY576" s="253" t="s">
        <v>133</v>
      </c>
    </row>
    <row r="577" s="2" customFormat="1" ht="16.5" customHeight="1">
      <c r="A577" s="38"/>
      <c r="B577" s="39"/>
      <c r="C577" s="212" t="s">
        <v>579</v>
      </c>
      <c r="D577" s="212" t="s">
        <v>135</v>
      </c>
      <c r="E577" s="213" t="s">
        <v>580</v>
      </c>
      <c r="F577" s="214" t="s">
        <v>581</v>
      </c>
      <c r="G577" s="215" t="s">
        <v>282</v>
      </c>
      <c r="H577" s="216">
        <v>0.19300000000000001</v>
      </c>
      <c r="I577" s="217"/>
      <c r="J577" s="218">
        <f>ROUND(I577*H577,2)</f>
        <v>0</v>
      </c>
      <c r="K577" s="219"/>
      <c r="L577" s="44"/>
      <c r="M577" s="220" t="s">
        <v>1</v>
      </c>
      <c r="N577" s="221" t="s">
        <v>41</v>
      </c>
      <c r="O577" s="91"/>
      <c r="P577" s="222">
        <f>O577*H577</f>
        <v>0</v>
      </c>
      <c r="Q577" s="222">
        <v>0</v>
      </c>
      <c r="R577" s="222">
        <f>Q577*H577</f>
        <v>0</v>
      </c>
      <c r="S577" s="222">
        <v>0</v>
      </c>
      <c r="T577" s="223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4" t="s">
        <v>272</v>
      </c>
      <c r="AT577" s="224" t="s">
        <v>135</v>
      </c>
      <c r="AU577" s="224" t="s">
        <v>83</v>
      </c>
      <c r="AY577" s="17" t="s">
        <v>133</v>
      </c>
      <c r="BE577" s="225">
        <f>IF(N577="základní",J577,0)</f>
        <v>0</v>
      </c>
      <c r="BF577" s="225">
        <f>IF(N577="snížená",J577,0)</f>
        <v>0</v>
      </c>
      <c r="BG577" s="225">
        <f>IF(N577="zákl. přenesená",J577,0)</f>
        <v>0</v>
      </c>
      <c r="BH577" s="225">
        <f>IF(N577="sníž. přenesená",J577,0)</f>
        <v>0</v>
      </c>
      <c r="BI577" s="225">
        <f>IF(N577="nulová",J577,0)</f>
        <v>0</v>
      </c>
      <c r="BJ577" s="17" t="s">
        <v>81</v>
      </c>
      <c r="BK577" s="225">
        <f>ROUND(I577*H577,2)</f>
        <v>0</v>
      </c>
      <c r="BL577" s="17" t="s">
        <v>272</v>
      </c>
      <c r="BM577" s="224" t="s">
        <v>582</v>
      </c>
    </row>
    <row r="578" s="2" customFormat="1">
      <c r="A578" s="38"/>
      <c r="B578" s="39"/>
      <c r="C578" s="40"/>
      <c r="D578" s="226" t="s">
        <v>141</v>
      </c>
      <c r="E578" s="40"/>
      <c r="F578" s="227" t="s">
        <v>583</v>
      </c>
      <c r="G578" s="40"/>
      <c r="H578" s="40"/>
      <c r="I578" s="228"/>
      <c r="J578" s="40"/>
      <c r="K578" s="40"/>
      <c r="L578" s="44"/>
      <c r="M578" s="229"/>
      <c r="N578" s="230"/>
      <c r="O578" s="91"/>
      <c r="P578" s="91"/>
      <c r="Q578" s="91"/>
      <c r="R578" s="91"/>
      <c r="S578" s="91"/>
      <c r="T578" s="92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141</v>
      </c>
      <c r="AU578" s="17" t="s">
        <v>83</v>
      </c>
    </row>
    <row r="579" s="2" customFormat="1">
      <c r="A579" s="38"/>
      <c r="B579" s="39"/>
      <c r="C579" s="40"/>
      <c r="D579" s="231" t="s">
        <v>143</v>
      </c>
      <c r="E579" s="40"/>
      <c r="F579" s="232" t="s">
        <v>584</v>
      </c>
      <c r="G579" s="40"/>
      <c r="H579" s="40"/>
      <c r="I579" s="228"/>
      <c r="J579" s="40"/>
      <c r="K579" s="40"/>
      <c r="L579" s="44"/>
      <c r="M579" s="229"/>
      <c r="N579" s="230"/>
      <c r="O579" s="91"/>
      <c r="P579" s="91"/>
      <c r="Q579" s="91"/>
      <c r="R579" s="91"/>
      <c r="S579" s="91"/>
      <c r="T579" s="92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7" t="s">
        <v>143</v>
      </c>
      <c r="AU579" s="17" t="s">
        <v>83</v>
      </c>
    </row>
    <row r="580" s="12" customFormat="1" ht="22.8" customHeight="1">
      <c r="A580" s="12"/>
      <c r="B580" s="196"/>
      <c r="C580" s="197"/>
      <c r="D580" s="198" t="s">
        <v>75</v>
      </c>
      <c r="E580" s="210" t="s">
        <v>585</v>
      </c>
      <c r="F580" s="210" t="s">
        <v>586</v>
      </c>
      <c r="G580" s="197"/>
      <c r="H580" s="197"/>
      <c r="I580" s="200"/>
      <c r="J580" s="211">
        <f>BK580</f>
        <v>0</v>
      </c>
      <c r="K580" s="197"/>
      <c r="L580" s="202"/>
      <c r="M580" s="203"/>
      <c r="N580" s="204"/>
      <c r="O580" s="204"/>
      <c r="P580" s="205">
        <f>SUM(P581:P604)</f>
        <v>0</v>
      </c>
      <c r="Q580" s="204"/>
      <c r="R580" s="205">
        <f>SUM(R581:R604)</f>
        <v>0</v>
      </c>
      <c r="S580" s="204"/>
      <c r="T580" s="206">
        <f>SUM(T581:T604)</f>
        <v>0.037589999999999998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07" t="s">
        <v>83</v>
      </c>
      <c r="AT580" s="208" t="s">
        <v>75</v>
      </c>
      <c r="AU580" s="208" t="s">
        <v>81</v>
      </c>
      <c r="AY580" s="207" t="s">
        <v>133</v>
      </c>
      <c r="BK580" s="209">
        <f>SUM(BK581:BK604)</f>
        <v>0</v>
      </c>
    </row>
    <row r="581" s="2" customFormat="1" ht="16.5" customHeight="1">
      <c r="A581" s="38"/>
      <c r="B581" s="39"/>
      <c r="C581" s="212" t="s">
        <v>587</v>
      </c>
      <c r="D581" s="212" t="s">
        <v>135</v>
      </c>
      <c r="E581" s="213" t="s">
        <v>588</v>
      </c>
      <c r="F581" s="214" t="s">
        <v>589</v>
      </c>
      <c r="G581" s="215" t="s">
        <v>590</v>
      </c>
      <c r="H581" s="216">
        <v>1</v>
      </c>
      <c r="I581" s="217"/>
      <c r="J581" s="218">
        <f>ROUND(I581*H581,2)</f>
        <v>0</v>
      </c>
      <c r="K581" s="219"/>
      <c r="L581" s="44"/>
      <c r="M581" s="220" t="s">
        <v>1</v>
      </c>
      <c r="N581" s="221" t="s">
        <v>41</v>
      </c>
      <c r="O581" s="91"/>
      <c r="P581" s="222">
        <f>O581*H581</f>
        <v>0</v>
      </c>
      <c r="Q581" s="222">
        <v>0</v>
      </c>
      <c r="R581" s="222">
        <f>Q581*H581</f>
        <v>0</v>
      </c>
      <c r="S581" s="222">
        <v>0</v>
      </c>
      <c r="T581" s="223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4" t="s">
        <v>272</v>
      </c>
      <c r="AT581" s="224" t="s">
        <v>135</v>
      </c>
      <c r="AU581" s="224" t="s">
        <v>83</v>
      </c>
      <c r="AY581" s="17" t="s">
        <v>133</v>
      </c>
      <c r="BE581" s="225">
        <f>IF(N581="základní",J581,0)</f>
        <v>0</v>
      </c>
      <c r="BF581" s="225">
        <f>IF(N581="snížená",J581,0)</f>
        <v>0</v>
      </c>
      <c r="BG581" s="225">
        <f>IF(N581="zákl. přenesená",J581,0)</f>
        <v>0</v>
      </c>
      <c r="BH581" s="225">
        <f>IF(N581="sníž. přenesená",J581,0)</f>
        <v>0</v>
      </c>
      <c r="BI581" s="225">
        <f>IF(N581="nulová",J581,0)</f>
        <v>0</v>
      </c>
      <c r="BJ581" s="17" t="s">
        <v>81</v>
      </c>
      <c r="BK581" s="225">
        <f>ROUND(I581*H581,2)</f>
        <v>0</v>
      </c>
      <c r="BL581" s="17" t="s">
        <v>272</v>
      </c>
      <c r="BM581" s="224" t="s">
        <v>591</v>
      </c>
    </row>
    <row r="582" s="2" customFormat="1">
      <c r="A582" s="38"/>
      <c r="B582" s="39"/>
      <c r="C582" s="40"/>
      <c r="D582" s="226" t="s">
        <v>141</v>
      </c>
      <c r="E582" s="40"/>
      <c r="F582" s="227" t="s">
        <v>589</v>
      </c>
      <c r="G582" s="40"/>
      <c r="H582" s="40"/>
      <c r="I582" s="228"/>
      <c r="J582" s="40"/>
      <c r="K582" s="40"/>
      <c r="L582" s="44"/>
      <c r="M582" s="229"/>
      <c r="N582" s="230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141</v>
      </c>
      <c r="AU582" s="17" t="s">
        <v>83</v>
      </c>
    </row>
    <row r="583" s="13" customFormat="1">
      <c r="A583" s="13"/>
      <c r="B583" s="233"/>
      <c r="C583" s="234"/>
      <c r="D583" s="226" t="s">
        <v>145</v>
      </c>
      <c r="E583" s="235" t="s">
        <v>1</v>
      </c>
      <c r="F583" s="236" t="s">
        <v>592</v>
      </c>
      <c r="G583" s="234"/>
      <c r="H583" s="235" t="s">
        <v>1</v>
      </c>
      <c r="I583" s="237"/>
      <c r="J583" s="234"/>
      <c r="K583" s="234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145</v>
      </c>
      <c r="AU583" s="242" t="s">
        <v>83</v>
      </c>
      <c r="AV583" s="13" t="s">
        <v>81</v>
      </c>
      <c r="AW583" s="13" t="s">
        <v>32</v>
      </c>
      <c r="AX583" s="13" t="s">
        <v>76</v>
      </c>
      <c r="AY583" s="242" t="s">
        <v>133</v>
      </c>
    </row>
    <row r="584" s="14" customFormat="1">
      <c r="A584" s="14"/>
      <c r="B584" s="243"/>
      <c r="C584" s="244"/>
      <c r="D584" s="226" t="s">
        <v>145</v>
      </c>
      <c r="E584" s="245" t="s">
        <v>1</v>
      </c>
      <c r="F584" s="246" t="s">
        <v>81</v>
      </c>
      <c r="G584" s="244"/>
      <c r="H584" s="247">
        <v>1</v>
      </c>
      <c r="I584" s="248"/>
      <c r="J584" s="244"/>
      <c r="K584" s="244"/>
      <c r="L584" s="249"/>
      <c r="M584" s="250"/>
      <c r="N584" s="251"/>
      <c r="O584" s="251"/>
      <c r="P584" s="251"/>
      <c r="Q584" s="251"/>
      <c r="R584" s="251"/>
      <c r="S584" s="251"/>
      <c r="T584" s="252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3" t="s">
        <v>145</v>
      </c>
      <c r="AU584" s="253" t="s">
        <v>83</v>
      </c>
      <c r="AV584" s="14" t="s">
        <v>83</v>
      </c>
      <c r="AW584" s="14" t="s">
        <v>32</v>
      </c>
      <c r="AX584" s="14" t="s">
        <v>76</v>
      </c>
      <c r="AY584" s="253" t="s">
        <v>133</v>
      </c>
    </row>
    <row r="585" s="15" customFormat="1">
      <c r="A585" s="15"/>
      <c r="B585" s="254"/>
      <c r="C585" s="255"/>
      <c r="D585" s="226" t="s">
        <v>145</v>
      </c>
      <c r="E585" s="256" t="s">
        <v>1</v>
      </c>
      <c r="F585" s="257" t="s">
        <v>151</v>
      </c>
      <c r="G585" s="255"/>
      <c r="H585" s="258">
        <v>1</v>
      </c>
      <c r="I585" s="259"/>
      <c r="J585" s="255"/>
      <c r="K585" s="255"/>
      <c r="L585" s="260"/>
      <c r="M585" s="261"/>
      <c r="N585" s="262"/>
      <c r="O585" s="262"/>
      <c r="P585" s="262"/>
      <c r="Q585" s="262"/>
      <c r="R585" s="262"/>
      <c r="S585" s="262"/>
      <c r="T585" s="263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64" t="s">
        <v>145</v>
      </c>
      <c r="AU585" s="264" t="s">
        <v>83</v>
      </c>
      <c r="AV585" s="15" t="s">
        <v>139</v>
      </c>
      <c r="AW585" s="15" t="s">
        <v>32</v>
      </c>
      <c r="AX585" s="15" t="s">
        <v>81</v>
      </c>
      <c r="AY585" s="264" t="s">
        <v>133</v>
      </c>
    </row>
    <row r="586" s="2" customFormat="1" ht="16.5" customHeight="1">
      <c r="A586" s="38"/>
      <c r="B586" s="39"/>
      <c r="C586" s="212" t="s">
        <v>593</v>
      </c>
      <c r="D586" s="212" t="s">
        <v>135</v>
      </c>
      <c r="E586" s="213" t="s">
        <v>594</v>
      </c>
      <c r="F586" s="214" t="s">
        <v>595</v>
      </c>
      <c r="G586" s="215" t="s">
        <v>312</v>
      </c>
      <c r="H586" s="216">
        <v>15</v>
      </c>
      <c r="I586" s="217"/>
      <c r="J586" s="218">
        <f>ROUND(I586*H586,2)</f>
        <v>0</v>
      </c>
      <c r="K586" s="219"/>
      <c r="L586" s="44"/>
      <c r="M586" s="220" t="s">
        <v>1</v>
      </c>
      <c r="N586" s="221" t="s">
        <v>41</v>
      </c>
      <c r="O586" s="91"/>
      <c r="P586" s="222">
        <f>O586*H586</f>
        <v>0</v>
      </c>
      <c r="Q586" s="222">
        <v>0</v>
      </c>
      <c r="R586" s="222">
        <f>Q586*H586</f>
        <v>0</v>
      </c>
      <c r="S586" s="222">
        <v>0.00198</v>
      </c>
      <c r="T586" s="223">
        <f>S586*H586</f>
        <v>0.029700000000000001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24" t="s">
        <v>272</v>
      </c>
      <c r="AT586" s="224" t="s">
        <v>135</v>
      </c>
      <c r="AU586" s="224" t="s">
        <v>83</v>
      </c>
      <c r="AY586" s="17" t="s">
        <v>133</v>
      </c>
      <c r="BE586" s="225">
        <f>IF(N586="základní",J586,0)</f>
        <v>0</v>
      </c>
      <c r="BF586" s="225">
        <f>IF(N586="snížená",J586,0)</f>
        <v>0</v>
      </c>
      <c r="BG586" s="225">
        <f>IF(N586="zákl. přenesená",J586,0)</f>
        <v>0</v>
      </c>
      <c r="BH586" s="225">
        <f>IF(N586="sníž. přenesená",J586,0)</f>
        <v>0</v>
      </c>
      <c r="BI586" s="225">
        <f>IF(N586="nulová",J586,0)</f>
        <v>0</v>
      </c>
      <c r="BJ586" s="17" t="s">
        <v>81</v>
      </c>
      <c r="BK586" s="225">
        <f>ROUND(I586*H586,2)</f>
        <v>0</v>
      </c>
      <c r="BL586" s="17" t="s">
        <v>272</v>
      </c>
      <c r="BM586" s="224" t="s">
        <v>596</v>
      </c>
    </row>
    <row r="587" s="2" customFormat="1">
      <c r="A587" s="38"/>
      <c r="B587" s="39"/>
      <c r="C587" s="40"/>
      <c r="D587" s="226" t="s">
        <v>141</v>
      </c>
      <c r="E587" s="40"/>
      <c r="F587" s="227" t="s">
        <v>597</v>
      </c>
      <c r="G587" s="40"/>
      <c r="H587" s="40"/>
      <c r="I587" s="228"/>
      <c r="J587" s="40"/>
      <c r="K587" s="40"/>
      <c r="L587" s="44"/>
      <c r="M587" s="229"/>
      <c r="N587" s="230"/>
      <c r="O587" s="91"/>
      <c r="P587" s="91"/>
      <c r="Q587" s="91"/>
      <c r="R587" s="91"/>
      <c r="S587" s="91"/>
      <c r="T587" s="92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T587" s="17" t="s">
        <v>141</v>
      </c>
      <c r="AU587" s="17" t="s">
        <v>83</v>
      </c>
    </row>
    <row r="588" s="2" customFormat="1">
      <c r="A588" s="38"/>
      <c r="B588" s="39"/>
      <c r="C588" s="40"/>
      <c r="D588" s="231" t="s">
        <v>143</v>
      </c>
      <c r="E588" s="40"/>
      <c r="F588" s="232" t="s">
        <v>598</v>
      </c>
      <c r="G588" s="40"/>
      <c r="H588" s="40"/>
      <c r="I588" s="228"/>
      <c r="J588" s="40"/>
      <c r="K588" s="40"/>
      <c r="L588" s="44"/>
      <c r="M588" s="229"/>
      <c r="N588" s="230"/>
      <c r="O588" s="91"/>
      <c r="P588" s="91"/>
      <c r="Q588" s="91"/>
      <c r="R588" s="91"/>
      <c r="S588" s="91"/>
      <c r="T588" s="92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T588" s="17" t="s">
        <v>143</v>
      </c>
      <c r="AU588" s="17" t="s">
        <v>83</v>
      </c>
    </row>
    <row r="589" s="13" customFormat="1">
      <c r="A589" s="13"/>
      <c r="B589" s="233"/>
      <c r="C589" s="234"/>
      <c r="D589" s="226" t="s">
        <v>145</v>
      </c>
      <c r="E589" s="235" t="s">
        <v>1</v>
      </c>
      <c r="F589" s="236" t="s">
        <v>599</v>
      </c>
      <c r="G589" s="234"/>
      <c r="H589" s="235" t="s">
        <v>1</v>
      </c>
      <c r="I589" s="237"/>
      <c r="J589" s="234"/>
      <c r="K589" s="234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145</v>
      </c>
      <c r="AU589" s="242" t="s">
        <v>83</v>
      </c>
      <c r="AV589" s="13" t="s">
        <v>81</v>
      </c>
      <c r="AW589" s="13" t="s">
        <v>32</v>
      </c>
      <c r="AX589" s="13" t="s">
        <v>76</v>
      </c>
      <c r="AY589" s="242" t="s">
        <v>133</v>
      </c>
    </row>
    <row r="590" s="13" customFormat="1">
      <c r="A590" s="13"/>
      <c r="B590" s="233"/>
      <c r="C590" s="234"/>
      <c r="D590" s="226" t="s">
        <v>145</v>
      </c>
      <c r="E590" s="235" t="s">
        <v>1</v>
      </c>
      <c r="F590" s="236" t="s">
        <v>502</v>
      </c>
      <c r="G590" s="234"/>
      <c r="H590" s="235" t="s">
        <v>1</v>
      </c>
      <c r="I590" s="237"/>
      <c r="J590" s="234"/>
      <c r="K590" s="234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145</v>
      </c>
      <c r="AU590" s="242" t="s">
        <v>83</v>
      </c>
      <c r="AV590" s="13" t="s">
        <v>81</v>
      </c>
      <c r="AW590" s="13" t="s">
        <v>32</v>
      </c>
      <c r="AX590" s="13" t="s">
        <v>76</v>
      </c>
      <c r="AY590" s="242" t="s">
        <v>133</v>
      </c>
    </row>
    <row r="591" s="14" customFormat="1">
      <c r="A591" s="14"/>
      <c r="B591" s="243"/>
      <c r="C591" s="244"/>
      <c r="D591" s="226" t="s">
        <v>145</v>
      </c>
      <c r="E591" s="245" t="s">
        <v>1</v>
      </c>
      <c r="F591" s="246" t="s">
        <v>212</v>
      </c>
      <c r="G591" s="244"/>
      <c r="H591" s="247">
        <v>10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145</v>
      </c>
      <c r="AU591" s="253" t="s">
        <v>83</v>
      </c>
      <c r="AV591" s="14" t="s">
        <v>83</v>
      </c>
      <c r="AW591" s="14" t="s">
        <v>32</v>
      </c>
      <c r="AX591" s="14" t="s">
        <v>76</v>
      </c>
      <c r="AY591" s="253" t="s">
        <v>133</v>
      </c>
    </row>
    <row r="592" s="13" customFormat="1">
      <c r="A592" s="13"/>
      <c r="B592" s="233"/>
      <c r="C592" s="234"/>
      <c r="D592" s="226" t="s">
        <v>145</v>
      </c>
      <c r="E592" s="235" t="s">
        <v>1</v>
      </c>
      <c r="F592" s="236" t="s">
        <v>600</v>
      </c>
      <c r="G592" s="234"/>
      <c r="H592" s="235" t="s">
        <v>1</v>
      </c>
      <c r="I592" s="237"/>
      <c r="J592" s="234"/>
      <c r="K592" s="234"/>
      <c r="L592" s="238"/>
      <c r="M592" s="239"/>
      <c r="N592" s="240"/>
      <c r="O592" s="240"/>
      <c r="P592" s="240"/>
      <c r="Q592" s="240"/>
      <c r="R592" s="240"/>
      <c r="S592" s="240"/>
      <c r="T592" s="24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2" t="s">
        <v>145</v>
      </c>
      <c r="AU592" s="242" t="s">
        <v>83</v>
      </c>
      <c r="AV592" s="13" t="s">
        <v>81</v>
      </c>
      <c r="AW592" s="13" t="s">
        <v>32</v>
      </c>
      <c r="AX592" s="13" t="s">
        <v>76</v>
      </c>
      <c r="AY592" s="242" t="s">
        <v>133</v>
      </c>
    </row>
    <row r="593" s="14" customFormat="1">
      <c r="A593" s="14"/>
      <c r="B593" s="243"/>
      <c r="C593" s="244"/>
      <c r="D593" s="226" t="s">
        <v>145</v>
      </c>
      <c r="E593" s="245" t="s">
        <v>1</v>
      </c>
      <c r="F593" s="246" t="s">
        <v>174</v>
      </c>
      <c r="G593" s="244"/>
      <c r="H593" s="247">
        <v>5</v>
      </c>
      <c r="I593" s="248"/>
      <c r="J593" s="244"/>
      <c r="K593" s="244"/>
      <c r="L593" s="249"/>
      <c r="M593" s="250"/>
      <c r="N593" s="251"/>
      <c r="O593" s="251"/>
      <c r="P593" s="251"/>
      <c r="Q593" s="251"/>
      <c r="R593" s="251"/>
      <c r="S593" s="251"/>
      <c r="T593" s="25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3" t="s">
        <v>145</v>
      </c>
      <c r="AU593" s="253" t="s">
        <v>83</v>
      </c>
      <c r="AV593" s="14" t="s">
        <v>83</v>
      </c>
      <c r="AW593" s="14" t="s">
        <v>32</v>
      </c>
      <c r="AX593" s="14" t="s">
        <v>76</v>
      </c>
      <c r="AY593" s="253" t="s">
        <v>133</v>
      </c>
    </row>
    <row r="594" s="15" customFormat="1">
      <c r="A594" s="15"/>
      <c r="B594" s="254"/>
      <c r="C594" s="255"/>
      <c r="D594" s="226" t="s">
        <v>145</v>
      </c>
      <c r="E594" s="256" t="s">
        <v>1</v>
      </c>
      <c r="F594" s="257" t="s">
        <v>151</v>
      </c>
      <c r="G594" s="255"/>
      <c r="H594" s="258">
        <v>15</v>
      </c>
      <c r="I594" s="259"/>
      <c r="J594" s="255"/>
      <c r="K594" s="255"/>
      <c r="L594" s="260"/>
      <c r="M594" s="261"/>
      <c r="N594" s="262"/>
      <c r="O594" s="262"/>
      <c r="P594" s="262"/>
      <c r="Q594" s="262"/>
      <c r="R594" s="262"/>
      <c r="S594" s="262"/>
      <c r="T594" s="263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4" t="s">
        <v>145</v>
      </c>
      <c r="AU594" s="264" t="s">
        <v>83</v>
      </c>
      <c r="AV594" s="15" t="s">
        <v>139</v>
      </c>
      <c r="AW594" s="15" t="s">
        <v>32</v>
      </c>
      <c r="AX594" s="15" t="s">
        <v>81</v>
      </c>
      <c r="AY594" s="264" t="s">
        <v>133</v>
      </c>
    </row>
    <row r="595" s="2" customFormat="1" ht="16.5" customHeight="1">
      <c r="A595" s="38"/>
      <c r="B595" s="39"/>
      <c r="C595" s="212" t="s">
        <v>601</v>
      </c>
      <c r="D595" s="212" t="s">
        <v>135</v>
      </c>
      <c r="E595" s="213" t="s">
        <v>602</v>
      </c>
      <c r="F595" s="214" t="s">
        <v>603</v>
      </c>
      <c r="G595" s="215" t="s">
        <v>312</v>
      </c>
      <c r="H595" s="216">
        <v>3</v>
      </c>
      <c r="I595" s="217"/>
      <c r="J595" s="218">
        <f>ROUND(I595*H595,2)</f>
        <v>0</v>
      </c>
      <c r="K595" s="219"/>
      <c r="L595" s="44"/>
      <c r="M595" s="220" t="s">
        <v>1</v>
      </c>
      <c r="N595" s="221" t="s">
        <v>41</v>
      </c>
      <c r="O595" s="91"/>
      <c r="P595" s="222">
        <f>O595*H595</f>
        <v>0</v>
      </c>
      <c r="Q595" s="222">
        <v>0</v>
      </c>
      <c r="R595" s="222">
        <f>Q595*H595</f>
        <v>0</v>
      </c>
      <c r="S595" s="222">
        <v>0.00263</v>
      </c>
      <c r="T595" s="223">
        <f>S595*H595</f>
        <v>0.0078899999999999994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4" t="s">
        <v>272</v>
      </c>
      <c r="AT595" s="224" t="s">
        <v>135</v>
      </c>
      <c r="AU595" s="224" t="s">
        <v>83</v>
      </c>
      <c r="AY595" s="17" t="s">
        <v>133</v>
      </c>
      <c r="BE595" s="225">
        <f>IF(N595="základní",J595,0)</f>
        <v>0</v>
      </c>
      <c r="BF595" s="225">
        <f>IF(N595="snížená",J595,0)</f>
        <v>0</v>
      </c>
      <c r="BG595" s="225">
        <f>IF(N595="zákl. přenesená",J595,0)</f>
        <v>0</v>
      </c>
      <c r="BH595" s="225">
        <f>IF(N595="sníž. přenesená",J595,0)</f>
        <v>0</v>
      </c>
      <c r="BI595" s="225">
        <f>IF(N595="nulová",J595,0)</f>
        <v>0</v>
      </c>
      <c r="BJ595" s="17" t="s">
        <v>81</v>
      </c>
      <c r="BK595" s="225">
        <f>ROUND(I595*H595,2)</f>
        <v>0</v>
      </c>
      <c r="BL595" s="17" t="s">
        <v>272</v>
      </c>
      <c r="BM595" s="224" t="s">
        <v>604</v>
      </c>
    </row>
    <row r="596" s="2" customFormat="1">
      <c r="A596" s="38"/>
      <c r="B596" s="39"/>
      <c r="C596" s="40"/>
      <c r="D596" s="226" t="s">
        <v>141</v>
      </c>
      <c r="E596" s="40"/>
      <c r="F596" s="227" t="s">
        <v>605</v>
      </c>
      <c r="G596" s="40"/>
      <c r="H596" s="40"/>
      <c r="I596" s="228"/>
      <c r="J596" s="40"/>
      <c r="K596" s="40"/>
      <c r="L596" s="44"/>
      <c r="M596" s="229"/>
      <c r="N596" s="230"/>
      <c r="O596" s="91"/>
      <c r="P596" s="91"/>
      <c r="Q596" s="91"/>
      <c r="R596" s="91"/>
      <c r="S596" s="91"/>
      <c r="T596" s="92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141</v>
      </c>
      <c r="AU596" s="17" t="s">
        <v>83</v>
      </c>
    </row>
    <row r="597" s="2" customFormat="1">
      <c r="A597" s="38"/>
      <c r="B597" s="39"/>
      <c r="C597" s="40"/>
      <c r="D597" s="231" t="s">
        <v>143</v>
      </c>
      <c r="E597" s="40"/>
      <c r="F597" s="232" t="s">
        <v>606</v>
      </c>
      <c r="G597" s="40"/>
      <c r="H597" s="40"/>
      <c r="I597" s="228"/>
      <c r="J597" s="40"/>
      <c r="K597" s="40"/>
      <c r="L597" s="44"/>
      <c r="M597" s="229"/>
      <c r="N597" s="230"/>
      <c r="O597" s="91"/>
      <c r="P597" s="91"/>
      <c r="Q597" s="91"/>
      <c r="R597" s="91"/>
      <c r="S597" s="91"/>
      <c r="T597" s="92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143</v>
      </c>
      <c r="AU597" s="17" t="s">
        <v>83</v>
      </c>
    </row>
    <row r="598" s="13" customFormat="1">
      <c r="A598" s="13"/>
      <c r="B598" s="233"/>
      <c r="C598" s="234"/>
      <c r="D598" s="226" t="s">
        <v>145</v>
      </c>
      <c r="E598" s="235" t="s">
        <v>1</v>
      </c>
      <c r="F598" s="236" t="s">
        <v>389</v>
      </c>
      <c r="G598" s="234"/>
      <c r="H598" s="235" t="s">
        <v>1</v>
      </c>
      <c r="I598" s="237"/>
      <c r="J598" s="234"/>
      <c r="K598" s="234"/>
      <c r="L598" s="238"/>
      <c r="M598" s="239"/>
      <c r="N598" s="240"/>
      <c r="O598" s="240"/>
      <c r="P598" s="240"/>
      <c r="Q598" s="240"/>
      <c r="R598" s="240"/>
      <c r="S598" s="240"/>
      <c r="T598" s="24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2" t="s">
        <v>145</v>
      </c>
      <c r="AU598" s="242" t="s">
        <v>83</v>
      </c>
      <c r="AV598" s="13" t="s">
        <v>81</v>
      </c>
      <c r="AW598" s="13" t="s">
        <v>32</v>
      </c>
      <c r="AX598" s="13" t="s">
        <v>76</v>
      </c>
      <c r="AY598" s="242" t="s">
        <v>133</v>
      </c>
    </row>
    <row r="599" s="13" customFormat="1">
      <c r="A599" s="13"/>
      <c r="B599" s="233"/>
      <c r="C599" s="234"/>
      <c r="D599" s="226" t="s">
        <v>145</v>
      </c>
      <c r="E599" s="235" t="s">
        <v>1</v>
      </c>
      <c r="F599" s="236" t="s">
        <v>502</v>
      </c>
      <c r="G599" s="234"/>
      <c r="H599" s="235" t="s">
        <v>1</v>
      </c>
      <c r="I599" s="237"/>
      <c r="J599" s="234"/>
      <c r="K599" s="234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145</v>
      </c>
      <c r="AU599" s="242" t="s">
        <v>83</v>
      </c>
      <c r="AV599" s="13" t="s">
        <v>81</v>
      </c>
      <c r="AW599" s="13" t="s">
        <v>32</v>
      </c>
      <c r="AX599" s="13" t="s">
        <v>76</v>
      </c>
      <c r="AY599" s="242" t="s">
        <v>133</v>
      </c>
    </row>
    <row r="600" s="14" customFormat="1">
      <c r="A600" s="14"/>
      <c r="B600" s="243"/>
      <c r="C600" s="244"/>
      <c r="D600" s="226" t="s">
        <v>145</v>
      </c>
      <c r="E600" s="245" t="s">
        <v>1</v>
      </c>
      <c r="F600" s="246" t="s">
        <v>152</v>
      </c>
      <c r="G600" s="244"/>
      <c r="H600" s="247">
        <v>3</v>
      </c>
      <c r="I600" s="248"/>
      <c r="J600" s="244"/>
      <c r="K600" s="244"/>
      <c r="L600" s="249"/>
      <c r="M600" s="250"/>
      <c r="N600" s="251"/>
      <c r="O600" s="251"/>
      <c r="P600" s="251"/>
      <c r="Q600" s="251"/>
      <c r="R600" s="251"/>
      <c r="S600" s="251"/>
      <c r="T600" s="252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3" t="s">
        <v>145</v>
      </c>
      <c r="AU600" s="253" t="s">
        <v>83</v>
      </c>
      <c r="AV600" s="14" t="s">
        <v>83</v>
      </c>
      <c r="AW600" s="14" t="s">
        <v>32</v>
      </c>
      <c r="AX600" s="14" t="s">
        <v>76</v>
      </c>
      <c r="AY600" s="253" t="s">
        <v>133</v>
      </c>
    </row>
    <row r="601" s="15" customFormat="1">
      <c r="A601" s="15"/>
      <c r="B601" s="254"/>
      <c r="C601" s="255"/>
      <c r="D601" s="226" t="s">
        <v>145</v>
      </c>
      <c r="E601" s="256" t="s">
        <v>1</v>
      </c>
      <c r="F601" s="257" t="s">
        <v>151</v>
      </c>
      <c r="G601" s="255"/>
      <c r="H601" s="258">
        <v>3</v>
      </c>
      <c r="I601" s="259"/>
      <c r="J601" s="255"/>
      <c r="K601" s="255"/>
      <c r="L601" s="260"/>
      <c r="M601" s="261"/>
      <c r="N601" s="262"/>
      <c r="O601" s="262"/>
      <c r="P601" s="262"/>
      <c r="Q601" s="262"/>
      <c r="R601" s="262"/>
      <c r="S601" s="262"/>
      <c r="T601" s="263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64" t="s">
        <v>145</v>
      </c>
      <c r="AU601" s="264" t="s">
        <v>83</v>
      </c>
      <c r="AV601" s="15" t="s">
        <v>139</v>
      </c>
      <c r="AW601" s="15" t="s">
        <v>32</v>
      </c>
      <c r="AX601" s="15" t="s">
        <v>81</v>
      </c>
      <c r="AY601" s="264" t="s">
        <v>133</v>
      </c>
    </row>
    <row r="602" s="2" customFormat="1" ht="16.5" customHeight="1">
      <c r="A602" s="38"/>
      <c r="B602" s="39"/>
      <c r="C602" s="212" t="s">
        <v>607</v>
      </c>
      <c r="D602" s="212" t="s">
        <v>135</v>
      </c>
      <c r="E602" s="213" t="s">
        <v>608</v>
      </c>
      <c r="F602" s="214" t="s">
        <v>609</v>
      </c>
      <c r="G602" s="215" t="s">
        <v>282</v>
      </c>
      <c r="H602" s="216">
        <v>0</v>
      </c>
      <c r="I602" s="217"/>
      <c r="J602" s="218">
        <f>ROUND(I602*H602,2)</f>
        <v>0</v>
      </c>
      <c r="K602" s="219"/>
      <c r="L602" s="44"/>
      <c r="M602" s="220" t="s">
        <v>1</v>
      </c>
      <c r="N602" s="221" t="s">
        <v>41</v>
      </c>
      <c r="O602" s="91"/>
      <c r="P602" s="222">
        <f>O602*H602</f>
        <v>0</v>
      </c>
      <c r="Q602" s="222">
        <v>0</v>
      </c>
      <c r="R602" s="222">
        <f>Q602*H602</f>
        <v>0</v>
      </c>
      <c r="S602" s="222">
        <v>0</v>
      </c>
      <c r="T602" s="223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4" t="s">
        <v>272</v>
      </c>
      <c r="AT602" s="224" t="s">
        <v>135</v>
      </c>
      <c r="AU602" s="224" t="s">
        <v>83</v>
      </c>
      <c r="AY602" s="17" t="s">
        <v>133</v>
      </c>
      <c r="BE602" s="225">
        <f>IF(N602="základní",J602,0)</f>
        <v>0</v>
      </c>
      <c r="BF602" s="225">
        <f>IF(N602="snížená",J602,0)</f>
        <v>0</v>
      </c>
      <c r="BG602" s="225">
        <f>IF(N602="zákl. přenesená",J602,0)</f>
        <v>0</v>
      </c>
      <c r="BH602" s="225">
        <f>IF(N602="sníž. přenesená",J602,0)</f>
        <v>0</v>
      </c>
      <c r="BI602" s="225">
        <f>IF(N602="nulová",J602,0)</f>
        <v>0</v>
      </c>
      <c r="BJ602" s="17" t="s">
        <v>81</v>
      </c>
      <c r="BK602" s="225">
        <f>ROUND(I602*H602,2)</f>
        <v>0</v>
      </c>
      <c r="BL602" s="17" t="s">
        <v>272</v>
      </c>
      <c r="BM602" s="224" t="s">
        <v>610</v>
      </c>
    </row>
    <row r="603" s="2" customFormat="1">
      <c r="A603" s="38"/>
      <c r="B603" s="39"/>
      <c r="C603" s="40"/>
      <c r="D603" s="226" t="s">
        <v>141</v>
      </c>
      <c r="E603" s="40"/>
      <c r="F603" s="227" t="s">
        <v>611</v>
      </c>
      <c r="G603" s="40"/>
      <c r="H603" s="40"/>
      <c r="I603" s="228"/>
      <c r="J603" s="40"/>
      <c r="K603" s="40"/>
      <c r="L603" s="44"/>
      <c r="M603" s="229"/>
      <c r="N603" s="230"/>
      <c r="O603" s="91"/>
      <c r="P603" s="91"/>
      <c r="Q603" s="91"/>
      <c r="R603" s="91"/>
      <c r="S603" s="91"/>
      <c r="T603" s="92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7" t="s">
        <v>141</v>
      </c>
      <c r="AU603" s="17" t="s">
        <v>83</v>
      </c>
    </row>
    <row r="604" s="2" customFormat="1">
      <c r="A604" s="38"/>
      <c r="B604" s="39"/>
      <c r="C604" s="40"/>
      <c r="D604" s="231" t="s">
        <v>143</v>
      </c>
      <c r="E604" s="40"/>
      <c r="F604" s="232" t="s">
        <v>612</v>
      </c>
      <c r="G604" s="40"/>
      <c r="H604" s="40"/>
      <c r="I604" s="228"/>
      <c r="J604" s="40"/>
      <c r="K604" s="40"/>
      <c r="L604" s="44"/>
      <c r="M604" s="229"/>
      <c r="N604" s="230"/>
      <c r="O604" s="91"/>
      <c r="P604" s="91"/>
      <c r="Q604" s="91"/>
      <c r="R604" s="91"/>
      <c r="S604" s="91"/>
      <c r="T604" s="92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143</v>
      </c>
      <c r="AU604" s="17" t="s">
        <v>83</v>
      </c>
    </row>
    <row r="605" s="12" customFormat="1" ht="22.8" customHeight="1">
      <c r="A605" s="12"/>
      <c r="B605" s="196"/>
      <c r="C605" s="197"/>
      <c r="D605" s="198" t="s">
        <v>75</v>
      </c>
      <c r="E605" s="210" t="s">
        <v>613</v>
      </c>
      <c r="F605" s="210" t="s">
        <v>614</v>
      </c>
      <c r="G605" s="197"/>
      <c r="H605" s="197"/>
      <c r="I605" s="200"/>
      <c r="J605" s="211">
        <f>BK605</f>
        <v>0</v>
      </c>
      <c r="K605" s="197"/>
      <c r="L605" s="202"/>
      <c r="M605" s="203"/>
      <c r="N605" s="204"/>
      <c r="O605" s="204"/>
      <c r="P605" s="205">
        <f>SUM(P606:P617)</f>
        <v>0</v>
      </c>
      <c r="Q605" s="204"/>
      <c r="R605" s="205">
        <f>SUM(R606:R617)</f>
        <v>0</v>
      </c>
      <c r="S605" s="204"/>
      <c r="T605" s="206">
        <f>SUM(T606:T617)</f>
        <v>0.0083999999999999995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R605" s="207" t="s">
        <v>83</v>
      </c>
      <c r="AT605" s="208" t="s">
        <v>75</v>
      </c>
      <c r="AU605" s="208" t="s">
        <v>81</v>
      </c>
      <c r="AY605" s="207" t="s">
        <v>133</v>
      </c>
      <c r="BK605" s="209">
        <f>SUM(BK606:BK617)</f>
        <v>0</v>
      </c>
    </row>
    <row r="606" s="2" customFormat="1" ht="16.5" customHeight="1">
      <c r="A606" s="38"/>
      <c r="B606" s="39"/>
      <c r="C606" s="212" t="s">
        <v>615</v>
      </c>
      <c r="D606" s="212" t="s">
        <v>135</v>
      </c>
      <c r="E606" s="213" t="s">
        <v>616</v>
      </c>
      <c r="F606" s="214" t="s">
        <v>617</v>
      </c>
      <c r="G606" s="215" t="s">
        <v>312</v>
      </c>
      <c r="H606" s="216">
        <v>30</v>
      </c>
      <c r="I606" s="217"/>
      <c r="J606" s="218">
        <f>ROUND(I606*H606,2)</f>
        <v>0</v>
      </c>
      <c r="K606" s="219"/>
      <c r="L606" s="44"/>
      <c r="M606" s="220" t="s">
        <v>1</v>
      </c>
      <c r="N606" s="221" t="s">
        <v>41</v>
      </c>
      <c r="O606" s="91"/>
      <c r="P606" s="222">
        <f>O606*H606</f>
        <v>0</v>
      </c>
      <c r="Q606" s="222">
        <v>0</v>
      </c>
      <c r="R606" s="222">
        <f>Q606*H606</f>
        <v>0</v>
      </c>
      <c r="S606" s="222">
        <v>0.00027999999999999998</v>
      </c>
      <c r="T606" s="223">
        <f>S606*H606</f>
        <v>0.0083999999999999995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4" t="s">
        <v>272</v>
      </c>
      <c r="AT606" s="224" t="s">
        <v>135</v>
      </c>
      <c r="AU606" s="224" t="s">
        <v>83</v>
      </c>
      <c r="AY606" s="17" t="s">
        <v>133</v>
      </c>
      <c r="BE606" s="225">
        <f>IF(N606="základní",J606,0)</f>
        <v>0</v>
      </c>
      <c r="BF606" s="225">
        <f>IF(N606="snížená",J606,0)</f>
        <v>0</v>
      </c>
      <c r="BG606" s="225">
        <f>IF(N606="zákl. přenesená",J606,0)</f>
        <v>0</v>
      </c>
      <c r="BH606" s="225">
        <f>IF(N606="sníž. přenesená",J606,0)</f>
        <v>0</v>
      </c>
      <c r="BI606" s="225">
        <f>IF(N606="nulová",J606,0)</f>
        <v>0</v>
      </c>
      <c r="BJ606" s="17" t="s">
        <v>81</v>
      </c>
      <c r="BK606" s="225">
        <f>ROUND(I606*H606,2)</f>
        <v>0</v>
      </c>
      <c r="BL606" s="17" t="s">
        <v>272</v>
      </c>
      <c r="BM606" s="224" t="s">
        <v>618</v>
      </c>
    </row>
    <row r="607" s="2" customFormat="1">
      <c r="A607" s="38"/>
      <c r="B607" s="39"/>
      <c r="C607" s="40"/>
      <c r="D607" s="226" t="s">
        <v>141</v>
      </c>
      <c r="E607" s="40"/>
      <c r="F607" s="227" t="s">
        <v>619</v>
      </c>
      <c r="G607" s="40"/>
      <c r="H607" s="40"/>
      <c r="I607" s="228"/>
      <c r="J607" s="40"/>
      <c r="K607" s="40"/>
      <c r="L607" s="44"/>
      <c r="M607" s="229"/>
      <c r="N607" s="230"/>
      <c r="O607" s="91"/>
      <c r="P607" s="91"/>
      <c r="Q607" s="91"/>
      <c r="R607" s="91"/>
      <c r="S607" s="91"/>
      <c r="T607" s="92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7" t="s">
        <v>141</v>
      </c>
      <c r="AU607" s="17" t="s">
        <v>83</v>
      </c>
    </row>
    <row r="608" s="2" customFormat="1">
      <c r="A608" s="38"/>
      <c r="B608" s="39"/>
      <c r="C608" s="40"/>
      <c r="D608" s="231" t="s">
        <v>143</v>
      </c>
      <c r="E608" s="40"/>
      <c r="F608" s="232" t="s">
        <v>620</v>
      </c>
      <c r="G608" s="40"/>
      <c r="H608" s="40"/>
      <c r="I608" s="228"/>
      <c r="J608" s="40"/>
      <c r="K608" s="40"/>
      <c r="L608" s="44"/>
      <c r="M608" s="229"/>
      <c r="N608" s="230"/>
      <c r="O608" s="91"/>
      <c r="P608" s="91"/>
      <c r="Q608" s="91"/>
      <c r="R608" s="91"/>
      <c r="S608" s="91"/>
      <c r="T608" s="92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143</v>
      </c>
      <c r="AU608" s="17" t="s">
        <v>83</v>
      </c>
    </row>
    <row r="609" s="13" customFormat="1">
      <c r="A609" s="13"/>
      <c r="B609" s="233"/>
      <c r="C609" s="234"/>
      <c r="D609" s="226" t="s">
        <v>145</v>
      </c>
      <c r="E609" s="235" t="s">
        <v>1</v>
      </c>
      <c r="F609" s="236" t="s">
        <v>621</v>
      </c>
      <c r="G609" s="234"/>
      <c r="H609" s="235" t="s">
        <v>1</v>
      </c>
      <c r="I609" s="237"/>
      <c r="J609" s="234"/>
      <c r="K609" s="234"/>
      <c r="L609" s="238"/>
      <c r="M609" s="239"/>
      <c r="N609" s="240"/>
      <c r="O609" s="240"/>
      <c r="P609" s="240"/>
      <c r="Q609" s="240"/>
      <c r="R609" s="240"/>
      <c r="S609" s="240"/>
      <c r="T609" s="24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2" t="s">
        <v>145</v>
      </c>
      <c r="AU609" s="242" t="s">
        <v>83</v>
      </c>
      <c r="AV609" s="13" t="s">
        <v>81</v>
      </c>
      <c r="AW609" s="13" t="s">
        <v>32</v>
      </c>
      <c r="AX609" s="13" t="s">
        <v>76</v>
      </c>
      <c r="AY609" s="242" t="s">
        <v>133</v>
      </c>
    </row>
    <row r="610" s="13" customFormat="1">
      <c r="A610" s="13"/>
      <c r="B610" s="233"/>
      <c r="C610" s="234"/>
      <c r="D610" s="226" t="s">
        <v>145</v>
      </c>
      <c r="E610" s="235" t="s">
        <v>1</v>
      </c>
      <c r="F610" s="236" t="s">
        <v>502</v>
      </c>
      <c r="G610" s="234"/>
      <c r="H610" s="235" t="s">
        <v>1</v>
      </c>
      <c r="I610" s="237"/>
      <c r="J610" s="234"/>
      <c r="K610" s="234"/>
      <c r="L610" s="238"/>
      <c r="M610" s="239"/>
      <c r="N610" s="240"/>
      <c r="O610" s="240"/>
      <c r="P610" s="240"/>
      <c r="Q610" s="240"/>
      <c r="R610" s="240"/>
      <c r="S610" s="240"/>
      <c r="T610" s="24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2" t="s">
        <v>145</v>
      </c>
      <c r="AU610" s="242" t="s">
        <v>83</v>
      </c>
      <c r="AV610" s="13" t="s">
        <v>81</v>
      </c>
      <c r="AW610" s="13" t="s">
        <v>32</v>
      </c>
      <c r="AX610" s="13" t="s">
        <v>76</v>
      </c>
      <c r="AY610" s="242" t="s">
        <v>133</v>
      </c>
    </row>
    <row r="611" s="14" customFormat="1">
      <c r="A611" s="14"/>
      <c r="B611" s="243"/>
      <c r="C611" s="244"/>
      <c r="D611" s="226" t="s">
        <v>145</v>
      </c>
      <c r="E611" s="245" t="s">
        <v>1</v>
      </c>
      <c r="F611" s="246" t="s">
        <v>622</v>
      </c>
      <c r="G611" s="244"/>
      <c r="H611" s="247">
        <v>20</v>
      </c>
      <c r="I611" s="248"/>
      <c r="J611" s="244"/>
      <c r="K611" s="244"/>
      <c r="L611" s="249"/>
      <c r="M611" s="250"/>
      <c r="N611" s="251"/>
      <c r="O611" s="251"/>
      <c r="P611" s="251"/>
      <c r="Q611" s="251"/>
      <c r="R611" s="251"/>
      <c r="S611" s="251"/>
      <c r="T611" s="25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3" t="s">
        <v>145</v>
      </c>
      <c r="AU611" s="253" t="s">
        <v>83</v>
      </c>
      <c r="AV611" s="14" t="s">
        <v>83</v>
      </c>
      <c r="AW611" s="14" t="s">
        <v>32</v>
      </c>
      <c r="AX611" s="14" t="s">
        <v>76</v>
      </c>
      <c r="AY611" s="253" t="s">
        <v>133</v>
      </c>
    </row>
    <row r="612" s="13" customFormat="1">
      <c r="A612" s="13"/>
      <c r="B612" s="233"/>
      <c r="C612" s="234"/>
      <c r="D612" s="226" t="s">
        <v>145</v>
      </c>
      <c r="E612" s="235" t="s">
        <v>1</v>
      </c>
      <c r="F612" s="236" t="s">
        <v>389</v>
      </c>
      <c r="G612" s="234"/>
      <c r="H612" s="235" t="s">
        <v>1</v>
      </c>
      <c r="I612" s="237"/>
      <c r="J612" s="234"/>
      <c r="K612" s="234"/>
      <c r="L612" s="238"/>
      <c r="M612" s="239"/>
      <c r="N612" s="240"/>
      <c r="O612" s="240"/>
      <c r="P612" s="240"/>
      <c r="Q612" s="240"/>
      <c r="R612" s="240"/>
      <c r="S612" s="240"/>
      <c r="T612" s="241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2" t="s">
        <v>145</v>
      </c>
      <c r="AU612" s="242" t="s">
        <v>83</v>
      </c>
      <c r="AV612" s="13" t="s">
        <v>81</v>
      </c>
      <c r="AW612" s="13" t="s">
        <v>32</v>
      </c>
      <c r="AX612" s="13" t="s">
        <v>76</v>
      </c>
      <c r="AY612" s="242" t="s">
        <v>133</v>
      </c>
    </row>
    <row r="613" s="14" customFormat="1">
      <c r="A613" s="14"/>
      <c r="B613" s="243"/>
      <c r="C613" s="244"/>
      <c r="D613" s="226" t="s">
        <v>145</v>
      </c>
      <c r="E613" s="245" t="s">
        <v>1</v>
      </c>
      <c r="F613" s="246" t="s">
        <v>623</v>
      </c>
      <c r="G613" s="244"/>
      <c r="H613" s="247">
        <v>10</v>
      </c>
      <c r="I613" s="248"/>
      <c r="J613" s="244"/>
      <c r="K613" s="244"/>
      <c r="L613" s="249"/>
      <c r="M613" s="250"/>
      <c r="N613" s="251"/>
      <c r="O613" s="251"/>
      <c r="P613" s="251"/>
      <c r="Q613" s="251"/>
      <c r="R613" s="251"/>
      <c r="S613" s="251"/>
      <c r="T613" s="25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3" t="s">
        <v>145</v>
      </c>
      <c r="AU613" s="253" t="s">
        <v>83</v>
      </c>
      <c r="AV613" s="14" t="s">
        <v>83</v>
      </c>
      <c r="AW613" s="14" t="s">
        <v>32</v>
      </c>
      <c r="AX613" s="14" t="s">
        <v>76</v>
      </c>
      <c r="AY613" s="253" t="s">
        <v>133</v>
      </c>
    </row>
    <row r="614" s="15" customFormat="1">
      <c r="A614" s="15"/>
      <c r="B614" s="254"/>
      <c r="C614" s="255"/>
      <c r="D614" s="226" t="s">
        <v>145</v>
      </c>
      <c r="E614" s="256" t="s">
        <v>1</v>
      </c>
      <c r="F614" s="257" t="s">
        <v>151</v>
      </c>
      <c r="G614" s="255"/>
      <c r="H614" s="258">
        <v>30</v>
      </c>
      <c r="I614" s="259"/>
      <c r="J614" s="255"/>
      <c r="K614" s="255"/>
      <c r="L614" s="260"/>
      <c r="M614" s="261"/>
      <c r="N614" s="262"/>
      <c r="O614" s="262"/>
      <c r="P614" s="262"/>
      <c r="Q614" s="262"/>
      <c r="R614" s="262"/>
      <c r="S614" s="262"/>
      <c r="T614" s="263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64" t="s">
        <v>145</v>
      </c>
      <c r="AU614" s="264" t="s">
        <v>83</v>
      </c>
      <c r="AV614" s="15" t="s">
        <v>139</v>
      </c>
      <c r="AW614" s="15" t="s">
        <v>32</v>
      </c>
      <c r="AX614" s="15" t="s">
        <v>81</v>
      </c>
      <c r="AY614" s="264" t="s">
        <v>133</v>
      </c>
    </row>
    <row r="615" s="2" customFormat="1" ht="16.5" customHeight="1">
      <c r="A615" s="38"/>
      <c r="B615" s="39"/>
      <c r="C615" s="212" t="s">
        <v>624</v>
      </c>
      <c r="D615" s="212" t="s">
        <v>135</v>
      </c>
      <c r="E615" s="213" t="s">
        <v>625</v>
      </c>
      <c r="F615" s="214" t="s">
        <v>626</v>
      </c>
      <c r="G615" s="215" t="s">
        <v>282</v>
      </c>
      <c r="H615" s="216">
        <v>0</v>
      </c>
      <c r="I615" s="217"/>
      <c r="J615" s="218">
        <f>ROUND(I615*H615,2)</f>
        <v>0</v>
      </c>
      <c r="K615" s="219"/>
      <c r="L615" s="44"/>
      <c r="M615" s="220" t="s">
        <v>1</v>
      </c>
      <c r="N615" s="221" t="s">
        <v>41</v>
      </c>
      <c r="O615" s="91"/>
      <c r="P615" s="222">
        <f>O615*H615</f>
        <v>0</v>
      </c>
      <c r="Q615" s="222">
        <v>0</v>
      </c>
      <c r="R615" s="222">
        <f>Q615*H615</f>
        <v>0</v>
      </c>
      <c r="S615" s="222">
        <v>0</v>
      </c>
      <c r="T615" s="223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4" t="s">
        <v>272</v>
      </c>
      <c r="AT615" s="224" t="s">
        <v>135</v>
      </c>
      <c r="AU615" s="224" t="s">
        <v>83</v>
      </c>
      <c r="AY615" s="17" t="s">
        <v>133</v>
      </c>
      <c r="BE615" s="225">
        <f>IF(N615="základní",J615,0)</f>
        <v>0</v>
      </c>
      <c r="BF615" s="225">
        <f>IF(N615="snížená",J615,0)</f>
        <v>0</v>
      </c>
      <c r="BG615" s="225">
        <f>IF(N615="zákl. přenesená",J615,0)</f>
        <v>0</v>
      </c>
      <c r="BH615" s="225">
        <f>IF(N615="sníž. přenesená",J615,0)</f>
        <v>0</v>
      </c>
      <c r="BI615" s="225">
        <f>IF(N615="nulová",J615,0)</f>
        <v>0</v>
      </c>
      <c r="BJ615" s="17" t="s">
        <v>81</v>
      </c>
      <c r="BK615" s="225">
        <f>ROUND(I615*H615,2)</f>
        <v>0</v>
      </c>
      <c r="BL615" s="17" t="s">
        <v>272</v>
      </c>
      <c r="BM615" s="224" t="s">
        <v>627</v>
      </c>
    </row>
    <row r="616" s="2" customFormat="1">
      <c r="A616" s="38"/>
      <c r="B616" s="39"/>
      <c r="C616" s="40"/>
      <c r="D616" s="226" t="s">
        <v>141</v>
      </c>
      <c r="E616" s="40"/>
      <c r="F616" s="227" t="s">
        <v>628</v>
      </c>
      <c r="G616" s="40"/>
      <c r="H616" s="40"/>
      <c r="I616" s="228"/>
      <c r="J616" s="40"/>
      <c r="K616" s="40"/>
      <c r="L616" s="44"/>
      <c r="M616" s="229"/>
      <c r="N616" s="230"/>
      <c r="O616" s="91"/>
      <c r="P616" s="91"/>
      <c r="Q616" s="91"/>
      <c r="R616" s="91"/>
      <c r="S616" s="91"/>
      <c r="T616" s="92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7" t="s">
        <v>141</v>
      </c>
      <c r="AU616" s="17" t="s">
        <v>83</v>
      </c>
    </row>
    <row r="617" s="2" customFormat="1">
      <c r="A617" s="38"/>
      <c r="B617" s="39"/>
      <c r="C617" s="40"/>
      <c r="D617" s="231" t="s">
        <v>143</v>
      </c>
      <c r="E617" s="40"/>
      <c r="F617" s="232" t="s">
        <v>629</v>
      </c>
      <c r="G617" s="40"/>
      <c r="H617" s="40"/>
      <c r="I617" s="228"/>
      <c r="J617" s="40"/>
      <c r="K617" s="40"/>
      <c r="L617" s="44"/>
      <c r="M617" s="229"/>
      <c r="N617" s="230"/>
      <c r="O617" s="91"/>
      <c r="P617" s="91"/>
      <c r="Q617" s="91"/>
      <c r="R617" s="91"/>
      <c r="S617" s="91"/>
      <c r="T617" s="92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143</v>
      </c>
      <c r="AU617" s="17" t="s">
        <v>83</v>
      </c>
    </row>
    <row r="618" s="12" customFormat="1" ht="22.8" customHeight="1">
      <c r="A618" s="12"/>
      <c r="B618" s="196"/>
      <c r="C618" s="197"/>
      <c r="D618" s="198" t="s">
        <v>75</v>
      </c>
      <c r="E618" s="210" t="s">
        <v>630</v>
      </c>
      <c r="F618" s="210" t="s">
        <v>631</v>
      </c>
      <c r="G618" s="197"/>
      <c r="H618" s="197"/>
      <c r="I618" s="200"/>
      <c r="J618" s="211">
        <f>BK618</f>
        <v>0</v>
      </c>
      <c r="K618" s="197"/>
      <c r="L618" s="202"/>
      <c r="M618" s="203"/>
      <c r="N618" s="204"/>
      <c r="O618" s="204"/>
      <c r="P618" s="205">
        <f>SUM(P619:P690)</f>
        <v>0</v>
      </c>
      <c r="Q618" s="204"/>
      <c r="R618" s="205">
        <f>SUM(R619:R690)</f>
        <v>0.17830000000000001</v>
      </c>
      <c r="S618" s="204"/>
      <c r="T618" s="206">
        <f>SUM(T619:T690)</f>
        <v>0.20611000000000002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207" t="s">
        <v>83</v>
      </c>
      <c r="AT618" s="208" t="s">
        <v>75</v>
      </c>
      <c r="AU618" s="208" t="s">
        <v>81</v>
      </c>
      <c r="AY618" s="207" t="s">
        <v>133</v>
      </c>
      <c r="BK618" s="209">
        <f>SUM(BK619:BK690)</f>
        <v>0</v>
      </c>
    </row>
    <row r="619" s="2" customFormat="1" ht="16.5" customHeight="1">
      <c r="A619" s="38"/>
      <c r="B619" s="39"/>
      <c r="C619" s="212" t="s">
        <v>632</v>
      </c>
      <c r="D619" s="212" t="s">
        <v>135</v>
      </c>
      <c r="E619" s="213" t="s">
        <v>633</v>
      </c>
      <c r="F619" s="214" t="s">
        <v>634</v>
      </c>
      <c r="G619" s="215" t="s">
        <v>635</v>
      </c>
      <c r="H619" s="216">
        <v>1</v>
      </c>
      <c r="I619" s="217"/>
      <c r="J619" s="218">
        <f>ROUND(I619*H619,2)</f>
        <v>0</v>
      </c>
      <c r="K619" s="219"/>
      <c r="L619" s="44"/>
      <c r="M619" s="220" t="s">
        <v>1</v>
      </c>
      <c r="N619" s="221" t="s">
        <v>41</v>
      </c>
      <c r="O619" s="91"/>
      <c r="P619" s="222">
        <f>O619*H619</f>
        <v>0</v>
      </c>
      <c r="Q619" s="222">
        <v>0</v>
      </c>
      <c r="R619" s="222">
        <f>Q619*H619</f>
        <v>0</v>
      </c>
      <c r="S619" s="222">
        <v>0.01933</v>
      </c>
      <c r="T619" s="223">
        <f>S619*H619</f>
        <v>0.01933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4" t="s">
        <v>272</v>
      </c>
      <c r="AT619" s="224" t="s">
        <v>135</v>
      </c>
      <c r="AU619" s="224" t="s">
        <v>83</v>
      </c>
      <c r="AY619" s="17" t="s">
        <v>133</v>
      </c>
      <c r="BE619" s="225">
        <f>IF(N619="základní",J619,0)</f>
        <v>0</v>
      </c>
      <c r="BF619" s="225">
        <f>IF(N619="snížená",J619,0)</f>
        <v>0</v>
      </c>
      <c r="BG619" s="225">
        <f>IF(N619="zákl. přenesená",J619,0)</f>
        <v>0</v>
      </c>
      <c r="BH619" s="225">
        <f>IF(N619="sníž. přenesená",J619,0)</f>
        <v>0</v>
      </c>
      <c r="BI619" s="225">
        <f>IF(N619="nulová",J619,0)</f>
        <v>0</v>
      </c>
      <c r="BJ619" s="17" t="s">
        <v>81</v>
      </c>
      <c r="BK619" s="225">
        <f>ROUND(I619*H619,2)</f>
        <v>0</v>
      </c>
      <c r="BL619" s="17" t="s">
        <v>272</v>
      </c>
      <c r="BM619" s="224" t="s">
        <v>636</v>
      </c>
    </row>
    <row r="620" s="2" customFormat="1">
      <c r="A620" s="38"/>
      <c r="B620" s="39"/>
      <c r="C620" s="40"/>
      <c r="D620" s="226" t="s">
        <v>141</v>
      </c>
      <c r="E620" s="40"/>
      <c r="F620" s="227" t="s">
        <v>637</v>
      </c>
      <c r="G620" s="40"/>
      <c r="H620" s="40"/>
      <c r="I620" s="228"/>
      <c r="J620" s="40"/>
      <c r="K620" s="40"/>
      <c r="L620" s="44"/>
      <c r="M620" s="229"/>
      <c r="N620" s="230"/>
      <c r="O620" s="91"/>
      <c r="P620" s="91"/>
      <c r="Q620" s="91"/>
      <c r="R620" s="91"/>
      <c r="S620" s="91"/>
      <c r="T620" s="92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T620" s="17" t="s">
        <v>141</v>
      </c>
      <c r="AU620" s="17" t="s">
        <v>83</v>
      </c>
    </row>
    <row r="621" s="2" customFormat="1">
      <c r="A621" s="38"/>
      <c r="B621" s="39"/>
      <c r="C621" s="40"/>
      <c r="D621" s="231" t="s">
        <v>143</v>
      </c>
      <c r="E621" s="40"/>
      <c r="F621" s="232" t="s">
        <v>638</v>
      </c>
      <c r="G621" s="40"/>
      <c r="H621" s="40"/>
      <c r="I621" s="228"/>
      <c r="J621" s="40"/>
      <c r="K621" s="40"/>
      <c r="L621" s="44"/>
      <c r="M621" s="229"/>
      <c r="N621" s="230"/>
      <c r="O621" s="91"/>
      <c r="P621" s="91"/>
      <c r="Q621" s="91"/>
      <c r="R621" s="91"/>
      <c r="S621" s="91"/>
      <c r="T621" s="92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T621" s="17" t="s">
        <v>143</v>
      </c>
      <c r="AU621" s="17" t="s">
        <v>83</v>
      </c>
    </row>
    <row r="622" s="13" customFormat="1">
      <c r="A622" s="13"/>
      <c r="B622" s="233"/>
      <c r="C622" s="234"/>
      <c r="D622" s="226" t="s">
        <v>145</v>
      </c>
      <c r="E622" s="235" t="s">
        <v>1</v>
      </c>
      <c r="F622" s="236" t="s">
        <v>389</v>
      </c>
      <c r="G622" s="234"/>
      <c r="H622" s="235" t="s">
        <v>1</v>
      </c>
      <c r="I622" s="237"/>
      <c r="J622" s="234"/>
      <c r="K622" s="234"/>
      <c r="L622" s="238"/>
      <c r="M622" s="239"/>
      <c r="N622" s="240"/>
      <c r="O622" s="240"/>
      <c r="P622" s="240"/>
      <c r="Q622" s="240"/>
      <c r="R622" s="240"/>
      <c r="S622" s="240"/>
      <c r="T622" s="241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2" t="s">
        <v>145</v>
      </c>
      <c r="AU622" s="242" t="s">
        <v>83</v>
      </c>
      <c r="AV622" s="13" t="s">
        <v>81</v>
      </c>
      <c r="AW622" s="13" t="s">
        <v>32</v>
      </c>
      <c r="AX622" s="13" t="s">
        <v>76</v>
      </c>
      <c r="AY622" s="242" t="s">
        <v>133</v>
      </c>
    </row>
    <row r="623" s="13" customFormat="1">
      <c r="A623" s="13"/>
      <c r="B623" s="233"/>
      <c r="C623" s="234"/>
      <c r="D623" s="226" t="s">
        <v>145</v>
      </c>
      <c r="E623" s="235" t="s">
        <v>1</v>
      </c>
      <c r="F623" s="236" t="s">
        <v>639</v>
      </c>
      <c r="G623" s="234"/>
      <c r="H623" s="235" t="s">
        <v>1</v>
      </c>
      <c r="I623" s="237"/>
      <c r="J623" s="234"/>
      <c r="K623" s="234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145</v>
      </c>
      <c r="AU623" s="242" t="s">
        <v>83</v>
      </c>
      <c r="AV623" s="13" t="s">
        <v>81</v>
      </c>
      <c r="AW623" s="13" t="s">
        <v>32</v>
      </c>
      <c r="AX623" s="13" t="s">
        <v>76</v>
      </c>
      <c r="AY623" s="242" t="s">
        <v>133</v>
      </c>
    </row>
    <row r="624" s="14" customFormat="1">
      <c r="A624" s="14"/>
      <c r="B624" s="243"/>
      <c r="C624" s="244"/>
      <c r="D624" s="226" t="s">
        <v>145</v>
      </c>
      <c r="E624" s="245" t="s">
        <v>1</v>
      </c>
      <c r="F624" s="246" t="s">
        <v>81</v>
      </c>
      <c r="G624" s="244"/>
      <c r="H624" s="247">
        <v>1</v>
      </c>
      <c r="I624" s="248"/>
      <c r="J624" s="244"/>
      <c r="K624" s="244"/>
      <c r="L624" s="249"/>
      <c r="M624" s="250"/>
      <c r="N624" s="251"/>
      <c r="O624" s="251"/>
      <c r="P624" s="251"/>
      <c r="Q624" s="251"/>
      <c r="R624" s="251"/>
      <c r="S624" s="251"/>
      <c r="T624" s="25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3" t="s">
        <v>145</v>
      </c>
      <c r="AU624" s="253" t="s">
        <v>83</v>
      </c>
      <c r="AV624" s="14" t="s">
        <v>83</v>
      </c>
      <c r="AW624" s="14" t="s">
        <v>32</v>
      </c>
      <c r="AX624" s="14" t="s">
        <v>76</v>
      </c>
      <c r="AY624" s="253" t="s">
        <v>133</v>
      </c>
    </row>
    <row r="625" s="15" customFormat="1">
      <c r="A625" s="15"/>
      <c r="B625" s="254"/>
      <c r="C625" s="255"/>
      <c r="D625" s="226" t="s">
        <v>145</v>
      </c>
      <c r="E625" s="256" t="s">
        <v>1</v>
      </c>
      <c r="F625" s="257" t="s">
        <v>151</v>
      </c>
      <c r="G625" s="255"/>
      <c r="H625" s="258">
        <v>1</v>
      </c>
      <c r="I625" s="259"/>
      <c r="J625" s="255"/>
      <c r="K625" s="255"/>
      <c r="L625" s="260"/>
      <c r="M625" s="261"/>
      <c r="N625" s="262"/>
      <c r="O625" s="262"/>
      <c r="P625" s="262"/>
      <c r="Q625" s="262"/>
      <c r="R625" s="262"/>
      <c r="S625" s="262"/>
      <c r="T625" s="263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4" t="s">
        <v>145</v>
      </c>
      <c r="AU625" s="264" t="s">
        <v>83</v>
      </c>
      <c r="AV625" s="15" t="s">
        <v>139</v>
      </c>
      <c r="AW625" s="15" t="s">
        <v>32</v>
      </c>
      <c r="AX625" s="15" t="s">
        <v>81</v>
      </c>
      <c r="AY625" s="264" t="s">
        <v>133</v>
      </c>
    </row>
    <row r="626" s="2" customFormat="1" ht="16.5" customHeight="1">
      <c r="A626" s="38"/>
      <c r="B626" s="39"/>
      <c r="C626" s="212" t="s">
        <v>640</v>
      </c>
      <c r="D626" s="212" t="s">
        <v>135</v>
      </c>
      <c r="E626" s="213" t="s">
        <v>641</v>
      </c>
      <c r="F626" s="214" t="s">
        <v>642</v>
      </c>
      <c r="G626" s="215" t="s">
        <v>635</v>
      </c>
      <c r="H626" s="216">
        <v>1</v>
      </c>
      <c r="I626" s="217"/>
      <c r="J626" s="218">
        <f>ROUND(I626*H626,2)</f>
        <v>0</v>
      </c>
      <c r="K626" s="219"/>
      <c r="L626" s="44"/>
      <c r="M626" s="220" t="s">
        <v>1</v>
      </c>
      <c r="N626" s="221" t="s">
        <v>41</v>
      </c>
      <c r="O626" s="91"/>
      <c r="P626" s="222">
        <f>O626*H626</f>
        <v>0</v>
      </c>
      <c r="Q626" s="222">
        <v>0.02894</v>
      </c>
      <c r="R626" s="222">
        <f>Q626*H626</f>
        <v>0.02894</v>
      </c>
      <c r="S626" s="222">
        <v>0</v>
      </c>
      <c r="T626" s="223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24" t="s">
        <v>272</v>
      </c>
      <c r="AT626" s="224" t="s">
        <v>135</v>
      </c>
      <c r="AU626" s="224" t="s">
        <v>83</v>
      </c>
      <c r="AY626" s="17" t="s">
        <v>133</v>
      </c>
      <c r="BE626" s="225">
        <f>IF(N626="základní",J626,0)</f>
        <v>0</v>
      </c>
      <c r="BF626" s="225">
        <f>IF(N626="snížená",J626,0)</f>
        <v>0</v>
      </c>
      <c r="BG626" s="225">
        <f>IF(N626="zákl. přenesená",J626,0)</f>
        <v>0</v>
      </c>
      <c r="BH626" s="225">
        <f>IF(N626="sníž. přenesená",J626,0)</f>
        <v>0</v>
      </c>
      <c r="BI626" s="225">
        <f>IF(N626="nulová",J626,0)</f>
        <v>0</v>
      </c>
      <c r="BJ626" s="17" t="s">
        <v>81</v>
      </c>
      <c r="BK626" s="225">
        <f>ROUND(I626*H626,2)</f>
        <v>0</v>
      </c>
      <c r="BL626" s="17" t="s">
        <v>272</v>
      </c>
      <c r="BM626" s="224" t="s">
        <v>643</v>
      </c>
    </row>
    <row r="627" s="2" customFormat="1">
      <c r="A627" s="38"/>
      <c r="B627" s="39"/>
      <c r="C627" s="40"/>
      <c r="D627" s="226" t="s">
        <v>141</v>
      </c>
      <c r="E627" s="40"/>
      <c r="F627" s="227" t="s">
        <v>644</v>
      </c>
      <c r="G627" s="40"/>
      <c r="H627" s="40"/>
      <c r="I627" s="228"/>
      <c r="J627" s="40"/>
      <c r="K627" s="40"/>
      <c r="L627" s="44"/>
      <c r="M627" s="229"/>
      <c r="N627" s="230"/>
      <c r="O627" s="91"/>
      <c r="P627" s="91"/>
      <c r="Q627" s="91"/>
      <c r="R627" s="91"/>
      <c r="S627" s="91"/>
      <c r="T627" s="92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T627" s="17" t="s">
        <v>141</v>
      </c>
      <c r="AU627" s="17" t="s">
        <v>83</v>
      </c>
    </row>
    <row r="628" s="2" customFormat="1">
      <c r="A628" s="38"/>
      <c r="B628" s="39"/>
      <c r="C628" s="40"/>
      <c r="D628" s="231" t="s">
        <v>143</v>
      </c>
      <c r="E628" s="40"/>
      <c r="F628" s="232" t="s">
        <v>645</v>
      </c>
      <c r="G628" s="40"/>
      <c r="H628" s="40"/>
      <c r="I628" s="228"/>
      <c r="J628" s="40"/>
      <c r="K628" s="40"/>
      <c r="L628" s="44"/>
      <c r="M628" s="229"/>
      <c r="N628" s="230"/>
      <c r="O628" s="91"/>
      <c r="P628" s="91"/>
      <c r="Q628" s="91"/>
      <c r="R628" s="91"/>
      <c r="S628" s="91"/>
      <c r="T628" s="92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T628" s="17" t="s">
        <v>143</v>
      </c>
      <c r="AU628" s="17" t="s">
        <v>83</v>
      </c>
    </row>
    <row r="629" s="13" customFormat="1">
      <c r="A629" s="13"/>
      <c r="B629" s="233"/>
      <c r="C629" s="234"/>
      <c r="D629" s="226" t="s">
        <v>145</v>
      </c>
      <c r="E629" s="235" t="s">
        <v>1</v>
      </c>
      <c r="F629" s="236" t="s">
        <v>236</v>
      </c>
      <c r="G629" s="234"/>
      <c r="H629" s="235" t="s">
        <v>1</v>
      </c>
      <c r="I629" s="237"/>
      <c r="J629" s="234"/>
      <c r="K629" s="234"/>
      <c r="L629" s="238"/>
      <c r="M629" s="239"/>
      <c r="N629" s="240"/>
      <c r="O629" s="240"/>
      <c r="P629" s="240"/>
      <c r="Q629" s="240"/>
      <c r="R629" s="240"/>
      <c r="S629" s="240"/>
      <c r="T629" s="24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2" t="s">
        <v>145</v>
      </c>
      <c r="AU629" s="242" t="s">
        <v>83</v>
      </c>
      <c r="AV629" s="13" t="s">
        <v>81</v>
      </c>
      <c r="AW629" s="13" t="s">
        <v>32</v>
      </c>
      <c r="AX629" s="13" t="s">
        <v>76</v>
      </c>
      <c r="AY629" s="242" t="s">
        <v>133</v>
      </c>
    </row>
    <row r="630" s="14" customFormat="1">
      <c r="A630" s="14"/>
      <c r="B630" s="243"/>
      <c r="C630" s="244"/>
      <c r="D630" s="226" t="s">
        <v>145</v>
      </c>
      <c r="E630" s="245" t="s">
        <v>1</v>
      </c>
      <c r="F630" s="246" t="s">
        <v>81</v>
      </c>
      <c r="G630" s="244"/>
      <c r="H630" s="247">
        <v>1</v>
      </c>
      <c r="I630" s="248"/>
      <c r="J630" s="244"/>
      <c r="K630" s="244"/>
      <c r="L630" s="249"/>
      <c r="M630" s="250"/>
      <c r="N630" s="251"/>
      <c r="O630" s="251"/>
      <c r="P630" s="251"/>
      <c r="Q630" s="251"/>
      <c r="R630" s="251"/>
      <c r="S630" s="251"/>
      <c r="T630" s="252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3" t="s">
        <v>145</v>
      </c>
      <c r="AU630" s="253" t="s">
        <v>83</v>
      </c>
      <c r="AV630" s="14" t="s">
        <v>83</v>
      </c>
      <c r="AW630" s="14" t="s">
        <v>32</v>
      </c>
      <c r="AX630" s="14" t="s">
        <v>76</v>
      </c>
      <c r="AY630" s="253" t="s">
        <v>133</v>
      </c>
    </row>
    <row r="631" s="15" customFormat="1">
      <c r="A631" s="15"/>
      <c r="B631" s="254"/>
      <c r="C631" s="255"/>
      <c r="D631" s="226" t="s">
        <v>145</v>
      </c>
      <c r="E631" s="256" t="s">
        <v>1</v>
      </c>
      <c r="F631" s="257" t="s">
        <v>151</v>
      </c>
      <c r="G631" s="255"/>
      <c r="H631" s="258">
        <v>1</v>
      </c>
      <c r="I631" s="259"/>
      <c r="J631" s="255"/>
      <c r="K631" s="255"/>
      <c r="L631" s="260"/>
      <c r="M631" s="261"/>
      <c r="N631" s="262"/>
      <c r="O631" s="262"/>
      <c r="P631" s="262"/>
      <c r="Q631" s="262"/>
      <c r="R631" s="262"/>
      <c r="S631" s="262"/>
      <c r="T631" s="263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4" t="s">
        <v>145</v>
      </c>
      <c r="AU631" s="264" t="s">
        <v>83</v>
      </c>
      <c r="AV631" s="15" t="s">
        <v>139</v>
      </c>
      <c r="AW631" s="15" t="s">
        <v>32</v>
      </c>
      <c r="AX631" s="15" t="s">
        <v>81</v>
      </c>
      <c r="AY631" s="264" t="s">
        <v>133</v>
      </c>
    </row>
    <row r="632" s="2" customFormat="1" ht="16.5" customHeight="1">
      <c r="A632" s="38"/>
      <c r="B632" s="39"/>
      <c r="C632" s="212" t="s">
        <v>646</v>
      </c>
      <c r="D632" s="212" t="s">
        <v>135</v>
      </c>
      <c r="E632" s="213" t="s">
        <v>647</v>
      </c>
      <c r="F632" s="214" t="s">
        <v>648</v>
      </c>
      <c r="G632" s="215" t="s">
        <v>635</v>
      </c>
      <c r="H632" s="216">
        <v>1</v>
      </c>
      <c r="I632" s="217"/>
      <c r="J632" s="218">
        <f>ROUND(I632*H632,2)</f>
        <v>0</v>
      </c>
      <c r="K632" s="219"/>
      <c r="L632" s="44"/>
      <c r="M632" s="220" t="s">
        <v>1</v>
      </c>
      <c r="N632" s="221" t="s">
        <v>41</v>
      </c>
      <c r="O632" s="91"/>
      <c r="P632" s="222">
        <f>O632*H632</f>
        <v>0</v>
      </c>
      <c r="Q632" s="222">
        <v>0</v>
      </c>
      <c r="R632" s="222">
        <f>Q632*H632</f>
        <v>0</v>
      </c>
      <c r="S632" s="222">
        <v>0.019460000000000002</v>
      </c>
      <c r="T632" s="223">
        <f>S632*H632</f>
        <v>0.019460000000000002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24" t="s">
        <v>272</v>
      </c>
      <c r="AT632" s="224" t="s">
        <v>135</v>
      </c>
      <c r="AU632" s="224" t="s">
        <v>83</v>
      </c>
      <c r="AY632" s="17" t="s">
        <v>133</v>
      </c>
      <c r="BE632" s="225">
        <f>IF(N632="základní",J632,0)</f>
        <v>0</v>
      </c>
      <c r="BF632" s="225">
        <f>IF(N632="snížená",J632,0)</f>
        <v>0</v>
      </c>
      <c r="BG632" s="225">
        <f>IF(N632="zákl. přenesená",J632,0)</f>
        <v>0</v>
      </c>
      <c r="BH632" s="225">
        <f>IF(N632="sníž. přenesená",J632,0)</f>
        <v>0</v>
      </c>
      <c r="BI632" s="225">
        <f>IF(N632="nulová",J632,0)</f>
        <v>0</v>
      </c>
      <c r="BJ632" s="17" t="s">
        <v>81</v>
      </c>
      <c r="BK632" s="225">
        <f>ROUND(I632*H632,2)</f>
        <v>0</v>
      </c>
      <c r="BL632" s="17" t="s">
        <v>272</v>
      </c>
      <c r="BM632" s="224" t="s">
        <v>649</v>
      </c>
    </row>
    <row r="633" s="2" customFormat="1">
      <c r="A633" s="38"/>
      <c r="B633" s="39"/>
      <c r="C633" s="40"/>
      <c r="D633" s="226" t="s">
        <v>141</v>
      </c>
      <c r="E633" s="40"/>
      <c r="F633" s="227" t="s">
        <v>650</v>
      </c>
      <c r="G633" s="40"/>
      <c r="H633" s="40"/>
      <c r="I633" s="228"/>
      <c r="J633" s="40"/>
      <c r="K633" s="40"/>
      <c r="L633" s="44"/>
      <c r="M633" s="229"/>
      <c r="N633" s="230"/>
      <c r="O633" s="91"/>
      <c r="P633" s="91"/>
      <c r="Q633" s="91"/>
      <c r="R633" s="91"/>
      <c r="S633" s="91"/>
      <c r="T633" s="92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T633" s="17" t="s">
        <v>141</v>
      </c>
      <c r="AU633" s="17" t="s">
        <v>83</v>
      </c>
    </row>
    <row r="634" s="2" customFormat="1">
      <c r="A634" s="38"/>
      <c r="B634" s="39"/>
      <c r="C634" s="40"/>
      <c r="D634" s="231" t="s">
        <v>143</v>
      </c>
      <c r="E634" s="40"/>
      <c r="F634" s="232" t="s">
        <v>651</v>
      </c>
      <c r="G634" s="40"/>
      <c r="H634" s="40"/>
      <c r="I634" s="228"/>
      <c r="J634" s="40"/>
      <c r="K634" s="40"/>
      <c r="L634" s="44"/>
      <c r="M634" s="229"/>
      <c r="N634" s="230"/>
      <c r="O634" s="91"/>
      <c r="P634" s="91"/>
      <c r="Q634" s="91"/>
      <c r="R634" s="91"/>
      <c r="S634" s="91"/>
      <c r="T634" s="92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T634" s="17" t="s">
        <v>143</v>
      </c>
      <c r="AU634" s="17" t="s">
        <v>83</v>
      </c>
    </row>
    <row r="635" s="13" customFormat="1">
      <c r="A635" s="13"/>
      <c r="B635" s="233"/>
      <c r="C635" s="234"/>
      <c r="D635" s="226" t="s">
        <v>145</v>
      </c>
      <c r="E635" s="235" t="s">
        <v>1</v>
      </c>
      <c r="F635" s="236" t="s">
        <v>389</v>
      </c>
      <c r="G635" s="234"/>
      <c r="H635" s="235" t="s">
        <v>1</v>
      </c>
      <c r="I635" s="237"/>
      <c r="J635" s="234"/>
      <c r="K635" s="234"/>
      <c r="L635" s="238"/>
      <c r="M635" s="239"/>
      <c r="N635" s="240"/>
      <c r="O635" s="240"/>
      <c r="P635" s="240"/>
      <c r="Q635" s="240"/>
      <c r="R635" s="240"/>
      <c r="S635" s="240"/>
      <c r="T635" s="24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2" t="s">
        <v>145</v>
      </c>
      <c r="AU635" s="242" t="s">
        <v>83</v>
      </c>
      <c r="AV635" s="13" t="s">
        <v>81</v>
      </c>
      <c r="AW635" s="13" t="s">
        <v>32</v>
      </c>
      <c r="AX635" s="13" t="s">
        <v>76</v>
      </c>
      <c r="AY635" s="242" t="s">
        <v>133</v>
      </c>
    </row>
    <row r="636" s="13" customFormat="1">
      <c r="A636" s="13"/>
      <c r="B636" s="233"/>
      <c r="C636" s="234"/>
      <c r="D636" s="226" t="s">
        <v>145</v>
      </c>
      <c r="E636" s="235" t="s">
        <v>1</v>
      </c>
      <c r="F636" s="236" t="s">
        <v>639</v>
      </c>
      <c r="G636" s="234"/>
      <c r="H636" s="235" t="s">
        <v>1</v>
      </c>
      <c r="I636" s="237"/>
      <c r="J636" s="234"/>
      <c r="K636" s="234"/>
      <c r="L636" s="238"/>
      <c r="M636" s="239"/>
      <c r="N636" s="240"/>
      <c r="O636" s="240"/>
      <c r="P636" s="240"/>
      <c r="Q636" s="240"/>
      <c r="R636" s="240"/>
      <c r="S636" s="240"/>
      <c r="T636" s="24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2" t="s">
        <v>145</v>
      </c>
      <c r="AU636" s="242" t="s">
        <v>83</v>
      </c>
      <c r="AV636" s="13" t="s">
        <v>81</v>
      </c>
      <c r="AW636" s="13" t="s">
        <v>32</v>
      </c>
      <c r="AX636" s="13" t="s">
        <v>76</v>
      </c>
      <c r="AY636" s="242" t="s">
        <v>133</v>
      </c>
    </row>
    <row r="637" s="14" customFormat="1">
      <c r="A637" s="14"/>
      <c r="B637" s="243"/>
      <c r="C637" s="244"/>
      <c r="D637" s="226" t="s">
        <v>145</v>
      </c>
      <c r="E637" s="245" t="s">
        <v>1</v>
      </c>
      <c r="F637" s="246" t="s">
        <v>81</v>
      </c>
      <c r="G637" s="244"/>
      <c r="H637" s="247">
        <v>1</v>
      </c>
      <c r="I637" s="248"/>
      <c r="J637" s="244"/>
      <c r="K637" s="244"/>
      <c r="L637" s="249"/>
      <c r="M637" s="250"/>
      <c r="N637" s="251"/>
      <c r="O637" s="251"/>
      <c r="P637" s="251"/>
      <c r="Q637" s="251"/>
      <c r="R637" s="251"/>
      <c r="S637" s="251"/>
      <c r="T637" s="252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3" t="s">
        <v>145</v>
      </c>
      <c r="AU637" s="253" t="s">
        <v>83</v>
      </c>
      <c r="AV637" s="14" t="s">
        <v>83</v>
      </c>
      <c r="AW637" s="14" t="s">
        <v>32</v>
      </c>
      <c r="AX637" s="14" t="s">
        <v>76</v>
      </c>
      <c r="AY637" s="253" t="s">
        <v>133</v>
      </c>
    </row>
    <row r="638" s="15" customFormat="1">
      <c r="A638" s="15"/>
      <c r="B638" s="254"/>
      <c r="C638" s="255"/>
      <c r="D638" s="226" t="s">
        <v>145</v>
      </c>
      <c r="E638" s="256" t="s">
        <v>1</v>
      </c>
      <c r="F638" s="257" t="s">
        <v>151</v>
      </c>
      <c r="G638" s="255"/>
      <c r="H638" s="258">
        <v>1</v>
      </c>
      <c r="I638" s="259"/>
      <c r="J638" s="255"/>
      <c r="K638" s="255"/>
      <c r="L638" s="260"/>
      <c r="M638" s="261"/>
      <c r="N638" s="262"/>
      <c r="O638" s="262"/>
      <c r="P638" s="262"/>
      <c r="Q638" s="262"/>
      <c r="R638" s="262"/>
      <c r="S638" s="262"/>
      <c r="T638" s="263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4" t="s">
        <v>145</v>
      </c>
      <c r="AU638" s="264" t="s">
        <v>83</v>
      </c>
      <c r="AV638" s="15" t="s">
        <v>139</v>
      </c>
      <c r="AW638" s="15" t="s">
        <v>32</v>
      </c>
      <c r="AX638" s="15" t="s">
        <v>81</v>
      </c>
      <c r="AY638" s="264" t="s">
        <v>133</v>
      </c>
    </row>
    <row r="639" s="2" customFormat="1" ht="16.5" customHeight="1">
      <c r="A639" s="38"/>
      <c r="B639" s="39"/>
      <c r="C639" s="212" t="s">
        <v>652</v>
      </c>
      <c r="D639" s="212" t="s">
        <v>135</v>
      </c>
      <c r="E639" s="213" t="s">
        <v>653</v>
      </c>
      <c r="F639" s="214" t="s">
        <v>654</v>
      </c>
      <c r="G639" s="215" t="s">
        <v>635</v>
      </c>
      <c r="H639" s="216">
        <v>1</v>
      </c>
      <c r="I639" s="217"/>
      <c r="J639" s="218">
        <f>ROUND(I639*H639,2)</f>
        <v>0</v>
      </c>
      <c r="K639" s="219"/>
      <c r="L639" s="44"/>
      <c r="M639" s="220" t="s">
        <v>1</v>
      </c>
      <c r="N639" s="221" t="s">
        <v>41</v>
      </c>
      <c r="O639" s="91"/>
      <c r="P639" s="222">
        <f>O639*H639</f>
        <v>0</v>
      </c>
      <c r="Q639" s="222">
        <v>0.042459999999999998</v>
      </c>
      <c r="R639" s="222">
        <f>Q639*H639</f>
        <v>0.042459999999999998</v>
      </c>
      <c r="S639" s="222">
        <v>0</v>
      </c>
      <c r="T639" s="223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4" t="s">
        <v>272</v>
      </c>
      <c r="AT639" s="224" t="s">
        <v>135</v>
      </c>
      <c r="AU639" s="224" t="s">
        <v>83</v>
      </c>
      <c r="AY639" s="17" t="s">
        <v>133</v>
      </c>
      <c r="BE639" s="225">
        <f>IF(N639="základní",J639,0)</f>
        <v>0</v>
      </c>
      <c r="BF639" s="225">
        <f>IF(N639="snížená",J639,0)</f>
        <v>0</v>
      </c>
      <c r="BG639" s="225">
        <f>IF(N639="zákl. přenesená",J639,0)</f>
        <v>0</v>
      </c>
      <c r="BH639" s="225">
        <f>IF(N639="sníž. přenesená",J639,0)</f>
        <v>0</v>
      </c>
      <c r="BI639" s="225">
        <f>IF(N639="nulová",J639,0)</f>
        <v>0</v>
      </c>
      <c r="BJ639" s="17" t="s">
        <v>81</v>
      </c>
      <c r="BK639" s="225">
        <f>ROUND(I639*H639,2)</f>
        <v>0</v>
      </c>
      <c r="BL639" s="17" t="s">
        <v>272</v>
      </c>
      <c r="BM639" s="224" t="s">
        <v>655</v>
      </c>
    </row>
    <row r="640" s="2" customFormat="1">
      <c r="A640" s="38"/>
      <c r="B640" s="39"/>
      <c r="C640" s="40"/>
      <c r="D640" s="226" t="s">
        <v>141</v>
      </c>
      <c r="E640" s="40"/>
      <c r="F640" s="227" t="s">
        <v>656</v>
      </c>
      <c r="G640" s="40"/>
      <c r="H640" s="40"/>
      <c r="I640" s="228"/>
      <c r="J640" s="40"/>
      <c r="K640" s="40"/>
      <c r="L640" s="44"/>
      <c r="M640" s="229"/>
      <c r="N640" s="230"/>
      <c r="O640" s="91"/>
      <c r="P640" s="91"/>
      <c r="Q640" s="91"/>
      <c r="R640" s="91"/>
      <c r="S640" s="91"/>
      <c r="T640" s="92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T640" s="17" t="s">
        <v>141</v>
      </c>
      <c r="AU640" s="17" t="s">
        <v>83</v>
      </c>
    </row>
    <row r="641" s="2" customFormat="1">
      <c r="A641" s="38"/>
      <c r="B641" s="39"/>
      <c r="C641" s="40"/>
      <c r="D641" s="231" t="s">
        <v>143</v>
      </c>
      <c r="E641" s="40"/>
      <c r="F641" s="232" t="s">
        <v>657</v>
      </c>
      <c r="G641" s="40"/>
      <c r="H641" s="40"/>
      <c r="I641" s="228"/>
      <c r="J641" s="40"/>
      <c r="K641" s="40"/>
      <c r="L641" s="44"/>
      <c r="M641" s="229"/>
      <c r="N641" s="230"/>
      <c r="O641" s="91"/>
      <c r="P641" s="91"/>
      <c r="Q641" s="91"/>
      <c r="R641" s="91"/>
      <c r="S641" s="91"/>
      <c r="T641" s="92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7" t="s">
        <v>143</v>
      </c>
      <c r="AU641" s="17" t="s">
        <v>83</v>
      </c>
    </row>
    <row r="642" s="13" customFormat="1">
      <c r="A642" s="13"/>
      <c r="B642" s="233"/>
      <c r="C642" s="234"/>
      <c r="D642" s="226" t="s">
        <v>145</v>
      </c>
      <c r="E642" s="235" t="s">
        <v>1</v>
      </c>
      <c r="F642" s="236" t="s">
        <v>658</v>
      </c>
      <c r="G642" s="234"/>
      <c r="H642" s="235" t="s">
        <v>1</v>
      </c>
      <c r="I642" s="237"/>
      <c r="J642" s="234"/>
      <c r="K642" s="234"/>
      <c r="L642" s="238"/>
      <c r="M642" s="239"/>
      <c r="N642" s="240"/>
      <c r="O642" s="240"/>
      <c r="P642" s="240"/>
      <c r="Q642" s="240"/>
      <c r="R642" s="240"/>
      <c r="S642" s="240"/>
      <c r="T642" s="241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2" t="s">
        <v>145</v>
      </c>
      <c r="AU642" s="242" t="s">
        <v>83</v>
      </c>
      <c r="AV642" s="13" t="s">
        <v>81</v>
      </c>
      <c r="AW642" s="13" t="s">
        <v>32</v>
      </c>
      <c r="AX642" s="13" t="s">
        <v>76</v>
      </c>
      <c r="AY642" s="242" t="s">
        <v>133</v>
      </c>
    </row>
    <row r="643" s="14" customFormat="1">
      <c r="A643" s="14"/>
      <c r="B643" s="243"/>
      <c r="C643" s="244"/>
      <c r="D643" s="226" t="s">
        <v>145</v>
      </c>
      <c r="E643" s="245" t="s">
        <v>1</v>
      </c>
      <c r="F643" s="246" t="s">
        <v>81</v>
      </c>
      <c r="G643" s="244"/>
      <c r="H643" s="247">
        <v>1</v>
      </c>
      <c r="I643" s="248"/>
      <c r="J643" s="244"/>
      <c r="K643" s="244"/>
      <c r="L643" s="249"/>
      <c r="M643" s="250"/>
      <c r="N643" s="251"/>
      <c r="O643" s="251"/>
      <c r="P643" s="251"/>
      <c r="Q643" s="251"/>
      <c r="R643" s="251"/>
      <c r="S643" s="251"/>
      <c r="T643" s="25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3" t="s">
        <v>145</v>
      </c>
      <c r="AU643" s="253" t="s">
        <v>83</v>
      </c>
      <c r="AV643" s="14" t="s">
        <v>83</v>
      </c>
      <c r="AW643" s="14" t="s">
        <v>32</v>
      </c>
      <c r="AX643" s="14" t="s">
        <v>76</v>
      </c>
      <c r="AY643" s="253" t="s">
        <v>133</v>
      </c>
    </row>
    <row r="644" s="15" customFormat="1">
      <c r="A644" s="15"/>
      <c r="B644" s="254"/>
      <c r="C644" s="255"/>
      <c r="D644" s="226" t="s">
        <v>145</v>
      </c>
      <c r="E644" s="256" t="s">
        <v>1</v>
      </c>
      <c r="F644" s="257" t="s">
        <v>151</v>
      </c>
      <c r="G644" s="255"/>
      <c r="H644" s="258">
        <v>1</v>
      </c>
      <c r="I644" s="259"/>
      <c r="J644" s="255"/>
      <c r="K644" s="255"/>
      <c r="L644" s="260"/>
      <c r="M644" s="261"/>
      <c r="N644" s="262"/>
      <c r="O644" s="262"/>
      <c r="P644" s="262"/>
      <c r="Q644" s="262"/>
      <c r="R644" s="262"/>
      <c r="S644" s="262"/>
      <c r="T644" s="263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64" t="s">
        <v>145</v>
      </c>
      <c r="AU644" s="264" t="s">
        <v>83</v>
      </c>
      <c r="AV644" s="15" t="s">
        <v>139</v>
      </c>
      <c r="AW644" s="15" t="s">
        <v>32</v>
      </c>
      <c r="AX644" s="15" t="s">
        <v>81</v>
      </c>
      <c r="AY644" s="264" t="s">
        <v>133</v>
      </c>
    </row>
    <row r="645" s="2" customFormat="1" ht="16.5" customHeight="1">
      <c r="A645" s="38"/>
      <c r="B645" s="39"/>
      <c r="C645" s="212" t="s">
        <v>659</v>
      </c>
      <c r="D645" s="212" t="s">
        <v>135</v>
      </c>
      <c r="E645" s="213" t="s">
        <v>660</v>
      </c>
      <c r="F645" s="214" t="s">
        <v>661</v>
      </c>
      <c r="G645" s="215" t="s">
        <v>635</v>
      </c>
      <c r="H645" s="216">
        <v>1</v>
      </c>
      <c r="I645" s="217"/>
      <c r="J645" s="218">
        <f>ROUND(I645*H645,2)</f>
        <v>0</v>
      </c>
      <c r="K645" s="219"/>
      <c r="L645" s="44"/>
      <c r="M645" s="220" t="s">
        <v>1</v>
      </c>
      <c r="N645" s="221" t="s">
        <v>41</v>
      </c>
      <c r="O645" s="91"/>
      <c r="P645" s="222">
        <f>O645*H645</f>
        <v>0</v>
      </c>
      <c r="Q645" s="222">
        <v>0.00034000000000000002</v>
      </c>
      <c r="R645" s="222">
        <f>Q645*H645</f>
        <v>0.00034000000000000002</v>
      </c>
      <c r="S645" s="222">
        <v>0</v>
      </c>
      <c r="T645" s="223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24" t="s">
        <v>272</v>
      </c>
      <c r="AT645" s="224" t="s">
        <v>135</v>
      </c>
      <c r="AU645" s="224" t="s">
        <v>83</v>
      </c>
      <c r="AY645" s="17" t="s">
        <v>133</v>
      </c>
      <c r="BE645" s="225">
        <f>IF(N645="základní",J645,0)</f>
        <v>0</v>
      </c>
      <c r="BF645" s="225">
        <f>IF(N645="snížená",J645,0)</f>
        <v>0</v>
      </c>
      <c r="BG645" s="225">
        <f>IF(N645="zákl. přenesená",J645,0)</f>
        <v>0</v>
      </c>
      <c r="BH645" s="225">
        <f>IF(N645="sníž. přenesená",J645,0)</f>
        <v>0</v>
      </c>
      <c r="BI645" s="225">
        <f>IF(N645="nulová",J645,0)</f>
        <v>0</v>
      </c>
      <c r="BJ645" s="17" t="s">
        <v>81</v>
      </c>
      <c r="BK645" s="225">
        <f>ROUND(I645*H645,2)</f>
        <v>0</v>
      </c>
      <c r="BL645" s="17" t="s">
        <v>272</v>
      </c>
      <c r="BM645" s="224" t="s">
        <v>662</v>
      </c>
    </row>
    <row r="646" s="2" customFormat="1">
      <c r="A646" s="38"/>
      <c r="B646" s="39"/>
      <c r="C646" s="40"/>
      <c r="D646" s="226" t="s">
        <v>141</v>
      </c>
      <c r="E646" s="40"/>
      <c r="F646" s="227" t="s">
        <v>663</v>
      </c>
      <c r="G646" s="40"/>
      <c r="H646" s="40"/>
      <c r="I646" s="228"/>
      <c r="J646" s="40"/>
      <c r="K646" s="40"/>
      <c r="L646" s="44"/>
      <c r="M646" s="229"/>
      <c r="N646" s="230"/>
      <c r="O646" s="91"/>
      <c r="P646" s="91"/>
      <c r="Q646" s="91"/>
      <c r="R646" s="91"/>
      <c r="S646" s="91"/>
      <c r="T646" s="92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T646" s="17" t="s">
        <v>141</v>
      </c>
      <c r="AU646" s="17" t="s">
        <v>83</v>
      </c>
    </row>
    <row r="647" s="2" customFormat="1">
      <c r="A647" s="38"/>
      <c r="B647" s="39"/>
      <c r="C647" s="40"/>
      <c r="D647" s="231" t="s">
        <v>143</v>
      </c>
      <c r="E647" s="40"/>
      <c r="F647" s="232" t="s">
        <v>664</v>
      </c>
      <c r="G647" s="40"/>
      <c r="H647" s="40"/>
      <c r="I647" s="228"/>
      <c r="J647" s="40"/>
      <c r="K647" s="40"/>
      <c r="L647" s="44"/>
      <c r="M647" s="229"/>
      <c r="N647" s="230"/>
      <c r="O647" s="91"/>
      <c r="P647" s="91"/>
      <c r="Q647" s="91"/>
      <c r="R647" s="91"/>
      <c r="S647" s="91"/>
      <c r="T647" s="92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7" t="s">
        <v>143</v>
      </c>
      <c r="AU647" s="17" t="s">
        <v>83</v>
      </c>
    </row>
    <row r="648" s="13" customFormat="1">
      <c r="A648" s="13"/>
      <c r="B648" s="233"/>
      <c r="C648" s="234"/>
      <c r="D648" s="226" t="s">
        <v>145</v>
      </c>
      <c r="E648" s="235" t="s">
        <v>1</v>
      </c>
      <c r="F648" s="236" t="s">
        <v>658</v>
      </c>
      <c r="G648" s="234"/>
      <c r="H648" s="235" t="s">
        <v>1</v>
      </c>
      <c r="I648" s="237"/>
      <c r="J648" s="234"/>
      <c r="K648" s="234"/>
      <c r="L648" s="238"/>
      <c r="M648" s="239"/>
      <c r="N648" s="240"/>
      <c r="O648" s="240"/>
      <c r="P648" s="240"/>
      <c r="Q648" s="240"/>
      <c r="R648" s="240"/>
      <c r="S648" s="240"/>
      <c r="T648" s="241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2" t="s">
        <v>145</v>
      </c>
      <c r="AU648" s="242" t="s">
        <v>83</v>
      </c>
      <c r="AV648" s="13" t="s">
        <v>81</v>
      </c>
      <c r="AW648" s="13" t="s">
        <v>32</v>
      </c>
      <c r="AX648" s="13" t="s">
        <v>76</v>
      </c>
      <c r="AY648" s="242" t="s">
        <v>133</v>
      </c>
    </row>
    <row r="649" s="14" customFormat="1">
      <c r="A649" s="14"/>
      <c r="B649" s="243"/>
      <c r="C649" s="244"/>
      <c r="D649" s="226" t="s">
        <v>145</v>
      </c>
      <c r="E649" s="245" t="s">
        <v>1</v>
      </c>
      <c r="F649" s="246" t="s">
        <v>81</v>
      </c>
      <c r="G649" s="244"/>
      <c r="H649" s="247">
        <v>1</v>
      </c>
      <c r="I649" s="248"/>
      <c r="J649" s="244"/>
      <c r="K649" s="244"/>
      <c r="L649" s="249"/>
      <c r="M649" s="250"/>
      <c r="N649" s="251"/>
      <c r="O649" s="251"/>
      <c r="P649" s="251"/>
      <c r="Q649" s="251"/>
      <c r="R649" s="251"/>
      <c r="S649" s="251"/>
      <c r="T649" s="25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3" t="s">
        <v>145</v>
      </c>
      <c r="AU649" s="253" t="s">
        <v>83</v>
      </c>
      <c r="AV649" s="14" t="s">
        <v>83</v>
      </c>
      <c r="AW649" s="14" t="s">
        <v>32</v>
      </c>
      <c r="AX649" s="14" t="s">
        <v>76</v>
      </c>
      <c r="AY649" s="253" t="s">
        <v>133</v>
      </c>
    </row>
    <row r="650" s="15" customFormat="1">
      <c r="A650" s="15"/>
      <c r="B650" s="254"/>
      <c r="C650" s="255"/>
      <c r="D650" s="226" t="s">
        <v>145</v>
      </c>
      <c r="E650" s="256" t="s">
        <v>1</v>
      </c>
      <c r="F650" s="257" t="s">
        <v>151</v>
      </c>
      <c r="G650" s="255"/>
      <c r="H650" s="258">
        <v>1</v>
      </c>
      <c r="I650" s="259"/>
      <c r="J650" s="255"/>
      <c r="K650" s="255"/>
      <c r="L650" s="260"/>
      <c r="M650" s="261"/>
      <c r="N650" s="262"/>
      <c r="O650" s="262"/>
      <c r="P650" s="262"/>
      <c r="Q650" s="262"/>
      <c r="R650" s="262"/>
      <c r="S650" s="262"/>
      <c r="T650" s="263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4" t="s">
        <v>145</v>
      </c>
      <c r="AU650" s="264" t="s">
        <v>83</v>
      </c>
      <c r="AV650" s="15" t="s">
        <v>139</v>
      </c>
      <c r="AW650" s="15" t="s">
        <v>32</v>
      </c>
      <c r="AX650" s="15" t="s">
        <v>81</v>
      </c>
      <c r="AY650" s="264" t="s">
        <v>133</v>
      </c>
    </row>
    <row r="651" s="2" customFormat="1" ht="16.5" customHeight="1">
      <c r="A651" s="38"/>
      <c r="B651" s="39"/>
      <c r="C651" s="265" t="s">
        <v>665</v>
      </c>
      <c r="D651" s="265" t="s">
        <v>169</v>
      </c>
      <c r="E651" s="266" t="s">
        <v>666</v>
      </c>
      <c r="F651" s="267" t="s">
        <v>667</v>
      </c>
      <c r="G651" s="268" t="s">
        <v>163</v>
      </c>
      <c r="H651" s="269">
        <v>1</v>
      </c>
      <c r="I651" s="270"/>
      <c r="J651" s="271">
        <f>ROUND(I651*H651,2)</f>
        <v>0</v>
      </c>
      <c r="K651" s="272"/>
      <c r="L651" s="273"/>
      <c r="M651" s="274" t="s">
        <v>1</v>
      </c>
      <c r="N651" s="275" t="s">
        <v>41</v>
      </c>
      <c r="O651" s="91"/>
      <c r="P651" s="222">
        <f>O651*H651</f>
        <v>0</v>
      </c>
      <c r="Q651" s="222">
        <v>0.041000000000000002</v>
      </c>
      <c r="R651" s="222">
        <f>Q651*H651</f>
        <v>0.041000000000000002</v>
      </c>
      <c r="S651" s="222">
        <v>0</v>
      </c>
      <c r="T651" s="223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4" t="s">
        <v>414</v>
      </c>
      <c r="AT651" s="224" t="s">
        <v>169</v>
      </c>
      <c r="AU651" s="224" t="s">
        <v>83</v>
      </c>
      <c r="AY651" s="17" t="s">
        <v>133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7" t="s">
        <v>81</v>
      </c>
      <c r="BK651" s="225">
        <f>ROUND(I651*H651,2)</f>
        <v>0</v>
      </c>
      <c r="BL651" s="17" t="s">
        <v>272</v>
      </c>
      <c r="BM651" s="224" t="s">
        <v>668</v>
      </c>
    </row>
    <row r="652" s="2" customFormat="1">
      <c r="A652" s="38"/>
      <c r="B652" s="39"/>
      <c r="C652" s="40"/>
      <c r="D652" s="226" t="s">
        <v>141</v>
      </c>
      <c r="E652" s="40"/>
      <c r="F652" s="227" t="s">
        <v>669</v>
      </c>
      <c r="G652" s="40"/>
      <c r="H652" s="40"/>
      <c r="I652" s="228"/>
      <c r="J652" s="40"/>
      <c r="K652" s="40"/>
      <c r="L652" s="44"/>
      <c r="M652" s="229"/>
      <c r="N652" s="230"/>
      <c r="O652" s="91"/>
      <c r="P652" s="91"/>
      <c r="Q652" s="91"/>
      <c r="R652" s="91"/>
      <c r="S652" s="91"/>
      <c r="T652" s="92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T652" s="17" t="s">
        <v>141</v>
      </c>
      <c r="AU652" s="17" t="s">
        <v>83</v>
      </c>
    </row>
    <row r="653" s="2" customFormat="1" ht="16.5" customHeight="1">
      <c r="A653" s="38"/>
      <c r="B653" s="39"/>
      <c r="C653" s="212" t="s">
        <v>670</v>
      </c>
      <c r="D653" s="212" t="s">
        <v>135</v>
      </c>
      <c r="E653" s="213" t="s">
        <v>671</v>
      </c>
      <c r="F653" s="214" t="s">
        <v>672</v>
      </c>
      <c r="G653" s="215" t="s">
        <v>635</v>
      </c>
      <c r="H653" s="216">
        <v>1</v>
      </c>
      <c r="I653" s="217"/>
      <c r="J653" s="218">
        <f>ROUND(I653*H653,2)</f>
        <v>0</v>
      </c>
      <c r="K653" s="219"/>
      <c r="L653" s="44"/>
      <c r="M653" s="220" t="s">
        <v>1</v>
      </c>
      <c r="N653" s="221" t="s">
        <v>41</v>
      </c>
      <c r="O653" s="91"/>
      <c r="P653" s="222">
        <f>O653*H653</f>
        <v>0</v>
      </c>
      <c r="Q653" s="222">
        <v>0</v>
      </c>
      <c r="R653" s="222">
        <f>Q653*H653</f>
        <v>0</v>
      </c>
      <c r="S653" s="222">
        <v>0.0091999999999999998</v>
      </c>
      <c r="T653" s="223">
        <f>S653*H653</f>
        <v>0.0091999999999999998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24" t="s">
        <v>272</v>
      </c>
      <c r="AT653" s="224" t="s">
        <v>135</v>
      </c>
      <c r="AU653" s="224" t="s">
        <v>83</v>
      </c>
      <c r="AY653" s="17" t="s">
        <v>133</v>
      </c>
      <c r="BE653" s="225">
        <f>IF(N653="základní",J653,0)</f>
        <v>0</v>
      </c>
      <c r="BF653" s="225">
        <f>IF(N653="snížená",J653,0)</f>
        <v>0</v>
      </c>
      <c r="BG653" s="225">
        <f>IF(N653="zákl. přenesená",J653,0)</f>
        <v>0</v>
      </c>
      <c r="BH653" s="225">
        <f>IF(N653="sníž. přenesená",J653,0)</f>
        <v>0</v>
      </c>
      <c r="BI653" s="225">
        <f>IF(N653="nulová",J653,0)</f>
        <v>0</v>
      </c>
      <c r="BJ653" s="17" t="s">
        <v>81</v>
      </c>
      <c r="BK653" s="225">
        <f>ROUND(I653*H653,2)</f>
        <v>0</v>
      </c>
      <c r="BL653" s="17" t="s">
        <v>272</v>
      </c>
      <c r="BM653" s="224" t="s">
        <v>673</v>
      </c>
    </row>
    <row r="654" s="2" customFormat="1">
      <c r="A654" s="38"/>
      <c r="B654" s="39"/>
      <c r="C654" s="40"/>
      <c r="D654" s="226" t="s">
        <v>141</v>
      </c>
      <c r="E654" s="40"/>
      <c r="F654" s="227" t="s">
        <v>674</v>
      </c>
      <c r="G654" s="40"/>
      <c r="H654" s="40"/>
      <c r="I654" s="228"/>
      <c r="J654" s="40"/>
      <c r="K654" s="40"/>
      <c r="L654" s="44"/>
      <c r="M654" s="229"/>
      <c r="N654" s="230"/>
      <c r="O654" s="91"/>
      <c r="P654" s="91"/>
      <c r="Q654" s="91"/>
      <c r="R654" s="91"/>
      <c r="S654" s="91"/>
      <c r="T654" s="92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7" t="s">
        <v>141</v>
      </c>
      <c r="AU654" s="17" t="s">
        <v>83</v>
      </c>
    </row>
    <row r="655" s="2" customFormat="1">
      <c r="A655" s="38"/>
      <c r="B655" s="39"/>
      <c r="C655" s="40"/>
      <c r="D655" s="231" t="s">
        <v>143</v>
      </c>
      <c r="E655" s="40"/>
      <c r="F655" s="232" t="s">
        <v>675</v>
      </c>
      <c r="G655" s="40"/>
      <c r="H655" s="40"/>
      <c r="I655" s="228"/>
      <c r="J655" s="40"/>
      <c r="K655" s="40"/>
      <c r="L655" s="44"/>
      <c r="M655" s="229"/>
      <c r="N655" s="230"/>
      <c r="O655" s="91"/>
      <c r="P655" s="91"/>
      <c r="Q655" s="91"/>
      <c r="R655" s="91"/>
      <c r="S655" s="91"/>
      <c r="T655" s="92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T655" s="17" t="s">
        <v>143</v>
      </c>
      <c r="AU655" s="17" t="s">
        <v>83</v>
      </c>
    </row>
    <row r="656" s="13" customFormat="1">
      <c r="A656" s="13"/>
      <c r="B656" s="233"/>
      <c r="C656" s="234"/>
      <c r="D656" s="226" t="s">
        <v>145</v>
      </c>
      <c r="E656" s="235" t="s">
        <v>1</v>
      </c>
      <c r="F656" s="236" t="s">
        <v>676</v>
      </c>
      <c r="G656" s="234"/>
      <c r="H656" s="235" t="s">
        <v>1</v>
      </c>
      <c r="I656" s="237"/>
      <c r="J656" s="234"/>
      <c r="K656" s="234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145</v>
      </c>
      <c r="AU656" s="242" t="s">
        <v>83</v>
      </c>
      <c r="AV656" s="13" t="s">
        <v>81</v>
      </c>
      <c r="AW656" s="13" t="s">
        <v>32</v>
      </c>
      <c r="AX656" s="13" t="s">
        <v>76</v>
      </c>
      <c r="AY656" s="242" t="s">
        <v>133</v>
      </c>
    </row>
    <row r="657" s="14" customFormat="1">
      <c r="A657" s="14"/>
      <c r="B657" s="243"/>
      <c r="C657" s="244"/>
      <c r="D657" s="226" t="s">
        <v>145</v>
      </c>
      <c r="E657" s="245" t="s">
        <v>1</v>
      </c>
      <c r="F657" s="246" t="s">
        <v>81</v>
      </c>
      <c r="G657" s="244"/>
      <c r="H657" s="247">
        <v>1</v>
      </c>
      <c r="I657" s="248"/>
      <c r="J657" s="244"/>
      <c r="K657" s="244"/>
      <c r="L657" s="249"/>
      <c r="M657" s="250"/>
      <c r="N657" s="251"/>
      <c r="O657" s="251"/>
      <c r="P657" s="251"/>
      <c r="Q657" s="251"/>
      <c r="R657" s="251"/>
      <c r="S657" s="251"/>
      <c r="T657" s="252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3" t="s">
        <v>145</v>
      </c>
      <c r="AU657" s="253" t="s">
        <v>83</v>
      </c>
      <c r="AV657" s="14" t="s">
        <v>83</v>
      </c>
      <c r="AW657" s="14" t="s">
        <v>32</v>
      </c>
      <c r="AX657" s="14" t="s">
        <v>76</v>
      </c>
      <c r="AY657" s="253" t="s">
        <v>133</v>
      </c>
    </row>
    <row r="658" s="15" customFormat="1">
      <c r="A658" s="15"/>
      <c r="B658" s="254"/>
      <c r="C658" s="255"/>
      <c r="D658" s="226" t="s">
        <v>145</v>
      </c>
      <c r="E658" s="256" t="s">
        <v>1</v>
      </c>
      <c r="F658" s="257" t="s">
        <v>151</v>
      </c>
      <c r="G658" s="255"/>
      <c r="H658" s="258">
        <v>1</v>
      </c>
      <c r="I658" s="259"/>
      <c r="J658" s="255"/>
      <c r="K658" s="255"/>
      <c r="L658" s="260"/>
      <c r="M658" s="261"/>
      <c r="N658" s="262"/>
      <c r="O658" s="262"/>
      <c r="P658" s="262"/>
      <c r="Q658" s="262"/>
      <c r="R658" s="262"/>
      <c r="S658" s="262"/>
      <c r="T658" s="263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4" t="s">
        <v>145</v>
      </c>
      <c r="AU658" s="264" t="s">
        <v>83</v>
      </c>
      <c r="AV658" s="15" t="s">
        <v>139</v>
      </c>
      <c r="AW658" s="15" t="s">
        <v>32</v>
      </c>
      <c r="AX658" s="15" t="s">
        <v>81</v>
      </c>
      <c r="AY658" s="264" t="s">
        <v>133</v>
      </c>
    </row>
    <row r="659" s="2" customFormat="1" ht="16.5" customHeight="1">
      <c r="A659" s="38"/>
      <c r="B659" s="39"/>
      <c r="C659" s="212" t="s">
        <v>677</v>
      </c>
      <c r="D659" s="212" t="s">
        <v>135</v>
      </c>
      <c r="E659" s="213" t="s">
        <v>678</v>
      </c>
      <c r="F659" s="214" t="s">
        <v>679</v>
      </c>
      <c r="G659" s="215" t="s">
        <v>635</v>
      </c>
      <c r="H659" s="216">
        <v>1</v>
      </c>
      <c r="I659" s="217"/>
      <c r="J659" s="218">
        <f>ROUND(I659*H659,2)</f>
        <v>0</v>
      </c>
      <c r="K659" s="219"/>
      <c r="L659" s="44"/>
      <c r="M659" s="220" t="s">
        <v>1</v>
      </c>
      <c r="N659" s="221" t="s">
        <v>41</v>
      </c>
      <c r="O659" s="91"/>
      <c r="P659" s="222">
        <f>O659*H659</f>
        <v>0</v>
      </c>
      <c r="Q659" s="222">
        <v>0</v>
      </c>
      <c r="R659" s="222">
        <f>Q659*H659</f>
        <v>0</v>
      </c>
      <c r="S659" s="222">
        <v>0.155</v>
      </c>
      <c r="T659" s="223">
        <f>S659*H659</f>
        <v>0.155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4" t="s">
        <v>272</v>
      </c>
      <c r="AT659" s="224" t="s">
        <v>135</v>
      </c>
      <c r="AU659" s="224" t="s">
        <v>83</v>
      </c>
      <c r="AY659" s="17" t="s">
        <v>133</v>
      </c>
      <c r="BE659" s="225">
        <f>IF(N659="základní",J659,0)</f>
        <v>0</v>
      </c>
      <c r="BF659" s="225">
        <f>IF(N659="snížená",J659,0)</f>
        <v>0</v>
      </c>
      <c r="BG659" s="225">
        <f>IF(N659="zákl. přenesená",J659,0)</f>
        <v>0</v>
      </c>
      <c r="BH659" s="225">
        <f>IF(N659="sníž. přenesená",J659,0)</f>
        <v>0</v>
      </c>
      <c r="BI659" s="225">
        <f>IF(N659="nulová",J659,0)</f>
        <v>0</v>
      </c>
      <c r="BJ659" s="17" t="s">
        <v>81</v>
      </c>
      <c r="BK659" s="225">
        <f>ROUND(I659*H659,2)</f>
        <v>0</v>
      </c>
      <c r="BL659" s="17" t="s">
        <v>272</v>
      </c>
      <c r="BM659" s="224" t="s">
        <v>680</v>
      </c>
    </row>
    <row r="660" s="2" customFormat="1">
      <c r="A660" s="38"/>
      <c r="B660" s="39"/>
      <c r="C660" s="40"/>
      <c r="D660" s="226" t="s">
        <v>141</v>
      </c>
      <c r="E660" s="40"/>
      <c r="F660" s="227" t="s">
        <v>681</v>
      </c>
      <c r="G660" s="40"/>
      <c r="H660" s="40"/>
      <c r="I660" s="228"/>
      <c r="J660" s="40"/>
      <c r="K660" s="40"/>
      <c r="L660" s="44"/>
      <c r="M660" s="229"/>
      <c r="N660" s="230"/>
      <c r="O660" s="91"/>
      <c r="P660" s="91"/>
      <c r="Q660" s="91"/>
      <c r="R660" s="91"/>
      <c r="S660" s="91"/>
      <c r="T660" s="92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141</v>
      </c>
      <c r="AU660" s="17" t="s">
        <v>83</v>
      </c>
    </row>
    <row r="661" s="2" customFormat="1">
      <c r="A661" s="38"/>
      <c r="B661" s="39"/>
      <c r="C661" s="40"/>
      <c r="D661" s="231" t="s">
        <v>143</v>
      </c>
      <c r="E661" s="40"/>
      <c r="F661" s="232" t="s">
        <v>682</v>
      </c>
      <c r="G661" s="40"/>
      <c r="H661" s="40"/>
      <c r="I661" s="228"/>
      <c r="J661" s="40"/>
      <c r="K661" s="40"/>
      <c r="L661" s="44"/>
      <c r="M661" s="229"/>
      <c r="N661" s="230"/>
      <c r="O661" s="91"/>
      <c r="P661" s="91"/>
      <c r="Q661" s="91"/>
      <c r="R661" s="91"/>
      <c r="S661" s="91"/>
      <c r="T661" s="92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T661" s="17" t="s">
        <v>143</v>
      </c>
      <c r="AU661" s="17" t="s">
        <v>83</v>
      </c>
    </row>
    <row r="662" s="13" customFormat="1">
      <c r="A662" s="13"/>
      <c r="B662" s="233"/>
      <c r="C662" s="234"/>
      <c r="D662" s="226" t="s">
        <v>145</v>
      </c>
      <c r="E662" s="235" t="s">
        <v>1</v>
      </c>
      <c r="F662" s="236" t="s">
        <v>683</v>
      </c>
      <c r="G662" s="234"/>
      <c r="H662" s="235" t="s">
        <v>1</v>
      </c>
      <c r="I662" s="237"/>
      <c r="J662" s="234"/>
      <c r="K662" s="234"/>
      <c r="L662" s="238"/>
      <c r="M662" s="239"/>
      <c r="N662" s="240"/>
      <c r="O662" s="240"/>
      <c r="P662" s="240"/>
      <c r="Q662" s="240"/>
      <c r="R662" s="240"/>
      <c r="S662" s="240"/>
      <c r="T662" s="24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2" t="s">
        <v>145</v>
      </c>
      <c r="AU662" s="242" t="s">
        <v>83</v>
      </c>
      <c r="AV662" s="13" t="s">
        <v>81</v>
      </c>
      <c r="AW662" s="13" t="s">
        <v>32</v>
      </c>
      <c r="AX662" s="13" t="s">
        <v>76</v>
      </c>
      <c r="AY662" s="242" t="s">
        <v>133</v>
      </c>
    </row>
    <row r="663" s="14" customFormat="1">
      <c r="A663" s="14"/>
      <c r="B663" s="243"/>
      <c r="C663" s="244"/>
      <c r="D663" s="226" t="s">
        <v>145</v>
      </c>
      <c r="E663" s="245" t="s">
        <v>1</v>
      </c>
      <c r="F663" s="246" t="s">
        <v>81</v>
      </c>
      <c r="G663" s="244"/>
      <c r="H663" s="247">
        <v>1</v>
      </c>
      <c r="I663" s="248"/>
      <c r="J663" s="244"/>
      <c r="K663" s="244"/>
      <c r="L663" s="249"/>
      <c r="M663" s="250"/>
      <c r="N663" s="251"/>
      <c r="O663" s="251"/>
      <c r="P663" s="251"/>
      <c r="Q663" s="251"/>
      <c r="R663" s="251"/>
      <c r="S663" s="251"/>
      <c r="T663" s="25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3" t="s">
        <v>145</v>
      </c>
      <c r="AU663" s="253" t="s">
        <v>83</v>
      </c>
      <c r="AV663" s="14" t="s">
        <v>83</v>
      </c>
      <c r="AW663" s="14" t="s">
        <v>32</v>
      </c>
      <c r="AX663" s="14" t="s">
        <v>76</v>
      </c>
      <c r="AY663" s="253" t="s">
        <v>133</v>
      </c>
    </row>
    <row r="664" s="15" customFormat="1">
      <c r="A664" s="15"/>
      <c r="B664" s="254"/>
      <c r="C664" s="255"/>
      <c r="D664" s="226" t="s">
        <v>145</v>
      </c>
      <c r="E664" s="256" t="s">
        <v>1</v>
      </c>
      <c r="F664" s="257" t="s">
        <v>151</v>
      </c>
      <c r="G664" s="255"/>
      <c r="H664" s="258">
        <v>1</v>
      </c>
      <c r="I664" s="259"/>
      <c r="J664" s="255"/>
      <c r="K664" s="255"/>
      <c r="L664" s="260"/>
      <c r="M664" s="261"/>
      <c r="N664" s="262"/>
      <c r="O664" s="262"/>
      <c r="P664" s="262"/>
      <c r="Q664" s="262"/>
      <c r="R664" s="262"/>
      <c r="S664" s="262"/>
      <c r="T664" s="263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64" t="s">
        <v>145</v>
      </c>
      <c r="AU664" s="264" t="s">
        <v>83</v>
      </c>
      <c r="AV664" s="15" t="s">
        <v>139</v>
      </c>
      <c r="AW664" s="15" t="s">
        <v>32</v>
      </c>
      <c r="AX664" s="15" t="s">
        <v>81</v>
      </c>
      <c r="AY664" s="264" t="s">
        <v>133</v>
      </c>
    </row>
    <row r="665" s="2" customFormat="1" ht="16.5" customHeight="1">
      <c r="A665" s="38"/>
      <c r="B665" s="39"/>
      <c r="C665" s="212" t="s">
        <v>684</v>
      </c>
      <c r="D665" s="212" t="s">
        <v>135</v>
      </c>
      <c r="E665" s="213" t="s">
        <v>685</v>
      </c>
      <c r="F665" s="214" t="s">
        <v>686</v>
      </c>
      <c r="G665" s="215" t="s">
        <v>635</v>
      </c>
      <c r="H665" s="216">
        <v>1</v>
      </c>
      <c r="I665" s="217"/>
      <c r="J665" s="218">
        <f>ROUND(I665*H665,2)</f>
        <v>0</v>
      </c>
      <c r="K665" s="219"/>
      <c r="L665" s="44"/>
      <c r="M665" s="220" t="s">
        <v>1</v>
      </c>
      <c r="N665" s="221" t="s">
        <v>41</v>
      </c>
      <c r="O665" s="91"/>
      <c r="P665" s="222">
        <f>O665*H665</f>
        <v>0</v>
      </c>
      <c r="Q665" s="222">
        <v>0.063339999999999994</v>
      </c>
      <c r="R665" s="222">
        <f>Q665*H665</f>
        <v>0.063339999999999994</v>
      </c>
      <c r="S665" s="222">
        <v>0</v>
      </c>
      <c r="T665" s="223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224" t="s">
        <v>272</v>
      </c>
      <c r="AT665" s="224" t="s">
        <v>135</v>
      </c>
      <c r="AU665" s="224" t="s">
        <v>83</v>
      </c>
      <c r="AY665" s="17" t="s">
        <v>133</v>
      </c>
      <c r="BE665" s="225">
        <f>IF(N665="základní",J665,0)</f>
        <v>0</v>
      </c>
      <c r="BF665" s="225">
        <f>IF(N665="snížená",J665,0)</f>
        <v>0</v>
      </c>
      <c r="BG665" s="225">
        <f>IF(N665="zákl. přenesená",J665,0)</f>
        <v>0</v>
      </c>
      <c r="BH665" s="225">
        <f>IF(N665="sníž. přenesená",J665,0)</f>
        <v>0</v>
      </c>
      <c r="BI665" s="225">
        <f>IF(N665="nulová",J665,0)</f>
        <v>0</v>
      </c>
      <c r="BJ665" s="17" t="s">
        <v>81</v>
      </c>
      <c r="BK665" s="225">
        <f>ROUND(I665*H665,2)</f>
        <v>0</v>
      </c>
      <c r="BL665" s="17" t="s">
        <v>272</v>
      </c>
      <c r="BM665" s="224" t="s">
        <v>687</v>
      </c>
    </row>
    <row r="666" s="2" customFormat="1">
      <c r="A666" s="38"/>
      <c r="B666" s="39"/>
      <c r="C666" s="40"/>
      <c r="D666" s="226" t="s">
        <v>141</v>
      </c>
      <c r="E666" s="40"/>
      <c r="F666" s="227" t="s">
        <v>688</v>
      </c>
      <c r="G666" s="40"/>
      <c r="H666" s="40"/>
      <c r="I666" s="228"/>
      <c r="J666" s="40"/>
      <c r="K666" s="40"/>
      <c r="L666" s="44"/>
      <c r="M666" s="229"/>
      <c r="N666" s="230"/>
      <c r="O666" s="91"/>
      <c r="P666" s="91"/>
      <c r="Q666" s="91"/>
      <c r="R666" s="91"/>
      <c r="S666" s="91"/>
      <c r="T666" s="92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T666" s="17" t="s">
        <v>141</v>
      </c>
      <c r="AU666" s="17" t="s">
        <v>83</v>
      </c>
    </row>
    <row r="667" s="2" customFormat="1">
      <c r="A667" s="38"/>
      <c r="B667" s="39"/>
      <c r="C667" s="40"/>
      <c r="D667" s="231" t="s">
        <v>143</v>
      </c>
      <c r="E667" s="40"/>
      <c r="F667" s="232" t="s">
        <v>689</v>
      </c>
      <c r="G667" s="40"/>
      <c r="H667" s="40"/>
      <c r="I667" s="228"/>
      <c r="J667" s="40"/>
      <c r="K667" s="40"/>
      <c r="L667" s="44"/>
      <c r="M667" s="229"/>
      <c r="N667" s="230"/>
      <c r="O667" s="91"/>
      <c r="P667" s="91"/>
      <c r="Q667" s="91"/>
      <c r="R667" s="91"/>
      <c r="S667" s="91"/>
      <c r="T667" s="92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T667" s="17" t="s">
        <v>143</v>
      </c>
      <c r="AU667" s="17" t="s">
        <v>83</v>
      </c>
    </row>
    <row r="668" s="13" customFormat="1">
      <c r="A668" s="13"/>
      <c r="B668" s="233"/>
      <c r="C668" s="234"/>
      <c r="D668" s="226" t="s">
        <v>145</v>
      </c>
      <c r="E668" s="235" t="s">
        <v>1</v>
      </c>
      <c r="F668" s="236" t="s">
        <v>658</v>
      </c>
      <c r="G668" s="234"/>
      <c r="H668" s="235" t="s">
        <v>1</v>
      </c>
      <c r="I668" s="237"/>
      <c r="J668" s="234"/>
      <c r="K668" s="234"/>
      <c r="L668" s="238"/>
      <c r="M668" s="239"/>
      <c r="N668" s="240"/>
      <c r="O668" s="240"/>
      <c r="P668" s="240"/>
      <c r="Q668" s="240"/>
      <c r="R668" s="240"/>
      <c r="S668" s="240"/>
      <c r="T668" s="24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2" t="s">
        <v>145</v>
      </c>
      <c r="AU668" s="242" t="s">
        <v>83</v>
      </c>
      <c r="AV668" s="13" t="s">
        <v>81</v>
      </c>
      <c r="AW668" s="13" t="s">
        <v>32</v>
      </c>
      <c r="AX668" s="13" t="s">
        <v>76</v>
      </c>
      <c r="AY668" s="242" t="s">
        <v>133</v>
      </c>
    </row>
    <row r="669" s="14" customFormat="1">
      <c r="A669" s="14"/>
      <c r="B669" s="243"/>
      <c r="C669" s="244"/>
      <c r="D669" s="226" t="s">
        <v>145</v>
      </c>
      <c r="E669" s="245" t="s">
        <v>1</v>
      </c>
      <c r="F669" s="246" t="s">
        <v>81</v>
      </c>
      <c r="G669" s="244"/>
      <c r="H669" s="247">
        <v>1</v>
      </c>
      <c r="I669" s="248"/>
      <c r="J669" s="244"/>
      <c r="K669" s="244"/>
      <c r="L669" s="249"/>
      <c r="M669" s="250"/>
      <c r="N669" s="251"/>
      <c r="O669" s="251"/>
      <c r="P669" s="251"/>
      <c r="Q669" s="251"/>
      <c r="R669" s="251"/>
      <c r="S669" s="251"/>
      <c r="T669" s="252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3" t="s">
        <v>145</v>
      </c>
      <c r="AU669" s="253" t="s">
        <v>83</v>
      </c>
      <c r="AV669" s="14" t="s">
        <v>83</v>
      </c>
      <c r="AW669" s="14" t="s">
        <v>32</v>
      </c>
      <c r="AX669" s="14" t="s">
        <v>76</v>
      </c>
      <c r="AY669" s="253" t="s">
        <v>133</v>
      </c>
    </row>
    <row r="670" s="15" customFormat="1">
      <c r="A670" s="15"/>
      <c r="B670" s="254"/>
      <c r="C670" s="255"/>
      <c r="D670" s="226" t="s">
        <v>145</v>
      </c>
      <c r="E670" s="256" t="s">
        <v>1</v>
      </c>
      <c r="F670" s="257" t="s">
        <v>151</v>
      </c>
      <c r="G670" s="255"/>
      <c r="H670" s="258">
        <v>1</v>
      </c>
      <c r="I670" s="259"/>
      <c r="J670" s="255"/>
      <c r="K670" s="255"/>
      <c r="L670" s="260"/>
      <c r="M670" s="261"/>
      <c r="N670" s="262"/>
      <c r="O670" s="262"/>
      <c r="P670" s="262"/>
      <c r="Q670" s="262"/>
      <c r="R670" s="262"/>
      <c r="S670" s="262"/>
      <c r="T670" s="263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4" t="s">
        <v>145</v>
      </c>
      <c r="AU670" s="264" t="s">
        <v>83</v>
      </c>
      <c r="AV670" s="15" t="s">
        <v>139</v>
      </c>
      <c r="AW670" s="15" t="s">
        <v>32</v>
      </c>
      <c r="AX670" s="15" t="s">
        <v>81</v>
      </c>
      <c r="AY670" s="264" t="s">
        <v>133</v>
      </c>
    </row>
    <row r="671" s="2" customFormat="1" ht="16.5" customHeight="1">
      <c r="A671" s="38"/>
      <c r="B671" s="39"/>
      <c r="C671" s="212" t="s">
        <v>690</v>
      </c>
      <c r="D671" s="212" t="s">
        <v>135</v>
      </c>
      <c r="E671" s="213" t="s">
        <v>691</v>
      </c>
      <c r="F671" s="214" t="s">
        <v>692</v>
      </c>
      <c r="G671" s="215" t="s">
        <v>635</v>
      </c>
      <c r="H671" s="216">
        <v>2</v>
      </c>
      <c r="I671" s="217"/>
      <c r="J671" s="218">
        <f>ROUND(I671*H671,2)</f>
        <v>0</v>
      </c>
      <c r="K671" s="219"/>
      <c r="L671" s="44"/>
      <c r="M671" s="220" t="s">
        <v>1</v>
      </c>
      <c r="N671" s="221" t="s">
        <v>41</v>
      </c>
      <c r="O671" s="91"/>
      <c r="P671" s="222">
        <f>O671*H671</f>
        <v>0</v>
      </c>
      <c r="Q671" s="222">
        <v>0</v>
      </c>
      <c r="R671" s="222">
        <f>Q671*H671</f>
        <v>0</v>
      </c>
      <c r="S671" s="222">
        <v>0.00156</v>
      </c>
      <c r="T671" s="223">
        <f>S671*H671</f>
        <v>0.0031199999999999999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24" t="s">
        <v>272</v>
      </c>
      <c r="AT671" s="224" t="s">
        <v>135</v>
      </c>
      <c r="AU671" s="224" t="s">
        <v>83</v>
      </c>
      <c r="AY671" s="17" t="s">
        <v>133</v>
      </c>
      <c r="BE671" s="225">
        <f>IF(N671="základní",J671,0)</f>
        <v>0</v>
      </c>
      <c r="BF671" s="225">
        <f>IF(N671="snížená",J671,0)</f>
        <v>0</v>
      </c>
      <c r="BG671" s="225">
        <f>IF(N671="zákl. přenesená",J671,0)</f>
        <v>0</v>
      </c>
      <c r="BH671" s="225">
        <f>IF(N671="sníž. přenesená",J671,0)</f>
        <v>0</v>
      </c>
      <c r="BI671" s="225">
        <f>IF(N671="nulová",J671,0)</f>
        <v>0</v>
      </c>
      <c r="BJ671" s="17" t="s">
        <v>81</v>
      </c>
      <c r="BK671" s="225">
        <f>ROUND(I671*H671,2)</f>
        <v>0</v>
      </c>
      <c r="BL671" s="17" t="s">
        <v>272</v>
      </c>
      <c r="BM671" s="224" t="s">
        <v>693</v>
      </c>
    </row>
    <row r="672" s="2" customFormat="1">
      <c r="A672" s="38"/>
      <c r="B672" s="39"/>
      <c r="C672" s="40"/>
      <c r="D672" s="226" t="s">
        <v>141</v>
      </c>
      <c r="E672" s="40"/>
      <c r="F672" s="227" t="s">
        <v>694</v>
      </c>
      <c r="G672" s="40"/>
      <c r="H672" s="40"/>
      <c r="I672" s="228"/>
      <c r="J672" s="40"/>
      <c r="K672" s="40"/>
      <c r="L672" s="44"/>
      <c r="M672" s="229"/>
      <c r="N672" s="230"/>
      <c r="O672" s="91"/>
      <c r="P672" s="91"/>
      <c r="Q672" s="91"/>
      <c r="R672" s="91"/>
      <c r="S672" s="91"/>
      <c r="T672" s="92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T672" s="17" t="s">
        <v>141</v>
      </c>
      <c r="AU672" s="17" t="s">
        <v>83</v>
      </c>
    </row>
    <row r="673" s="2" customFormat="1">
      <c r="A673" s="38"/>
      <c r="B673" s="39"/>
      <c r="C673" s="40"/>
      <c r="D673" s="231" t="s">
        <v>143</v>
      </c>
      <c r="E673" s="40"/>
      <c r="F673" s="232" t="s">
        <v>695</v>
      </c>
      <c r="G673" s="40"/>
      <c r="H673" s="40"/>
      <c r="I673" s="228"/>
      <c r="J673" s="40"/>
      <c r="K673" s="40"/>
      <c r="L673" s="44"/>
      <c r="M673" s="229"/>
      <c r="N673" s="230"/>
      <c r="O673" s="91"/>
      <c r="P673" s="91"/>
      <c r="Q673" s="91"/>
      <c r="R673" s="91"/>
      <c r="S673" s="91"/>
      <c r="T673" s="92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T673" s="17" t="s">
        <v>143</v>
      </c>
      <c r="AU673" s="17" t="s">
        <v>83</v>
      </c>
    </row>
    <row r="674" s="13" customFormat="1">
      <c r="A674" s="13"/>
      <c r="B674" s="233"/>
      <c r="C674" s="234"/>
      <c r="D674" s="226" t="s">
        <v>145</v>
      </c>
      <c r="E674" s="235" t="s">
        <v>1</v>
      </c>
      <c r="F674" s="236" t="s">
        <v>389</v>
      </c>
      <c r="G674" s="234"/>
      <c r="H674" s="235" t="s">
        <v>1</v>
      </c>
      <c r="I674" s="237"/>
      <c r="J674" s="234"/>
      <c r="K674" s="234"/>
      <c r="L674" s="238"/>
      <c r="M674" s="239"/>
      <c r="N674" s="240"/>
      <c r="O674" s="240"/>
      <c r="P674" s="240"/>
      <c r="Q674" s="240"/>
      <c r="R674" s="240"/>
      <c r="S674" s="240"/>
      <c r="T674" s="241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2" t="s">
        <v>145</v>
      </c>
      <c r="AU674" s="242" t="s">
        <v>83</v>
      </c>
      <c r="AV674" s="13" t="s">
        <v>81</v>
      </c>
      <c r="AW674" s="13" t="s">
        <v>32</v>
      </c>
      <c r="AX674" s="13" t="s">
        <v>76</v>
      </c>
      <c r="AY674" s="242" t="s">
        <v>133</v>
      </c>
    </row>
    <row r="675" s="14" customFormat="1">
      <c r="A675" s="14"/>
      <c r="B675" s="243"/>
      <c r="C675" s="244"/>
      <c r="D675" s="226" t="s">
        <v>145</v>
      </c>
      <c r="E675" s="245" t="s">
        <v>1</v>
      </c>
      <c r="F675" s="246" t="s">
        <v>81</v>
      </c>
      <c r="G675" s="244"/>
      <c r="H675" s="247">
        <v>1</v>
      </c>
      <c r="I675" s="248"/>
      <c r="J675" s="244"/>
      <c r="K675" s="244"/>
      <c r="L675" s="249"/>
      <c r="M675" s="250"/>
      <c r="N675" s="251"/>
      <c r="O675" s="251"/>
      <c r="P675" s="251"/>
      <c r="Q675" s="251"/>
      <c r="R675" s="251"/>
      <c r="S675" s="251"/>
      <c r="T675" s="252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3" t="s">
        <v>145</v>
      </c>
      <c r="AU675" s="253" t="s">
        <v>83</v>
      </c>
      <c r="AV675" s="14" t="s">
        <v>83</v>
      </c>
      <c r="AW675" s="14" t="s">
        <v>32</v>
      </c>
      <c r="AX675" s="14" t="s">
        <v>76</v>
      </c>
      <c r="AY675" s="253" t="s">
        <v>133</v>
      </c>
    </row>
    <row r="676" s="13" customFormat="1">
      <c r="A676" s="13"/>
      <c r="B676" s="233"/>
      <c r="C676" s="234"/>
      <c r="D676" s="226" t="s">
        <v>145</v>
      </c>
      <c r="E676" s="235" t="s">
        <v>1</v>
      </c>
      <c r="F676" s="236" t="s">
        <v>696</v>
      </c>
      <c r="G676" s="234"/>
      <c r="H676" s="235" t="s">
        <v>1</v>
      </c>
      <c r="I676" s="237"/>
      <c r="J676" s="234"/>
      <c r="K676" s="234"/>
      <c r="L676" s="238"/>
      <c r="M676" s="239"/>
      <c r="N676" s="240"/>
      <c r="O676" s="240"/>
      <c r="P676" s="240"/>
      <c r="Q676" s="240"/>
      <c r="R676" s="240"/>
      <c r="S676" s="240"/>
      <c r="T676" s="241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2" t="s">
        <v>145</v>
      </c>
      <c r="AU676" s="242" t="s">
        <v>83</v>
      </c>
      <c r="AV676" s="13" t="s">
        <v>81</v>
      </c>
      <c r="AW676" s="13" t="s">
        <v>32</v>
      </c>
      <c r="AX676" s="13" t="s">
        <v>76</v>
      </c>
      <c r="AY676" s="242" t="s">
        <v>133</v>
      </c>
    </row>
    <row r="677" s="14" customFormat="1">
      <c r="A677" s="14"/>
      <c r="B677" s="243"/>
      <c r="C677" s="244"/>
      <c r="D677" s="226" t="s">
        <v>145</v>
      </c>
      <c r="E677" s="245" t="s">
        <v>1</v>
      </c>
      <c r="F677" s="246" t="s">
        <v>81</v>
      </c>
      <c r="G677" s="244"/>
      <c r="H677" s="247">
        <v>1</v>
      </c>
      <c r="I677" s="248"/>
      <c r="J677" s="244"/>
      <c r="K677" s="244"/>
      <c r="L677" s="249"/>
      <c r="M677" s="250"/>
      <c r="N677" s="251"/>
      <c r="O677" s="251"/>
      <c r="P677" s="251"/>
      <c r="Q677" s="251"/>
      <c r="R677" s="251"/>
      <c r="S677" s="251"/>
      <c r="T677" s="252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3" t="s">
        <v>145</v>
      </c>
      <c r="AU677" s="253" t="s">
        <v>83</v>
      </c>
      <c r="AV677" s="14" t="s">
        <v>83</v>
      </c>
      <c r="AW677" s="14" t="s">
        <v>32</v>
      </c>
      <c r="AX677" s="14" t="s">
        <v>76</v>
      </c>
      <c r="AY677" s="253" t="s">
        <v>133</v>
      </c>
    </row>
    <row r="678" s="15" customFormat="1">
      <c r="A678" s="15"/>
      <c r="B678" s="254"/>
      <c r="C678" s="255"/>
      <c r="D678" s="226" t="s">
        <v>145</v>
      </c>
      <c r="E678" s="256" t="s">
        <v>1</v>
      </c>
      <c r="F678" s="257" t="s">
        <v>151</v>
      </c>
      <c r="G678" s="255"/>
      <c r="H678" s="258">
        <v>2</v>
      </c>
      <c r="I678" s="259"/>
      <c r="J678" s="255"/>
      <c r="K678" s="255"/>
      <c r="L678" s="260"/>
      <c r="M678" s="261"/>
      <c r="N678" s="262"/>
      <c r="O678" s="262"/>
      <c r="P678" s="262"/>
      <c r="Q678" s="262"/>
      <c r="R678" s="262"/>
      <c r="S678" s="262"/>
      <c r="T678" s="263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64" t="s">
        <v>145</v>
      </c>
      <c r="AU678" s="264" t="s">
        <v>83</v>
      </c>
      <c r="AV678" s="15" t="s">
        <v>139</v>
      </c>
      <c r="AW678" s="15" t="s">
        <v>32</v>
      </c>
      <c r="AX678" s="15" t="s">
        <v>81</v>
      </c>
      <c r="AY678" s="264" t="s">
        <v>133</v>
      </c>
    </row>
    <row r="679" s="2" customFormat="1" ht="16.5" customHeight="1">
      <c r="A679" s="38"/>
      <c r="B679" s="39"/>
      <c r="C679" s="212" t="s">
        <v>697</v>
      </c>
      <c r="D679" s="212" t="s">
        <v>135</v>
      </c>
      <c r="E679" s="213" t="s">
        <v>698</v>
      </c>
      <c r="F679" s="214" t="s">
        <v>699</v>
      </c>
      <c r="G679" s="215" t="s">
        <v>635</v>
      </c>
      <c r="H679" s="216">
        <v>1</v>
      </c>
      <c r="I679" s="217"/>
      <c r="J679" s="218">
        <f>ROUND(I679*H679,2)</f>
        <v>0</v>
      </c>
      <c r="K679" s="219"/>
      <c r="L679" s="44"/>
      <c r="M679" s="220" t="s">
        <v>1</v>
      </c>
      <c r="N679" s="221" t="s">
        <v>41</v>
      </c>
      <c r="O679" s="91"/>
      <c r="P679" s="222">
        <f>O679*H679</f>
        <v>0</v>
      </c>
      <c r="Q679" s="222">
        <v>0.0018400000000000001</v>
      </c>
      <c r="R679" s="222">
        <f>Q679*H679</f>
        <v>0.0018400000000000001</v>
      </c>
      <c r="S679" s="222">
        <v>0</v>
      </c>
      <c r="T679" s="223">
        <f>S679*H679</f>
        <v>0</v>
      </c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R679" s="224" t="s">
        <v>272</v>
      </c>
      <c r="AT679" s="224" t="s">
        <v>135</v>
      </c>
      <c r="AU679" s="224" t="s">
        <v>83</v>
      </c>
      <c r="AY679" s="17" t="s">
        <v>133</v>
      </c>
      <c r="BE679" s="225">
        <f>IF(N679="základní",J679,0)</f>
        <v>0</v>
      </c>
      <c r="BF679" s="225">
        <f>IF(N679="snížená",J679,0)</f>
        <v>0</v>
      </c>
      <c r="BG679" s="225">
        <f>IF(N679="zákl. přenesená",J679,0)</f>
        <v>0</v>
      </c>
      <c r="BH679" s="225">
        <f>IF(N679="sníž. přenesená",J679,0)</f>
        <v>0</v>
      </c>
      <c r="BI679" s="225">
        <f>IF(N679="nulová",J679,0)</f>
        <v>0</v>
      </c>
      <c r="BJ679" s="17" t="s">
        <v>81</v>
      </c>
      <c r="BK679" s="225">
        <f>ROUND(I679*H679,2)</f>
        <v>0</v>
      </c>
      <c r="BL679" s="17" t="s">
        <v>272</v>
      </c>
      <c r="BM679" s="224" t="s">
        <v>700</v>
      </c>
    </row>
    <row r="680" s="2" customFormat="1">
      <c r="A680" s="38"/>
      <c r="B680" s="39"/>
      <c r="C680" s="40"/>
      <c r="D680" s="226" t="s">
        <v>141</v>
      </c>
      <c r="E680" s="40"/>
      <c r="F680" s="227" t="s">
        <v>701</v>
      </c>
      <c r="G680" s="40"/>
      <c r="H680" s="40"/>
      <c r="I680" s="228"/>
      <c r="J680" s="40"/>
      <c r="K680" s="40"/>
      <c r="L680" s="44"/>
      <c r="M680" s="229"/>
      <c r="N680" s="230"/>
      <c r="O680" s="91"/>
      <c r="P680" s="91"/>
      <c r="Q680" s="91"/>
      <c r="R680" s="91"/>
      <c r="S680" s="91"/>
      <c r="T680" s="92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141</v>
      </c>
      <c r="AU680" s="17" t="s">
        <v>83</v>
      </c>
    </row>
    <row r="681" s="2" customFormat="1">
      <c r="A681" s="38"/>
      <c r="B681" s="39"/>
      <c r="C681" s="40"/>
      <c r="D681" s="231" t="s">
        <v>143</v>
      </c>
      <c r="E681" s="40"/>
      <c r="F681" s="232" t="s">
        <v>702</v>
      </c>
      <c r="G681" s="40"/>
      <c r="H681" s="40"/>
      <c r="I681" s="228"/>
      <c r="J681" s="40"/>
      <c r="K681" s="40"/>
      <c r="L681" s="44"/>
      <c r="M681" s="229"/>
      <c r="N681" s="230"/>
      <c r="O681" s="91"/>
      <c r="P681" s="91"/>
      <c r="Q681" s="91"/>
      <c r="R681" s="91"/>
      <c r="S681" s="91"/>
      <c r="T681" s="92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T681" s="17" t="s">
        <v>143</v>
      </c>
      <c r="AU681" s="17" t="s">
        <v>83</v>
      </c>
    </row>
    <row r="682" s="13" customFormat="1">
      <c r="A682" s="13"/>
      <c r="B682" s="233"/>
      <c r="C682" s="234"/>
      <c r="D682" s="226" t="s">
        <v>145</v>
      </c>
      <c r="E682" s="235" t="s">
        <v>1</v>
      </c>
      <c r="F682" s="236" t="s">
        <v>658</v>
      </c>
      <c r="G682" s="234"/>
      <c r="H682" s="235" t="s">
        <v>1</v>
      </c>
      <c r="I682" s="237"/>
      <c r="J682" s="234"/>
      <c r="K682" s="234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145</v>
      </c>
      <c r="AU682" s="242" t="s">
        <v>83</v>
      </c>
      <c r="AV682" s="13" t="s">
        <v>81</v>
      </c>
      <c r="AW682" s="13" t="s">
        <v>32</v>
      </c>
      <c r="AX682" s="13" t="s">
        <v>76</v>
      </c>
      <c r="AY682" s="242" t="s">
        <v>133</v>
      </c>
    </row>
    <row r="683" s="14" customFormat="1">
      <c r="A683" s="14"/>
      <c r="B683" s="243"/>
      <c r="C683" s="244"/>
      <c r="D683" s="226" t="s">
        <v>145</v>
      </c>
      <c r="E683" s="245" t="s">
        <v>1</v>
      </c>
      <c r="F683" s="246" t="s">
        <v>81</v>
      </c>
      <c r="G683" s="244"/>
      <c r="H683" s="247">
        <v>1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3" t="s">
        <v>145</v>
      </c>
      <c r="AU683" s="253" t="s">
        <v>83</v>
      </c>
      <c r="AV683" s="14" t="s">
        <v>83</v>
      </c>
      <c r="AW683" s="14" t="s">
        <v>32</v>
      </c>
      <c r="AX683" s="14" t="s">
        <v>76</v>
      </c>
      <c r="AY683" s="253" t="s">
        <v>133</v>
      </c>
    </row>
    <row r="684" s="15" customFormat="1">
      <c r="A684" s="15"/>
      <c r="B684" s="254"/>
      <c r="C684" s="255"/>
      <c r="D684" s="226" t="s">
        <v>145</v>
      </c>
      <c r="E684" s="256" t="s">
        <v>1</v>
      </c>
      <c r="F684" s="257" t="s">
        <v>151</v>
      </c>
      <c r="G684" s="255"/>
      <c r="H684" s="258">
        <v>1</v>
      </c>
      <c r="I684" s="259"/>
      <c r="J684" s="255"/>
      <c r="K684" s="255"/>
      <c r="L684" s="260"/>
      <c r="M684" s="261"/>
      <c r="N684" s="262"/>
      <c r="O684" s="262"/>
      <c r="P684" s="262"/>
      <c r="Q684" s="262"/>
      <c r="R684" s="262"/>
      <c r="S684" s="262"/>
      <c r="T684" s="263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4" t="s">
        <v>145</v>
      </c>
      <c r="AU684" s="264" t="s">
        <v>83</v>
      </c>
      <c r="AV684" s="15" t="s">
        <v>139</v>
      </c>
      <c r="AW684" s="15" t="s">
        <v>32</v>
      </c>
      <c r="AX684" s="15" t="s">
        <v>81</v>
      </c>
      <c r="AY684" s="264" t="s">
        <v>133</v>
      </c>
    </row>
    <row r="685" s="2" customFormat="1" ht="16.5" customHeight="1">
      <c r="A685" s="38"/>
      <c r="B685" s="39"/>
      <c r="C685" s="212" t="s">
        <v>703</v>
      </c>
      <c r="D685" s="212" t="s">
        <v>135</v>
      </c>
      <c r="E685" s="213" t="s">
        <v>704</v>
      </c>
      <c r="F685" s="214" t="s">
        <v>705</v>
      </c>
      <c r="G685" s="215" t="s">
        <v>163</v>
      </c>
      <c r="H685" s="216">
        <v>1</v>
      </c>
      <c r="I685" s="217"/>
      <c r="J685" s="218">
        <f>ROUND(I685*H685,2)</f>
        <v>0</v>
      </c>
      <c r="K685" s="219"/>
      <c r="L685" s="44"/>
      <c r="M685" s="220" t="s">
        <v>1</v>
      </c>
      <c r="N685" s="221" t="s">
        <v>41</v>
      </c>
      <c r="O685" s="91"/>
      <c r="P685" s="222">
        <f>O685*H685</f>
        <v>0</v>
      </c>
      <c r="Q685" s="222">
        <v>0.00038000000000000002</v>
      </c>
      <c r="R685" s="222">
        <f>Q685*H685</f>
        <v>0.00038000000000000002</v>
      </c>
      <c r="S685" s="222">
        <v>0</v>
      </c>
      <c r="T685" s="223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24" t="s">
        <v>272</v>
      </c>
      <c r="AT685" s="224" t="s">
        <v>135</v>
      </c>
      <c r="AU685" s="224" t="s">
        <v>83</v>
      </c>
      <c r="AY685" s="17" t="s">
        <v>133</v>
      </c>
      <c r="BE685" s="225">
        <f>IF(N685="základní",J685,0)</f>
        <v>0</v>
      </c>
      <c r="BF685" s="225">
        <f>IF(N685="snížená",J685,0)</f>
        <v>0</v>
      </c>
      <c r="BG685" s="225">
        <f>IF(N685="zákl. přenesená",J685,0)</f>
        <v>0</v>
      </c>
      <c r="BH685" s="225">
        <f>IF(N685="sníž. přenesená",J685,0)</f>
        <v>0</v>
      </c>
      <c r="BI685" s="225">
        <f>IF(N685="nulová",J685,0)</f>
        <v>0</v>
      </c>
      <c r="BJ685" s="17" t="s">
        <v>81</v>
      </c>
      <c r="BK685" s="225">
        <f>ROUND(I685*H685,2)</f>
        <v>0</v>
      </c>
      <c r="BL685" s="17" t="s">
        <v>272</v>
      </c>
      <c r="BM685" s="224" t="s">
        <v>706</v>
      </c>
    </row>
    <row r="686" s="2" customFormat="1">
      <c r="A686" s="38"/>
      <c r="B686" s="39"/>
      <c r="C686" s="40"/>
      <c r="D686" s="226" t="s">
        <v>141</v>
      </c>
      <c r="E686" s="40"/>
      <c r="F686" s="227" t="s">
        <v>707</v>
      </c>
      <c r="G686" s="40"/>
      <c r="H686" s="40"/>
      <c r="I686" s="228"/>
      <c r="J686" s="40"/>
      <c r="K686" s="40"/>
      <c r="L686" s="44"/>
      <c r="M686" s="229"/>
      <c r="N686" s="230"/>
      <c r="O686" s="91"/>
      <c r="P686" s="91"/>
      <c r="Q686" s="91"/>
      <c r="R686" s="91"/>
      <c r="S686" s="91"/>
      <c r="T686" s="92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T686" s="17" t="s">
        <v>141</v>
      </c>
      <c r="AU686" s="17" t="s">
        <v>83</v>
      </c>
    </row>
    <row r="687" s="2" customFormat="1">
      <c r="A687" s="38"/>
      <c r="B687" s="39"/>
      <c r="C687" s="40"/>
      <c r="D687" s="231" t="s">
        <v>143</v>
      </c>
      <c r="E687" s="40"/>
      <c r="F687" s="232" t="s">
        <v>708</v>
      </c>
      <c r="G687" s="40"/>
      <c r="H687" s="40"/>
      <c r="I687" s="228"/>
      <c r="J687" s="40"/>
      <c r="K687" s="40"/>
      <c r="L687" s="44"/>
      <c r="M687" s="229"/>
      <c r="N687" s="230"/>
      <c r="O687" s="91"/>
      <c r="P687" s="91"/>
      <c r="Q687" s="91"/>
      <c r="R687" s="91"/>
      <c r="S687" s="91"/>
      <c r="T687" s="92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7" t="s">
        <v>143</v>
      </c>
      <c r="AU687" s="17" t="s">
        <v>83</v>
      </c>
    </row>
    <row r="688" s="13" customFormat="1">
      <c r="A688" s="13"/>
      <c r="B688" s="233"/>
      <c r="C688" s="234"/>
      <c r="D688" s="226" t="s">
        <v>145</v>
      </c>
      <c r="E688" s="235" t="s">
        <v>1</v>
      </c>
      <c r="F688" s="236" t="s">
        <v>709</v>
      </c>
      <c r="G688" s="234"/>
      <c r="H688" s="235" t="s">
        <v>1</v>
      </c>
      <c r="I688" s="237"/>
      <c r="J688" s="234"/>
      <c r="K688" s="234"/>
      <c r="L688" s="238"/>
      <c r="M688" s="239"/>
      <c r="N688" s="240"/>
      <c r="O688" s="240"/>
      <c r="P688" s="240"/>
      <c r="Q688" s="240"/>
      <c r="R688" s="240"/>
      <c r="S688" s="240"/>
      <c r="T688" s="24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2" t="s">
        <v>145</v>
      </c>
      <c r="AU688" s="242" t="s">
        <v>83</v>
      </c>
      <c r="AV688" s="13" t="s">
        <v>81</v>
      </c>
      <c r="AW688" s="13" t="s">
        <v>32</v>
      </c>
      <c r="AX688" s="13" t="s">
        <v>76</v>
      </c>
      <c r="AY688" s="242" t="s">
        <v>133</v>
      </c>
    </row>
    <row r="689" s="14" customFormat="1">
      <c r="A689" s="14"/>
      <c r="B689" s="243"/>
      <c r="C689" s="244"/>
      <c r="D689" s="226" t="s">
        <v>145</v>
      </c>
      <c r="E689" s="245" t="s">
        <v>1</v>
      </c>
      <c r="F689" s="246" t="s">
        <v>81</v>
      </c>
      <c r="G689" s="244"/>
      <c r="H689" s="247">
        <v>1</v>
      </c>
      <c r="I689" s="248"/>
      <c r="J689" s="244"/>
      <c r="K689" s="244"/>
      <c r="L689" s="249"/>
      <c r="M689" s="250"/>
      <c r="N689" s="251"/>
      <c r="O689" s="251"/>
      <c r="P689" s="251"/>
      <c r="Q689" s="251"/>
      <c r="R689" s="251"/>
      <c r="S689" s="251"/>
      <c r="T689" s="252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3" t="s">
        <v>145</v>
      </c>
      <c r="AU689" s="253" t="s">
        <v>83</v>
      </c>
      <c r="AV689" s="14" t="s">
        <v>83</v>
      </c>
      <c r="AW689" s="14" t="s">
        <v>32</v>
      </c>
      <c r="AX689" s="14" t="s">
        <v>76</v>
      </c>
      <c r="AY689" s="253" t="s">
        <v>133</v>
      </c>
    </row>
    <row r="690" s="15" customFormat="1">
      <c r="A690" s="15"/>
      <c r="B690" s="254"/>
      <c r="C690" s="255"/>
      <c r="D690" s="226" t="s">
        <v>145</v>
      </c>
      <c r="E690" s="256" t="s">
        <v>1</v>
      </c>
      <c r="F690" s="257" t="s">
        <v>151</v>
      </c>
      <c r="G690" s="255"/>
      <c r="H690" s="258">
        <v>1</v>
      </c>
      <c r="I690" s="259"/>
      <c r="J690" s="255"/>
      <c r="K690" s="255"/>
      <c r="L690" s="260"/>
      <c r="M690" s="261"/>
      <c r="N690" s="262"/>
      <c r="O690" s="262"/>
      <c r="P690" s="262"/>
      <c r="Q690" s="262"/>
      <c r="R690" s="262"/>
      <c r="S690" s="262"/>
      <c r="T690" s="263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4" t="s">
        <v>145</v>
      </c>
      <c r="AU690" s="264" t="s">
        <v>83</v>
      </c>
      <c r="AV690" s="15" t="s">
        <v>139</v>
      </c>
      <c r="AW690" s="15" t="s">
        <v>32</v>
      </c>
      <c r="AX690" s="15" t="s">
        <v>81</v>
      </c>
      <c r="AY690" s="264" t="s">
        <v>133</v>
      </c>
    </row>
    <row r="691" s="12" customFormat="1" ht="22.8" customHeight="1">
      <c r="A691" s="12"/>
      <c r="B691" s="196"/>
      <c r="C691" s="197"/>
      <c r="D691" s="198" t="s">
        <v>75</v>
      </c>
      <c r="E691" s="210" t="s">
        <v>710</v>
      </c>
      <c r="F691" s="210" t="s">
        <v>711</v>
      </c>
      <c r="G691" s="197"/>
      <c r="H691" s="197"/>
      <c r="I691" s="200"/>
      <c r="J691" s="211">
        <f>BK691</f>
        <v>0</v>
      </c>
      <c r="K691" s="197"/>
      <c r="L691" s="202"/>
      <c r="M691" s="203"/>
      <c r="N691" s="204"/>
      <c r="O691" s="204"/>
      <c r="P691" s="205">
        <f>SUM(P692:P706)</f>
        <v>0</v>
      </c>
      <c r="Q691" s="204"/>
      <c r="R691" s="205">
        <f>SUM(R692:R706)</f>
        <v>0.062161999999999995</v>
      </c>
      <c r="S691" s="204"/>
      <c r="T691" s="206">
        <f>SUM(T692:T706)</f>
        <v>0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207" t="s">
        <v>83</v>
      </c>
      <c r="AT691" s="208" t="s">
        <v>75</v>
      </c>
      <c r="AU691" s="208" t="s">
        <v>81</v>
      </c>
      <c r="AY691" s="207" t="s">
        <v>133</v>
      </c>
      <c r="BK691" s="209">
        <f>SUM(BK692:BK706)</f>
        <v>0</v>
      </c>
    </row>
    <row r="692" s="2" customFormat="1" ht="16.5" customHeight="1">
      <c r="A692" s="38"/>
      <c r="B692" s="39"/>
      <c r="C692" s="212" t="s">
        <v>712</v>
      </c>
      <c r="D692" s="212" t="s">
        <v>135</v>
      </c>
      <c r="E692" s="213" t="s">
        <v>713</v>
      </c>
      <c r="F692" s="214" t="s">
        <v>714</v>
      </c>
      <c r="G692" s="215" t="s">
        <v>312</v>
      </c>
      <c r="H692" s="216">
        <v>79.25</v>
      </c>
      <c r="I692" s="217"/>
      <c r="J692" s="218">
        <f>ROUND(I692*H692,2)</f>
        <v>0</v>
      </c>
      <c r="K692" s="219"/>
      <c r="L692" s="44"/>
      <c r="M692" s="220" t="s">
        <v>1</v>
      </c>
      <c r="N692" s="221" t="s">
        <v>41</v>
      </c>
      <c r="O692" s="91"/>
      <c r="P692" s="222">
        <f>O692*H692</f>
        <v>0</v>
      </c>
      <c r="Q692" s="222">
        <v>0.00069999999999999999</v>
      </c>
      <c r="R692" s="222">
        <f>Q692*H692</f>
        <v>0.055474999999999997</v>
      </c>
      <c r="S692" s="222">
        <v>0</v>
      </c>
      <c r="T692" s="223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4" t="s">
        <v>272</v>
      </c>
      <c r="AT692" s="224" t="s">
        <v>135</v>
      </c>
      <c r="AU692" s="224" t="s">
        <v>83</v>
      </c>
      <c r="AY692" s="17" t="s">
        <v>133</v>
      </c>
      <c r="BE692" s="225">
        <f>IF(N692="základní",J692,0)</f>
        <v>0</v>
      </c>
      <c r="BF692" s="225">
        <f>IF(N692="snížená",J692,0)</f>
        <v>0</v>
      </c>
      <c r="BG692" s="225">
        <f>IF(N692="zákl. přenesená",J692,0)</f>
        <v>0</v>
      </c>
      <c r="BH692" s="225">
        <f>IF(N692="sníž. přenesená",J692,0)</f>
        <v>0</v>
      </c>
      <c r="BI692" s="225">
        <f>IF(N692="nulová",J692,0)</f>
        <v>0</v>
      </c>
      <c r="BJ692" s="17" t="s">
        <v>81</v>
      </c>
      <c r="BK692" s="225">
        <f>ROUND(I692*H692,2)</f>
        <v>0</v>
      </c>
      <c r="BL692" s="17" t="s">
        <v>272</v>
      </c>
      <c r="BM692" s="224" t="s">
        <v>715</v>
      </c>
    </row>
    <row r="693" s="2" customFormat="1">
      <c r="A693" s="38"/>
      <c r="B693" s="39"/>
      <c r="C693" s="40"/>
      <c r="D693" s="226" t="s">
        <v>141</v>
      </c>
      <c r="E693" s="40"/>
      <c r="F693" s="227" t="s">
        <v>716</v>
      </c>
      <c r="G693" s="40"/>
      <c r="H693" s="40"/>
      <c r="I693" s="228"/>
      <c r="J693" s="40"/>
      <c r="K693" s="40"/>
      <c r="L693" s="44"/>
      <c r="M693" s="229"/>
      <c r="N693" s="230"/>
      <c r="O693" s="91"/>
      <c r="P693" s="91"/>
      <c r="Q693" s="91"/>
      <c r="R693" s="91"/>
      <c r="S693" s="91"/>
      <c r="T693" s="92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7" t="s">
        <v>141</v>
      </c>
      <c r="AU693" s="17" t="s">
        <v>83</v>
      </c>
    </row>
    <row r="694" s="2" customFormat="1">
      <c r="A694" s="38"/>
      <c r="B694" s="39"/>
      <c r="C694" s="40"/>
      <c r="D694" s="231" t="s">
        <v>143</v>
      </c>
      <c r="E694" s="40"/>
      <c r="F694" s="232" t="s">
        <v>717</v>
      </c>
      <c r="G694" s="40"/>
      <c r="H694" s="40"/>
      <c r="I694" s="228"/>
      <c r="J694" s="40"/>
      <c r="K694" s="40"/>
      <c r="L694" s="44"/>
      <c r="M694" s="229"/>
      <c r="N694" s="230"/>
      <c r="O694" s="91"/>
      <c r="P694" s="91"/>
      <c r="Q694" s="91"/>
      <c r="R694" s="91"/>
      <c r="S694" s="91"/>
      <c r="T694" s="92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T694" s="17" t="s">
        <v>143</v>
      </c>
      <c r="AU694" s="17" t="s">
        <v>83</v>
      </c>
    </row>
    <row r="695" s="13" customFormat="1">
      <c r="A695" s="13"/>
      <c r="B695" s="233"/>
      <c r="C695" s="234"/>
      <c r="D695" s="226" t="s">
        <v>145</v>
      </c>
      <c r="E695" s="235" t="s">
        <v>1</v>
      </c>
      <c r="F695" s="236" t="s">
        <v>718</v>
      </c>
      <c r="G695" s="234"/>
      <c r="H695" s="235" t="s">
        <v>1</v>
      </c>
      <c r="I695" s="237"/>
      <c r="J695" s="234"/>
      <c r="K695" s="234"/>
      <c r="L695" s="238"/>
      <c r="M695" s="239"/>
      <c r="N695" s="240"/>
      <c r="O695" s="240"/>
      <c r="P695" s="240"/>
      <c r="Q695" s="240"/>
      <c r="R695" s="240"/>
      <c r="S695" s="240"/>
      <c r="T695" s="241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2" t="s">
        <v>145</v>
      </c>
      <c r="AU695" s="242" t="s">
        <v>83</v>
      </c>
      <c r="AV695" s="13" t="s">
        <v>81</v>
      </c>
      <c r="AW695" s="13" t="s">
        <v>32</v>
      </c>
      <c r="AX695" s="13" t="s">
        <v>76</v>
      </c>
      <c r="AY695" s="242" t="s">
        <v>133</v>
      </c>
    </row>
    <row r="696" s="14" customFormat="1">
      <c r="A696" s="14"/>
      <c r="B696" s="243"/>
      <c r="C696" s="244"/>
      <c r="D696" s="226" t="s">
        <v>145</v>
      </c>
      <c r="E696" s="245" t="s">
        <v>1</v>
      </c>
      <c r="F696" s="246" t="s">
        <v>719</v>
      </c>
      <c r="G696" s="244"/>
      <c r="H696" s="247">
        <v>79.25</v>
      </c>
      <c r="I696" s="248"/>
      <c r="J696" s="244"/>
      <c r="K696" s="244"/>
      <c r="L696" s="249"/>
      <c r="M696" s="250"/>
      <c r="N696" s="251"/>
      <c r="O696" s="251"/>
      <c r="P696" s="251"/>
      <c r="Q696" s="251"/>
      <c r="R696" s="251"/>
      <c r="S696" s="251"/>
      <c r="T696" s="252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3" t="s">
        <v>145</v>
      </c>
      <c r="AU696" s="253" t="s">
        <v>83</v>
      </c>
      <c r="AV696" s="14" t="s">
        <v>83</v>
      </c>
      <c r="AW696" s="14" t="s">
        <v>32</v>
      </c>
      <c r="AX696" s="14" t="s">
        <v>76</v>
      </c>
      <c r="AY696" s="253" t="s">
        <v>133</v>
      </c>
    </row>
    <row r="697" s="15" customFormat="1">
      <c r="A697" s="15"/>
      <c r="B697" s="254"/>
      <c r="C697" s="255"/>
      <c r="D697" s="226" t="s">
        <v>145</v>
      </c>
      <c r="E697" s="256" t="s">
        <v>1</v>
      </c>
      <c r="F697" s="257" t="s">
        <v>151</v>
      </c>
      <c r="G697" s="255"/>
      <c r="H697" s="258">
        <v>79.25</v>
      </c>
      <c r="I697" s="259"/>
      <c r="J697" s="255"/>
      <c r="K697" s="255"/>
      <c r="L697" s="260"/>
      <c r="M697" s="261"/>
      <c r="N697" s="262"/>
      <c r="O697" s="262"/>
      <c r="P697" s="262"/>
      <c r="Q697" s="262"/>
      <c r="R697" s="262"/>
      <c r="S697" s="262"/>
      <c r="T697" s="263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4" t="s">
        <v>145</v>
      </c>
      <c r="AU697" s="264" t="s">
        <v>83</v>
      </c>
      <c r="AV697" s="15" t="s">
        <v>139</v>
      </c>
      <c r="AW697" s="15" t="s">
        <v>32</v>
      </c>
      <c r="AX697" s="15" t="s">
        <v>81</v>
      </c>
      <c r="AY697" s="264" t="s">
        <v>133</v>
      </c>
    </row>
    <row r="698" s="2" customFormat="1" ht="21.75" customHeight="1">
      <c r="A698" s="38"/>
      <c r="B698" s="39"/>
      <c r="C698" s="212" t="s">
        <v>720</v>
      </c>
      <c r="D698" s="212" t="s">
        <v>135</v>
      </c>
      <c r="E698" s="213" t="s">
        <v>721</v>
      </c>
      <c r="F698" s="214" t="s">
        <v>722</v>
      </c>
      <c r="G698" s="215" t="s">
        <v>312</v>
      </c>
      <c r="H698" s="216">
        <v>74.299999999999997</v>
      </c>
      <c r="I698" s="217"/>
      <c r="J698" s="218">
        <f>ROUND(I698*H698,2)</f>
        <v>0</v>
      </c>
      <c r="K698" s="219"/>
      <c r="L698" s="44"/>
      <c r="M698" s="220" t="s">
        <v>1</v>
      </c>
      <c r="N698" s="221" t="s">
        <v>41</v>
      </c>
      <c r="O698" s="91"/>
      <c r="P698" s="222">
        <f>O698*H698</f>
        <v>0</v>
      </c>
      <c r="Q698" s="222">
        <v>9.0000000000000006E-05</v>
      </c>
      <c r="R698" s="222">
        <f>Q698*H698</f>
        <v>0.0066870000000000002</v>
      </c>
      <c r="S698" s="222">
        <v>0</v>
      </c>
      <c r="T698" s="223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24" t="s">
        <v>272</v>
      </c>
      <c r="AT698" s="224" t="s">
        <v>135</v>
      </c>
      <c r="AU698" s="224" t="s">
        <v>83</v>
      </c>
      <c r="AY698" s="17" t="s">
        <v>133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7" t="s">
        <v>81</v>
      </c>
      <c r="BK698" s="225">
        <f>ROUND(I698*H698,2)</f>
        <v>0</v>
      </c>
      <c r="BL698" s="17" t="s">
        <v>272</v>
      </c>
      <c r="BM698" s="224" t="s">
        <v>723</v>
      </c>
    </row>
    <row r="699" s="2" customFormat="1">
      <c r="A699" s="38"/>
      <c r="B699" s="39"/>
      <c r="C699" s="40"/>
      <c r="D699" s="226" t="s">
        <v>141</v>
      </c>
      <c r="E699" s="40"/>
      <c r="F699" s="227" t="s">
        <v>724</v>
      </c>
      <c r="G699" s="40"/>
      <c r="H699" s="40"/>
      <c r="I699" s="228"/>
      <c r="J699" s="40"/>
      <c r="K699" s="40"/>
      <c r="L699" s="44"/>
      <c r="M699" s="229"/>
      <c r="N699" s="230"/>
      <c r="O699" s="91"/>
      <c r="P699" s="91"/>
      <c r="Q699" s="91"/>
      <c r="R699" s="91"/>
      <c r="S699" s="91"/>
      <c r="T699" s="92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T699" s="17" t="s">
        <v>141</v>
      </c>
      <c r="AU699" s="17" t="s">
        <v>83</v>
      </c>
    </row>
    <row r="700" s="2" customFormat="1">
      <c r="A700" s="38"/>
      <c r="B700" s="39"/>
      <c r="C700" s="40"/>
      <c r="D700" s="231" t="s">
        <v>143</v>
      </c>
      <c r="E700" s="40"/>
      <c r="F700" s="232" t="s">
        <v>725</v>
      </c>
      <c r="G700" s="40"/>
      <c r="H700" s="40"/>
      <c r="I700" s="228"/>
      <c r="J700" s="40"/>
      <c r="K700" s="40"/>
      <c r="L700" s="44"/>
      <c r="M700" s="229"/>
      <c r="N700" s="230"/>
      <c r="O700" s="91"/>
      <c r="P700" s="91"/>
      <c r="Q700" s="91"/>
      <c r="R700" s="91"/>
      <c r="S700" s="91"/>
      <c r="T700" s="92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143</v>
      </c>
      <c r="AU700" s="17" t="s">
        <v>83</v>
      </c>
    </row>
    <row r="701" s="13" customFormat="1">
      <c r="A701" s="13"/>
      <c r="B701" s="233"/>
      <c r="C701" s="234"/>
      <c r="D701" s="226" t="s">
        <v>145</v>
      </c>
      <c r="E701" s="235" t="s">
        <v>1</v>
      </c>
      <c r="F701" s="236" t="s">
        <v>718</v>
      </c>
      <c r="G701" s="234"/>
      <c r="H701" s="235" t="s">
        <v>1</v>
      </c>
      <c r="I701" s="237"/>
      <c r="J701" s="234"/>
      <c r="K701" s="234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145</v>
      </c>
      <c r="AU701" s="242" t="s">
        <v>83</v>
      </c>
      <c r="AV701" s="13" t="s">
        <v>81</v>
      </c>
      <c r="AW701" s="13" t="s">
        <v>32</v>
      </c>
      <c r="AX701" s="13" t="s">
        <v>76</v>
      </c>
      <c r="AY701" s="242" t="s">
        <v>133</v>
      </c>
    </row>
    <row r="702" s="14" customFormat="1">
      <c r="A702" s="14"/>
      <c r="B702" s="243"/>
      <c r="C702" s="244"/>
      <c r="D702" s="226" t="s">
        <v>145</v>
      </c>
      <c r="E702" s="245" t="s">
        <v>1</v>
      </c>
      <c r="F702" s="246" t="s">
        <v>726</v>
      </c>
      <c r="G702" s="244"/>
      <c r="H702" s="247">
        <v>74.299999999999997</v>
      </c>
      <c r="I702" s="248"/>
      <c r="J702" s="244"/>
      <c r="K702" s="244"/>
      <c r="L702" s="249"/>
      <c r="M702" s="250"/>
      <c r="N702" s="251"/>
      <c r="O702" s="251"/>
      <c r="P702" s="251"/>
      <c r="Q702" s="251"/>
      <c r="R702" s="251"/>
      <c r="S702" s="251"/>
      <c r="T702" s="252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3" t="s">
        <v>145</v>
      </c>
      <c r="AU702" s="253" t="s">
        <v>83</v>
      </c>
      <c r="AV702" s="14" t="s">
        <v>83</v>
      </c>
      <c r="AW702" s="14" t="s">
        <v>32</v>
      </c>
      <c r="AX702" s="14" t="s">
        <v>76</v>
      </c>
      <c r="AY702" s="253" t="s">
        <v>133</v>
      </c>
    </row>
    <row r="703" s="15" customFormat="1">
      <c r="A703" s="15"/>
      <c r="B703" s="254"/>
      <c r="C703" s="255"/>
      <c r="D703" s="226" t="s">
        <v>145</v>
      </c>
      <c r="E703" s="256" t="s">
        <v>1</v>
      </c>
      <c r="F703" s="257" t="s">
        <v>151</v>
      </c>
      <c r="G703" s="255"/>
      <c r="H703" s="258">
        <v>74.299999999999997</v>
      </c>
      <c r="I703" s="259"/>
      <c r="J703" s="255"/>
      <c r="K703" s="255"/>
      <c r="L703" s="260"/>
      <c r="M703" s="261"/>
      <c r="N703" s="262"/>
      <c r="O703" s="262"/>
      <c r="P703" s="262"/>
      <c r="Q703" s="262"/>
      <c r="R703" s="262"/>
      <c r="S703" s="262"/>
      <c r="T703" s="263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4" t="s">
        <v>145</v>
      </c>
      <c r="AU703" s="264" t="s">
        <v>83</v>
      </c>
      <c r="AV703" s="15" t="s">
        <v>139</v>
      </c>
      <c r="AW703" s="15" t="s">
        <v>32</v>
      </c>
      <c r="AX703" s="15" t="s">
        <v>81</v>
      </c>
      <c r="AY703" s="264" t="s">
        <v>133</v>
      </c>
    </row>
    <row r="704" s="2" customFormat="1" ht="16.5" customHeight="1">
      <c r="A704" s="38"/>
      <c r="B704" s="39"/>
      <c r="C704" s="212" t="s">
        <v>727</v>
      </c>
      <c r="D704" s="212" t="s">
        <v>135</v>
      </c>
      <c r="E704" s="213" t="s">
        <v>728</v>
      </c>
      <c r="F704" s="214" t="s">
        <v>729</v>
      </c>
      <c r="G704" s="215" t="s">
        <v>282</v>
      </c>
      <c r="H704" s="216">
        <v>0.062</v>
      </c>
      <c r="I704" s="217"/>
      <c r="J704" s="218">
        <f>ROUND(I704*H704,2)</f>
        <v>0</v>
      </c>
      <c r="K704" s="219"/>
      <c r="L704" s="44"/>
      <c r="M704" s="220" t="s">
        <v>1</v>
      </c>
      <c r="N704" s="221" t="s">
        <v>41</v>
      </c>
      <c r="O704" s="91"/>
      <c r="P704" s="222">
        <f>O704*H704</f>
        <v>0</v>
      </c>
      <c r="Q704" s="222">
        <v>0</v>
      </c>
      <c r="R704" s="222">
        <f>Q704*H704</f>
        <v>0</v>
      </c>
      <c r="S704" s="222">
        <v>0</v>
      </c>
      <c r="T704" s="223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24" t="s">
        <v>272</v>
      </c>
      <c r="AT704" s="224" t="s">
        <v>135</v>
      </c>
      <c r="AU704" s="224" t="s">
        <v>83</v>
      </c>
      <c r="AY704" s="17" t="s">
        <v>133</v>
      </c>
      <c r="BE704" s="225">
        <f>IF(N704="základní",J704,0)</f>
        <v>0</v>
      </c>
      <c r="BF704" s="225">
        <f>IF(N704="snížená",J704,0)</f>
        <v>0</v>
      </c>
      <c r="BG704" s="225">
        <f>IF(N704="zákl. přenesená",J704,0)</f>
        <v>0</v>
      </c>
      <c r="BH704" s="225">
        <f>IF(N704="sníž. přenesená",J704,0)</f>
        <v>0</v>
      </c>
      <c r="BI704" s="225">
        <f>IF(N704="nulová",J704,0)</f>
        <v>0</v>
      </c>
      <c r="BJ704" s="17" t="s">
        <v>81</v>
      </c>
      <c r="BK704" s="225">
        <f>ROUND(I704*H704,2)</f>
        <v>0</v>
      </c>
      <c r="BL704" s="17" t="s">
        <v>272</v>
      </c>
      <c r="BM704" s="224" t="s">
        <v>730</v>
      </c>
    </row>
    <row r="705" s="2" customFormat="1">
      <c r="A705" s="38"/>
      <c r="B705" s="39"/>
      <c r="C705" s="40"/>
      <c r="D705" s="226" t="s">
        <v>141</v>
      </c>
      <c r="E705" s="40"/>
      <c r="F705" s="227" t="s">
        <v>731</v>
      </c>
      <c r="G705" s="40"/>
      <c r="H705" s="40"/>
      <c r="I705" s="228"/>
      <c r="J705" s="40"/>
      <c r="K705" s="40"/>
      <c r="L705" s="44"/>
      <c r="M705" s="229"/>
      <c r="N705" s="230"/>
      <c r="O705" s="91"/>
      <c r="P705" s="91"/>
      <c r="Q705" s="91"/>
      <c r="R705" s="91"/>
      <c r="S705" s="91"/>
      <c r="T705" s="92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7" t="s">
        <v>141</v>
      </c>
      <c r="AU705" s="17" t="s">
        <v>83</v>
      </c>
    </row>
    <row r="706" s="2" customFormat="1">
      <c r="A706" s="38"/>
      <c r="B706" s="39"/>
      <c r="C706" s="40"/>
      <c r="D706" s="231" t="s">
        <v>143</v>
      </c>
      <c r="E706" s="40"/>
      <c r="F706" s="232" t="s">
        <v>732</v>
      </c>
      <c r="G706" s="40"/>
      <c r="H706" s="40"/>
      <c r="I706" s="228"/>
      <c r="J706" s="40"/>
      <c r="K706" s="40"/>
      <c r="L706" s="44"/>
      <c r="M706" s="229"/>
      <c r="N706" s="230"/>
      <c r="O706" s="91"/>
      <c r="P706" s="91"/>
      <c r="Q706" s="91"/>
      <c r="R706" s="91"/>
      <c r="S706" s="91"/>
      <c r="T706" s="92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7" t="s">
        <v>143</v>
      </c>
      <c r="AU706" s="17" t="s">
        <v>83</v>
      </c>
    </row>
    <row r="707" s="12" customFormat="1" ht="22.8" customHeight="1">
      <c r="A707" s="12"/>
      <c r="B707" s="196"/>
      <c r="C707" s="197"/>
      <c r="D707" s="198" t="s">
        <v>75</v>
      </c>
      <c r="E707" s="210" t="s">
        <v>733</v>
      </c>
      <c r="F707" s="210" t="s">
        <v>734</v>
      </c>
      <c r="G707" s="197"/>
      <c r="H707" s="197"/>
      <c r="I707" s="200"/>
      <c r="J707" s="211">
        <f>BK707</f>
        <v>0</v>
      </c>
      <c r="K707" s="197"/>
      <c r="L707" s="202"/>
      <c r="M707" s="203"/>
      <c r="N707" s="204"/>
      <c r="O707" s="204"/>
      <c r="P707" s="205">
        <f>SUM(P708:P746)</f>
        <v>0</v>
      </c>
      <c r="Q707" s="204"/>
      <c r="R707" s="205">
        <f>SUM(R708:R746)</f>
        <v>0.14854000000000001</v>
      </c>
      <c r="S707" s="204"/>
      <c r="T707" s="206">
        <f>SUM(T708:T746)</f>
        <v>0.070029999999999995</v>
      </c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R707" s="207" t="s">
        <v>83</v>
      </c>
      <c r="AT707" s="208" t="s">
        <v>75</v>
      </c>
      <c r="AU707" s="208" t="s">
        <v>81</v>
      </c>
      <c r="AY707" s="207" t="s">
        <v>133</v>
      </c>
      <c r="BK707" s="209">
        <f>SUM(BK708:BK746)</f>
        <v>0</v>
      </c>
    </row>
    <row r="708" s="2" customFormat="1" ht="21.75" customHeight="1">
      <c r="A708" s="38"/>
      <c r="B708" s="39"/>
      <c r="C708" s="212" t="s">
        <v>735</v>
      </c>
      <c r="D708" s="212" t="s">
        <v>135</v>
      </c>
      <c r="E708" s="213" t="s">
        <v>736</v>
      </c>
      <c r="F708" s="214" t="s">
        <v>737</v>
      </c>
      <c r="G708" s="215" t="s">
        <v>163</v>
      </c>
      <c r="H708" s="216">
        <v>1</v>
      </c>
      <c r="I708" s="217"/>
      <c r="J708" s="218">
        <f>ROUND(I708*H708,2)</f>
        <v>0</v>
      </c>
      <c r="K708" s="219"/>
      <c r="L708" s="44"/>
      <c r="M708" s="220" t="s">
        <v>1</v>
      </c>
      <c r="N708" s="221" t="s">
        <v>41</v>
      </c>
      <c r="O708" s="91"/>
      <c r="P708" s="222">
        <f>O708*H708</f>
        <v>0</v>
      </c>
      <c r="Q708" s="222">
        <v>0.029999999999999999</v>
      </c>
      <c r="R708" s="222">
        <f>Q708*H708</f>
        <v>0.029999999999999999</v>
      </c>
      <c r="S708" s="222">
        <v>0</v>
      </c>
      <c r="T708" s="223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4" t="s">
        <v>272</v>
      </c>
      <c r="AT708" s="224" t="s">
        <v>135</v>
      </c>
      <c r="AU708" s="224" t="s">
        <v>83</v>
      </c>
      <c r="AY708" s="17" t="s">
        <v>133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7" t="s">
        <v>81</v>
      </c>
      <c r="BK708" s="225">
        <f>ROUND(I708*H708,2)</f>
        <v>0</v>
      </c>
      <c r="BL708" s="17" t="s">
        <v>272</v>
      </c>
      <c r="BM708" s="224" t="s">
        <v>738</v>
      </c>
    </row>
    <row r="709" s="2" customFormat="1">
      <c r="A709" s="38"/>
      <c r="B709" s="39"/>
      <c r="C709" s="40"/>
      <c r="D709" s="226" t="s">
        <v>141</v>
      </c>
      <c r="E709" s="40"/>
      <c r="F709" s="227" t="s">
        <v>739</v>
      </c>
      <c r="G709" s="40"/>
      <c r="H709" s="40"/>
      <c r="I709" s="228"/>
      <c r="J709" s="40"/>
      <c r="K709" s="40"/>
      <c r="L709" s="44"/>
      <c r="M709" s="229"/>
      <c r="N709" s="230"/>
      <c r="O709" s="91"/>
      <c r="P709" s="91"/>
      <c r="Q709" s="91"/>
      <c r="R709" s="91"/>
      <c r="S709" s="91"/>
      <c r="T709" s="92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7" t="s">
        <v>141</v>
      </c>
      <c r="AU709" s="17" t="s">
        <v>83</v>
      </c>
    </row>
    <row r="710" s="2" customFormat="1">
      <c r="A710" s="38"/>
      <c r="B710" s="39"/>
      <c r="C710" s="40"/>
      <c r="D710" s="231" t="s">
        <v>143</v>
      </c>
      <c r="E710" s="40"/>
      <c r="F710" s="232" t="s">
        <v>740</v>
      </c>
      <c r="G710" s="40"/>
      <c r="H710" s="40"/>
      <c r="I710" s="228"/>
      <c r="J710" s="40"/>
      <c r="K710" s="40"/>
      <c r="L710" s="44"/>
      <c r="M710" s="229"/>
      <c r="N710" s="230"/>
      <c r="O710" s="91"/>
      <c r="P710" s="91"/>
      <c r="Q710" s="91"/>
      <c r="R710" s="91"/>
      <c r="S710" s="91"/>
      <c r="T710" s="92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7" t="s">
        <v>143</v>
      </c>
      <c r="AU710" s="17" t="s">
        <v>83</v>
      </c>
    </row>
    <row r="711" s="13" customFormat="1">
      <c r="A711" s="13"/>
      <c r="B711" s="233"/>
      <c r="C711" s="234"/>
      <c r="D711" s="226" t="s">
        <v>145</v>
      </c>
      <c r="E711" s="235" t="s">
        <v>1</v>
      </c>
      <c r="F711" s="236" t="s">
        <v>147</v>
      </c>
      <c r="G711" s="234"/>
      <c r="H711" s="235" t="s">
        <v>1</v>
      </c>
      <c r="I711" s="237"/>
      <c r="J711" s="234"/>
      <c r="K711" s="234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145</v>
      </c>
      <c r="AU711" s="242" t="s">
        <v>83</v>
      </c>
      <c r="AV711" s="13" t="s">
        <v>81</v>
      </c>
      <c r="AW711" s="13" t="s">
        <v>32</v>
      </c>
      <c r="AX711" s="13" t="s">
        <v>76</v>
      </c>
      <c r="AY711" s="242" t="s">
        <v>133</v>
      </c>
    </row>
    <row r="712" s="14" customFormat="1">
      <c r="A712" s="14"/>
      <c r="B712" s="243"/>
      <c r="C712" s="244"/>
      <c r="D712" s="226" t="s">
        <v>145</v>
      </c>
      <c r="E712" s="245" t="s">
        <v>1</v>
      </c>
      <c r="F712" s="246" t="s">
        <v>81</v>
      </c>
      <c r="G712" s="244"/>
      <c r="H712" s="247">
        <v>1</v>
      </c>
      <c r="I712" s="248"/>
      <c r="J712" s="244"/>
      <c r="K712" s="244"/>
      <c r="L712" s="249"/>
      <c r="M712" s="250"/>
      <c r="N712" s="251"/>
      <c r="O712" s="251"/>
      <c r="P712" s="251"/>
      <c r="Q712" s="251"/>
      <c r="R712" s="251"/>
      <c r="S712" s="251"/>
      <c r="T712" s="252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3" t="s">
        <v>145</v>
      </c>
      <c r="AU712" s="253" t="s">
        <v>83</v>
      </c>
      <c r="AV712" s="14" t="s">
        <v>83</v>
      </c>
      <c r="AW712" s="14" t="s">
        <v>32</v>
      </c>
      <c r="AX712" s="14" t="s">
        <v>76</v>
      </c>
      <c r="AY712" s="253" t="s">
        <v>133</v>
      </c>
    </row>
    <row r="713" s="15" customFormat="1">
      <c r="A713" s="15"/>
      <c r="B713" s="254"/>
      <c r="C713" s="255"/>
      <c r="D713" s="226" t="s">
        <v>145</v>
      </c>
      <c r="E713" s="256" t="s">
        <v>1</v>
      </c>
      <c r="F713" s="257" t="s">
        <v>151</v>
      </c>
      <c r="G713" s="255"/>
      <c r="H713" s="258">
        <v>1</v>
      </c>
      <c r="I713" s="259"/>
      <c r="J713" s="255"/>
      <c r="K713" s="255"/>
      <c r="L713" s="260"/>
      <c r="M713" s="261"/>
      <c r="N713" s="262"/>
      <c r="O713" s="262"/>
      <c r="P713" s="262"/>
      <c r="Q713" s="262"/>
      <c r="R713" s="262"/>
      <c r="S713" s="262"/>
      <c r="T713" s="263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4" t="s">
        <v>145</v>
      </c>
      <c r="AU713" s="264" t="s">
        <v>83</v>
      </c>
      <c r="AV713" s="15" t="s">
        <v>139</v>
      </c>
      <c r="AW713" s="15" t="s">
        <v>32</v>
      </c>
      <c r="AX713" s="15" t="s">
        <v>81</v>
      </c>
      <c r="AY713" s="264" t="s">
        <v>133</v>
      </c>
    </row>
    <row r="714" s="2" customFormat="1" ht="21.75" customHeight="1">
      <c r="A714" s="38"/>
      <c r="B714" s="39"/>
      <c r="C714" s="212" t="s">
        <v>741</v>
      </c>
      <c r="D714" s="212" t="s">
        <v>135</v>
      </c>
      <c r="E714" s="213" t="s">
        <v>742</v>
      </c>
      <c r="F714" s="214" t="s">
        <v>743</v>
      </c>
      <c r="G714" s="215" t="s">
        <v>163</v>
      </c>
      <c r="H714" s="216">
        <v>1</v>
      </c>
      <c r="I714" s="217"/>
      <c r="J714" s="218">
        <f>ROUND(I714*H714,2)</f>
        <v>0</v>
      </c>
      <c r="K714" s="219"/>
      <c r="L714" s="44"/>
      <c r="M714" s="220" t="s">
        <v>1</v>
      </c>
      <c r="N714" s="221" t="s">
        <v>41</v>
      </c>
      <c r="O714" s="91"/>
      <c r="P714" s="222">
        <f>O714*H714</f>
        <v>0</v>
      </c>
      <c r="Q714" s="222">
        <v>0.047940000000000003</v>
      </c>
      <c r="R714" s="222">
        <f>Q714*H714</f>
        <v>0.047940000000000003</v>
      </c>
      <c r="S714" s="222">
        <v>0</v>
      </c>
      <c r="T714" s="223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4" t="s">
        <v>272</v>
      </c>
      <c r="AT714" s="224" t="s">
        <v>135</v>
      </c>
      <c r="AU714" s="224" t="s">
        <v>83</v>
      </c>
      <c r="AY714" s="17" t="s">
        <v>133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7" t="s">
        <v>81</v>
      </c>
      <c r="BK714" s="225">
        <f>ROUND(I714*H714,2)</f>
        <v>0</v>
      </c>
      <c r="BL714" s="17" t="s">
        <v>272</v>
      </c>
      <c r="BM714" s="224" t="s">
        <v>744</v>
      </c>
    </row>
    <row r="715" s="2" customFormat="1">
      <c r="A715" s="38"/>
      <c r="B715" s="39"/>
      <c r="C715" s="40"/>
      <c r="D715" s="226" t="s">
        <v>141</v>
      </c>
      <c r="E715" s="40"/>
      <c r="F715" s="227" t="s">
        <v>745</v>
      </c>
      <c r="G715" s="40"/>
      <c r="H715" s="40"/>
      <c r="I715" s="228"/>
      <c r="J715" s="40"/>
      <c r="K715" s="40"/>
      <c r="L715" s="44"/>
      <c r="M715" s="229"/>
      <c r="N715" s="230"/>
      <c r="O715" s="91"/>
      <c r="P715" s="91"/>
      <c r="Q715" s="91"/>
      <c r="R715" s="91"/>
      <c r="S715" s="91"/>
      <c r="T715" s="92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7" t="s">
        <v>141</v>
      </c>
      <c r="AU715" s="17" t="s">
        <v>83</v>
      </c>
    </row>
    <row r="716" s="2" customFormat="1">
      <c r="A716" s="38"/>
      <c r="B716" s="39"/>
      <c r="C716" s="40"/>
      <c r="D716" s="231" t="s">
        <v>143</v>
      </c>
      <c r="E716" s="40"/>
      <c r="F716" s="232" t="s">
        <v>746</v>
      </c>
      <c r="G716" s="40"/>
      <c r="H716" s="40"/>
      <c r="I716" s="228"/>
      <c r="J716" s="40"/>
      <c r="K716" s="40"/>
      <c r="L716" s="44"/>
      <c r="M716" s="229"/>
      <c r="N716" s="230"/>
      <c r="O716" s="91"/>
      <c r="P716" s="91"/>
      <c r="Q716" s="91"/>
      <c r="R716" s="91"/>
      <c r="S716" s="91"/>
      <c r="T716" s="92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7" t="s">
        <v>143</v>
      </c>
      <c r="AU716" s="17" t="s">
        <v>83</v>
      </c>
    </row>
    <row r="717" s="13" customFormat="1">
      <c r="A717" s="13"/>
      <c r="B717" s="233"/>
      <c r="C717" s="234"/>
      <c r="D717" s="226" t="s">
        <v>145</v>
      </c>
      <c r="E717" s="235" t="s">
        <v>1</v>
      </c>
      <c r="F717" s="236" t="s">
        <v>747</v>
      </c>
      <c r="G717" s="234"/>
      <c r="H717" s="235" t="s">
        <v>1</v>
      </c>
      <c r="I717" s="237"/>
      <c r="J717" s="234"/>
      <c r="K717" s="234"/>
      <c r="L717" s="238"/>
      <c r="M717" s="239"/>
      <c r="N717" s="240"/>
      <c r="O717" s="240"/>
      <c r="P717" s="240"/>
      <c r="Q717" s="240"/>
      <c r="R717" s="240"/>
      <c r="S717" s="240"/>
      <c r="T717" s="24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2" t="s">
        <v>145</v>
      </c>
      <c r="AU717" s="242" t="s">
        <v>83</v>
      </c>
      <c r="AV717" s="13" t="s">
        <v>81</v>
      </c>
      <c r="AW717" s="13" t="s">
        <v>32</v>
      </c>
      <c r="AX717" s="13" t="s">
        <v>76</v>
      </c>
      <c r="AY717" s="242" t="s">
        <v>133</v>
      </c>
    </row>
    <row r="718" s="14" customFormat="1">
      <c r="A718" s="14"/>
      <c r="B718" s="243"/>
      <c r="C718" s="244"/>
      <c r="D718" s="226" t="s">
        <v>145</v>
      </c>
      <c r="E718" s="245" t="s">
        <v>1</v>
      </c>
      <c r="F718" s="246" t="s">
        <v>81</v>
      </c>
      <c r="G718" s="244"/>
      <c r="H718" s="247">
        <v>1</v>
      </c>
      <c r="I718" s="248"/>
      <c r="J718" s="244"/>
      <c r="K718" s="244"/>
      <c r="L718" s="249"/>
      <c r="M718" s="250"/>
      <c r="N718" s="251"/>
      <c r="O718" s="251"/>
      <c r="P718" s="251"/>
      <c r="Q718" s="251"/>
      <c r="R718" s="251"/>
      <c r="S718" s="251"/>
      <c r="T718" s="252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3" t="s">
        <v>145</v>
      </c>
      <c r="AU718" s="253" t="s">
        <v>83</v>
      </c>
      <c r="AV718" s="14" t="s">
        <v>83</v>
      </c>
      <c r="AW718" s="14" t="s">
        <v>32</v>
      </c>
      <c r="AX718" s="14" t="s">
        <v>76</v>
      </c>
      <c r="AY718" s="253" t="s">
        <v>133</v>
      </c>
    </row>
    <row r="719" s="15" customFormat="1">
      <c r="A719" s="15"/>
      <c r="B719" s="254"/>
      <c r="C719" s="255"/>
      <c r="D719" s="226" t="s">
        <v>145</v>
      </c>
      <c r="E719" s="256" t="s">
        <v>1</v>
      </c>
      <c r="F719" s="257" t="s">
        <v>151</v>
      </c>
      <c r="G719" s="255"/>
      <c r="H719" s="258">
        <v>1</v>
      </c>
      <c r="I719" s="259"/>
      <c r="J719" s="255"/>
      <c r="K719" s="255"/>
      <c r="L719" s="260"/>
      <c r="M719" s="261"/>
      <c r="N719" s="262"/>
      <c r="O719" s="262"/>
      <c r="P719" s="262"/>
      <c r="Q719" s="262"/>
      <c r="R719" s="262"/>
      <c r="S719" s="262"/>
      <c r="T719" s="263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64" t="s">
        <v>145</v>
      </c>
      <c r="AU719" s="264" t="s">
        <v>83</v>
      </c>
      <c r="AV719" s="15" t="s">
        <v>139</v>
      </c>
      <c r="AW719" s="15" t="s">
        <v>32</v>
      </c>
      <c r="AX719" s="15" t="s">
        <v>81</v>
      </c>
      <c r="AY719" s="264" t="s">
        <v>133</v>
      </c>
    </row>
    <row r="720" s="2" customFormat="1" ht="21.75" customHeight="1">
      <c r="A720" s="38"/>
      <c r="B720" s="39"/>
      <c r="C720" s="212" t="s">
        <v>748</v>
      </c>
      <c r="D720" s="212" t="s">
        <v>135</v>
      </c>
      <c r="E720" s="213" t="s">
        <v>749</v>
      </c>
      <c r="F720" s="214" t="s">
        <v>750</v>
      </c>
      <c r="G720" s="215" t="s">
        <v>163</v>
      </c>
      <c r="H720" s="216">
        <v>1</v>
      </c>
      <c r="I720" s="217"/>
      <c r="J720" s="218">
        <f>ROUND(I720*H720,2)</f>
        <v>0</v>
      </c>
      <c r="K720" s="219"/>
      <c r="L720" s="44"/>
      <c r="M720" s="220" t="s">
        <v>1</v>
      </c>
      <c r="N720" s="221" t="s">
        <v>41</v>
      </c>
      <c r="O720" s="91"/>
      <c r="P720" s="222">
        <f>O720*H720</f>
        <v>0</v>
      </c>
      <c r="Q720" s="222">
        <v>0.052900000000000003</v>
      </c>
      <c r="R720" s="222">
        <f>Q720*H720</f>
        <v>0.052900000000000003</v>
      </c>
      <c r="S720" s="222">
        <v>0</v>
      </c>
      <c r="T720" s="223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4" t="s">
        <v>272</v>
      </c>
      <c r="AT720" s="224" t="s">
        <v>135</v>
      </c>
      <c r="AU720" s="224" t="s">
        <v>83</v>
      </c>
      <c r="AY720" s="17" t="s">
        <v>133</v>
      </c>
      <c r="BE720" s="225">
        <f>IF(N720="základní",J720,0)</f>
        <v>0</v>
      </c>
      <c r="BF720" s="225">
        <f>IF(N720="snížená",J720,0)</f>
        <v>0</v>
      </c>
      <c r="BG720" s="225">
        <f>IF(N720="zákl. přenesená",J720,0)</f>
        <v>0</v>
      </c>
      <c r="BH720" s="225">
        <f>IF(N720="sníž. přenesená",J720,0)</f>
        <v>0</v>
      </c>
      <c r="BI720" s="225">
        <f>IF(N720="nulová",J720,0)</f>
        <v>0</v>
      </c>
      <c r="BJ720" s="17" t="s">
        <v>81</v>
      </c>
      <c r="BK720" s="225">
        <f>ROUND(I720*H720,2)</f>
        <v>0</v>
      </c>
      <c r="BL720" s="17" t="s">
        <v>272</v>
      </c>
      <c r="BM720" s="224" t="s">
        <v>751</v>
      </c>
    </row>
    <row r="721" s="2" customFormat="1">
      <c r="A721" s="38"/>
      <c r="B721" s="39"/>
      <c r="C721" s="40"/>
      <c r="D721" s="226" t="s">
        <v>141</v>
      </c>
      <c r="E721" s="40"/>
      <c r="F721" s="227" t="s">
        <v>752</v>
      </c>
      <c r="G721" s="40"/>
      <c r="H721" s="40"/>
      <c r="I721" s="228"/>
      <c r="J721" s="40"/>
      <c r="K721" s="40"/>
      <c r="L721" s="44"/>
      <c r="M721" s="229"/>
      <c r="N721" s="230"/>
      <c r="O721" s="91"/>
      <c r="P721" s="91"/>
      <c r="Q721" s="91"/>
      <c r="R721" s="91"/>
      <c r="S721" s="91"/>
      <c r="T721" s="92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7" t="s">
        <v>141</v>
      </c>
      <c r="AU721" s="17" t="s">
        <v>83</v>
      </c>
    </row>
    <row r="722" s="2" customFormat="1">
      <c r="A722" s="38"/>
      <c r="B722" s="39"/>
      <c r="C722" s="40"/>
      <c r="D722" s="231" t="s">
        <v>143</v>
      </c>
      <c r="E722" s="40"/>
      <c r="F722" s="232" t="s">
        <v>753</v>
      </c>
      <c r="G722" s="40"/>
      <c r="H722" s="40"/>
      <c r="I722" s="228"/>
      <c r="J722" s="40"/>
      <c r="K722" s="40"/>
      <c r="L722" s="44"/>
      <c r="M722" s="229"/>
      <c r="N722" s="230"/>
      <c r="O722" s="91"/>
      <c r="P722" s="91"/>
      <c r="Q722" s="91"/>
      <c r="R722" s="91"/>
      <c r="S722" s="91"/>
      <c r="T722" s="92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143</v>
      </c>
      <c r="AU722" s="17" t="s">
        <v>83</v>
      </c>
    </row>
    <row r="723" s="13" customFormat="1">
      <c r="A723" s="13"/>
      <c r="B723" s="233"/>
      <c r="C723" s="234"/>
      <c r="D723" s="226" t="s">
        <v>145</v>
      </c>
      <c r="E723" s="235" t="s">
        <v>1</v>
      </c>
      <c r="F723" s="236" t="s">
        <v>209</v>
      </c>
      <c r="G723" s="234"/>
      <c r="H723" s="235" t="s">
        <v>1</v>
      </c>
      <c r="I723" s="237"/>
      <c r="J723" s="234"/>
      <c r="K723" s="234"/>
      <c r="L723" s="238"/>
      <c r="M723" s="239"/>
      <c r="N723" s="240"/>
      <c r="O723" s="240"/>
      <c r="P723" s="240"/>
      <c r="Q723" s="240"/>
      <c r="R723" s="240"/>
      <c r="S723" s="240"/>
      <c r="T723" s="24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2" t="s">
        <v>145</v>
      </c>
      <c r="AU723" s="242" t="s">
        <v>83</v>
      </c>
      <c r="AV723" s="13" t="s">
        <v>81</v>
      </c>
      <c r="AW723" s="13" t="s">
        <v>32</v>
      </c>
      <c r="AX723" s="13" t="s">
        <v>76</v>
      </c>
      <c r="AY723" s="242" t="s">
        <v>133</v>
      </c>
    </row>
    <row r="724" s="14" customFormat="1">
      <c r="A724" s="14"/>
      <c r="B724" s="243"/>
      <c r="C724" s="244"/>
      <c r="D724" s="226" t="s">
        <v>145</v>
      </c>
      <c r="E724" s="245" t="s">
        <v>1</v>
      </c>
      <c r="F724" s="246" t="s">
        <v>81</v>
      </c>
      <c r="G724" s="244"/>
      <c r="H724" s="247">
        <v>1</v>
      </c>
      <c r="I724" s="248"/>
      <c r="J724" s="244"/>
      <c r="K724" s="244"/>
      <c r="L724" s="249"/>
      <c r="M724" s="250"/>
      <c r="N724" s="251"/>
      <c r="O724" s="251"/>
      <c r="P724" s="251"/>
      <c r="Q724" s="251"/>
      <c r="R724" s="251"/>
      <c r="S724" s="251"/>
      <c r="T724" s="25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3" t="s">
        <v>145</v>
      </c>
      <c r="AU724" s="253" t="s">
        <v>83</v>
      </c>
      <c r="AV724" s="14" t="s">
        <v>83</v>
      </c>
      <c r="AW724" s="14" t="s">
        <v>32</v>
      </c>
      <c r="AX724" s="14" t="s">
        <v>76</v>
      </c>
      <c r="AY724" s="253" t="s">
        <v>133</v>
      </c>
    </row>
    <row r="725" s="15" customFormat="1">
      <c r="A725" s="15"/>
      <c r="B725" s="254"/>
      <c r="C725" s="255"/>
      <c r="D725" s="226" t="s">
        <v>145</v>
      </c>
      <c r="E725" s="256" t="s">
        <v>1</v>
      </c>
      <c r="F725" s="257" t="s">
        <v>151</v>
      </c>
      <c r="G725" s="255"/>
      <c r="H725" s="258">
        <v>1</v>
      </c>
      <c r="I725" s="259"/>
      <c r="J725" s="255"/>
      <c r="K725" s="255"/>
      <c r="L725" s="260"/>
      <c r="M725" s="261"/>
      <c r="N725" s="262"/>
      <c r="O725" s="262"/>
      <c r="P725" s="262"/>
      <c r="Q725" s="262"/>
      <c r="R725" s="262"/>
      <c r="S725" s="262"/>
      <c r="T725" s="263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4" t="s">
        <v>145</v>
      </c>
      <c r="AU725" s="264" t="s">
        <v>83</v>
      </c>
      <c r="AV725" s="15" t="s">
        <v>139</v>
      </c>
      <c r="AW725" s="15" t="s">
        <v>32</v>
      </c>
      <c r="AX725" s="15" t="s">
        <v>81</v>
      </c>
      <c r="AY725" s="264" t="s">
        <v>133</v>
      </c>
    </row>
    <row r="726" s="2" customFormat="1" ht="16.5" customHeight="1">
      <c r="A726" s="38"/>
      <c r="B726" s="39"/>
      <c r="C726" s="212" t="s">
        <v>754</v>
      </c>
      <c r="D726" s="212" t="s">
        <v>135</v>
      </c>
      <c r="E726" s="213" t="s">
        <v>755</v>
      </c>
      <c r="F726" s="214" t="s">
        <v>756</v>
      </c>
      <c r="G726" s="215" t="s">
        <v>163</v>
      </c>
      <c r="H726" s="216">
        <v>1</v>
      </c>
      <c r="I726" s="217"/>
      <c r="J726" s="218">
        <f>ROUND(I726*H726,2)</f>
        <v>0</v>
      </c>
      <c r="K726" s="219"/>
      <c r="L726" s="44"/>
      <c r="M726" s="220" t="s">
        <v>1</v>
      </c>
      <c r="N726" s="221" t="s">
        <v>41</v>
      </c>
      <c r="O726" s="91"/>
      <c r="P726" s="222">
        <f>O726*H726</f>
        <v>0</v>
      </c>
      <c r="Q726" s="222">
        <v>0.00010000000000000001</v>
      </c>
      <c r="R726" s="222">
        <f>Q726*H726</f>
        <v>0.00010000000000000001</v>
      </c>
      <c r="S726" s="222">
        <v>0.070029999999999995</v>
      </c>
      <c r="T726" s="223">
        <f>S726*H726</f>
        <v>0.070029999999999995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4" t="s">
        <v>272</v>
      </c>
      <c r="AT726" s="224" t="s">
        <v>135</v>
      </c>
      <c r="AU726" s="224" t="s">
        <v>83</v>
      </c>
      <c r="AY726" s="17" t="s">
        <v>133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7" t="s">
        <v>81</v>
      </c>
      <c r="BK726" s="225">
        <f>ROUND(I726*H726,2)</f>
        <v>0</v>
      </c>
      <c r="BL726" s="17" t="s">
        <v>272</v>
      </c>
      <c r="BM726" s="224" t="s">
        <v>757</v>
      </c>
    </row>
    <row r="727" s="2" customFormat="1">
      <c r="A727" s="38"/>
      <c r="B727" s="39"/>
      <c r="C727" s="40"/>
      <c r="D727" s="226" t="s">
        <v>141</v>
      </c>
      <c r="E727" s="40"/>
      <c r="F727" s="227" t="s">
        <v>758</v>
      </c>
      <c r="G727" s="40"/>
      <c r="H727" s="40"/>
      <c r="I727" s="228"/>
      <c r="J727" s="40"/>
      <c r="K727" s="40"/>
      <c r="L727" s="44"/>
      <c r="M727" s="229"/>
      <c r="N727" s="230"/>
      <c r="O727" s="91"/>
      <c r="P727" s="91"/>
      <c r="Q727" s="91"/>
      <c r="R727" s="91"/>
      <c r="S727" s="91"/>
      <c r="T727" s="92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T727" s="17" t="s">
        <v>141</v>
      </c>
      <c r="AU727" s="17" t="s">
        <v>83</v>
      </c>
    </row>
    <row r="728" s="2" customFormat="1">
      <c r="A728" s="38"/>
      <c r="B728" s="39"/>
      <c r="C728" s="40"/>
      <c r="D728" s="231" t="s">
        <v>143</v>
      </c>
      <c r="E728" s="40"/>
      <c r="F728" s="232" t="s">
        <v>759</v>
      </c>
      <c r="G728" s="40"/>
      <c r="H728" s="40"/>
      <c r="I728" s="228"/>
      <c r="J728" s="40"/>
      <c r="K728" s="40"/>
      <c r="L728" s="44"/>
      <c r="M728" s="229"/>
      <c r="N728" s="230"/>
      <c r="O728" s="91"/>
      <c r="P728" s="91"/>
      <c r="Q728" s="91"/>
      <c r="R728" s="91"/>
      <c r="S728" s="91"/>
      <c r="T728" s="92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T728" s="17" t="s">
        <v>143</v>
      </c>
      <c r="AU728" s="17" t="s">
        <v>83</v>
      </c>
    </row>
    <row r="729" s="13" customFormat="1">
      <c r="A729" s="13"/>
      <c r="B729" s="233"/>
      <c r="C729" s="234"/>
      <c r="D729" s="226" t="s">
        <v>145</v>
      </c>
      <c r="E729" s="235" t="s">
        <v>1</v>
      </c>
      <c r="F729" s="236" t="s">
        <v>760</v>
      </c>
      <c r="G729" s="234"/>
      <c r="H729" s="235" t="s">
        <v>1</v>
      </c>
      <c r="I729" s="237"/>
      <c r="J729" s="234"/>
      <c r="K729" s="234"/>
      <c r="L729" s="238"/>
      <c r="M729" s="239"/>
      <c r="N729" s="240"/>
      <c r="O729" s="240"/>
      <c r="P729" s="240"/>
      <c r="Q729" s="240"/>
      <c r="R729" s="240"/>
      <c r="S729" s="240"/>
      <c r="T729" s="241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2" t="s">
        <v>145</v>
      </c>
      <c r="AU729" s="242" t="s">
        <v>83</v>
      </c>
      <c r="AV729" s="13" t="s">
        <v>81</v>
      </c>
      <c r="AW729" s="13" t="s">
        <v>32</v>
      </c>
      <c r="AX729" s="13" t="s">
        <v>76</v>
      </c>
      <c r="AY729" s="242" t="s">
        <v>133</v>
      </c>
    </row>
    <row r="730" s="14" customFormat="1">
      <c r="A730" s="14"/>
      <c r="B730" s="243"/>
      <c r="C730" s="244"/>
      <c r="D730" s="226" t="s">
        <v>145</v>
      </c>
      <c r="E730" s="245" t="s">
        <v>1</v>
      </c>
      <c r="F730" s="246" t="s">
        <v>81</v>
      </c>
      <c r="G730" s="244"/>
      <c r="H730" s="247">
        <v>1</v>
      </c>
      <c r="I730" s="248"/>
      <c r="J730" s="244"/>
      <c r="K730" s="244"/>
      <c r="L730" s="249"/>
      <c r="M730" s="250"/>
      <c r="N730" s="251"/>
      <c r="O730" s="251"/>
      <c r="P730" s="251"/>
      <c r="Q730" s="251"/>
      <c r="R730" s="251"/>
      <c r="S730" s="251"/>
      <c r="T730" s="252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3" t="s">
        <v>145</v>
      </c>
      <c r="AU730" s="253" t="s">
        <v>83</v>
      </c>
      <c r="AV730" s="14" t="s">
        <v>83</v>
      </c>
      <c r="AW730" s="14" t="s">
        <v>32</v>
      </c>
      <c r="AX730" s="14" t="s">
        <v>76</v>
      </c>
      <c r="AY730" s="253" t="s">
        <v>133</v>
      </c>
    </row>
    <row r="731" s="15" customFormat="1">
      <c r="A731" s="15"/>
      <c r="B731" s="254"/>
      <c r="C731" s="255"/>
      <c r="D731" s="226" t="s">
        <v>145</v>
      </c>
      <c r="E731" s="256" t="s">
        <v>1</v>
      </c>
      <c r="F731" s="257" t="s">
        <v>151</v>
      </c>
      <c r="G731" s="255"/>
      <c r="H731" s="258">
        <v>1</v>
      </c>
      <c r="I731" s="259"/>
      <c r="J731" s="255"/>
      <c r="K731" s="255"/>
      <c r="L731" s="260"/>
      <c r="M731" s="261"/>
      <c r="N731" s="262"/>
      <c r="O731" s="262"/>
      <c r="P731" s="262"/>
      <c r="Q731" s="262"/>
      <c r="R731" s="262"/>
      <c r="S731" s="262"/>
      <c r="T731" s="263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4" t="s">
        <v>145</v>
      </c>
      <c r="AU731" s="264" t="s">
        <v>83</v>
      </c>
      <c r="AV731" s="15" t="s">
        <v>139</v>
      </c>
      <c r="AW731" s="15" t="s">
        <v>32</v>
      </c>
      <c r="AX731" s="15" t="s">
        <v>81</v>
      </c>
      <c r="AY731" s="264" t="s">
        <v>133</v>
      </c>
    </row>
    <row r="732" s="2" customFormat="1" ht="16.5" customHeight="1">
      <c r="A732" s="38"/>
      <c r="B732" s="39"/>
      <c r="C732" s="212" t="s">
        <v>761</v>
      </c>
      <c r="D732" s="212" t="s">
        <v>135</v>
      </c>
      <c r="E732" s="213" t="s">
        <v>762</v>
      </c>
      <c r="F732" s="214" t="s">
        <v>763</v>
      </c>
      <c r="G732" s="215" t="s">
        <v>163</v>
      </c>
      <c r="H732" s="216">
        <v>1</v>
      </c>
      <c r="I732" s="217"/>
      <c r="J732" s="218">
        <f>ROUND(I732*H732,2)</f>
        <v>0</v>
      </c>
      <c r="K732" s="219"/>
      <c r="L732" s="44"/>
      <c r="M732" s="220" t="s">
        <v>1</v>
      </c>
      <c r="N732" s="221" t="s">
        <v>41</v>
      </c>
      <c r="O732" s="91"/>
      <c r="P732" s="222">
        <f>O732*H732</f>
        <v>0</v>
      </c>
      <c r="Q732" s="222">
        <v>0.017600000000000001</v>
      </c>
      <c r="R732" s="222">
        <f>Q732*H732</f>
        <v>0.017600000000000001</v>
      </c>
      <c r="S732" s="222">
        <v>0</v>
      </c>
      <c r="T732" s="223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24" t="s">
        <v>272</v>
      </c>
      <c r="AT732" s="224" t="s">
        <v>135</v>
      </c>
      <c r="AU732" s="224" t="s">
        <v>83</v>
      </c>
      <c r="AY732" s="17" t="s">
        <v>133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7" t="s">
        <v>81</v>
      </c>
      <c r="BK732" s="225">
        <f>ROUND(I732*H732,2)</f>
        <v>0</v>
      </c>
      <c r="BL732" s="17" t="s">
        <v>272</v>
      </c>
      <c r="BM732" s="224" t="s">
        <v>764</v>
      </c>
    </row>
    <row r="733" s="2" customFormat="1">
      <c r="A733" s="38"/>
      <c r="B733" s="39"/>
      <c r="C733" s="40"/>
      <c r="D733" s="226" t="s">
        <v>141</v>
      </c>
      <c r="E733" s="40"/>
      <c r="F733" s="227" t="s">
        <v>765</v>
      </c>
      <c r="G733" s="40"/>
      <c r="H733" s="40"/>
      <c r="I733" s="228"/>
      <c r="J733" s="40"/>
      <c r="K733" s="40"/>
      <c r="L733" s="44"/>
      <c r="M733" s="229"/>
      <c r="N733" s="230"/>
      <c r="O733" s="91"/>
      <c r="P733" s="91"/>
      <c r="Q733" s="91"/>
      <c r="R733" s="91"/>
      <c r="S733" s="91"/>
      <c r="T733" s="92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T733" s="17" t="s">
        <v>141</v>
      </c>
      <c r="AU733" s="17" t="s">
        <v>83</v>
      </c>
    </row>
    <row r="734" s="2" customFormat="1">
      <c r="A734" s="38"/>
      <c r="B734" s="39"/>
      <c r="C734" s="40"/>
      <c r="D734" s="231" t="s">
        <v>143</v>
      </c>
      <c r="E734" s="40"/>
      <c r="F734" s="232" t="s">
        <v>766</v>
      </c>
      <c r="G734" s="40"/>
      <c r="H734" s="40"/>
      <c r="I734" s="228"/>
      <c r="J734" s="40"/>
      <c r="K734" s="40"/>
      <c r="L734" s="44"/>
      <c r="M734" s="229"/>
      <c r="N734" s="230"/>
      <c r="O734" s="91"/>
      <c r="P734" s="91"/>
      <c r="Q734" s="91"/>
      <c r="R734" s="91"/>
      <c r="S734" s="91"/>
      <c r="T734" s="92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T734" s="17" t="s">
        <v>143</v>
      </c>
      <c r="AU734" s="17" t="s">
        <v>83</v>
      </c>
    </row>
    <row r="735" s="13" customFormat="1">
      <c r="A735" s="13"/>
      <c r="B735" s="233"/>
      <c r="C735" s="234"/>
      <c r="D735" s="226" t="s">
        <v>145</v>
      </c>
      <c r="E735" s="235" t="s">
        <v>1</v>
      </c>
      <c r="F735" s="236" t="s">
        <v>767</v>
      </c>
      <c r="G735" s="234"/>
      <c r="H735" s="235" t="s">
        <v>1</v>
      </c>
      <c r="I735" s="237"/>
      <c r="J735" s="234"/>
      <c r="K735" s="234"/>
      <c r="L735" s="238"/>
      <c r="M735" s="239"/>
      <c r="N735" s="240"/>
      <c r="O735" s="240"/>
      <c r="P735" s="240"/>
      <c r="Q735" s="240"/>
      <c r="R735" s="240"/>
      <c r="S735" s="240"/>
      <c r="T735" s="241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2" t="s">
        <v>145</v>
      </c>
      <c r="AU735" s="242" t="s">
        <v>83</v>
      </c>
      <c r="AV735" s="13" t="s">
        <v>81</v>
      </c>
      <c r="AW735" s="13" t="s">
        <v>32</v>
      </c>
      <c r="AX735" s="13" t="s">
        <v>76</v>
      </c>
      <c r="AY735" s="242" t="s">
        <v>133</v>
      </c>
    </row>
    <row r="736" s="14" customFormat="1">
      <c r="A736" s="14"/>
      <c r="B736" s="243"/>
      <c r="C736" s="244"/>
      <c r="D736" s="226" t="s">
        <v>145</v>
      </c>
      <c r="E736" s="245" t="s">
        <v>1</v>
      </c>
      <c r="F736" s="246" t="s">
        <v>81</v>
      </c>
      <c r="G736" s="244"/>
      <c r="H736" s="247">
        <v>1</v>
      </c>
      <c r="I736" s="248"/>
      <c r="J736" s="244"/>
      <c r="K736" s="244"/>
      <c r="L736" s="249"/>
      <c r="M736" s="250"/>
      <c r="N736" s="251"/>
      <c r="O736" s="251"/>
      <c r="P736" s="251"/>
      <c r="Q736" s="251"/>
      <c r="R736" s="251"/>
      <c r="S736" s="251"/>
      <c r="T736" s="252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3" t="s">
        <v>145</v>
      </c>
      <c r="AU736" s="253" t="s">
        <v>83</v>
      </c>
      <c r="AV736" s="14" t="s">
        <v>83</v>
      </c>
      <c r="AW736" s="14" t="s">
        <v>32</v>
      </c>
      <c r="AX736" s="14" t="s">
        <v>76</v>
      </c>
      <c r="AY736" s="253" t="s">
        <v>133</v>
      </c>
    </row>
    <row r="737" s="15" customFormat="1">
      <c r="A737" s="15"/>
      <c r="B737" s="254"/>
      <c r="C737" s="255"/>
      <c r="D737" s="226" t="s">
        <v>145</v>
      </c>
      <c r="E737" s="256" t="s">
        <v>1</v>
      </c>
      <c r="F737" s="257" t="s">
        <v>151</v>
      </c>
      <c r="G737" s="255"/>
      <c r="H737" s="258">
        <v>1</v>
      </c>
      <c r="I737" s="259"/>
      <c r="J737" s="255"/>
      <c r="K737" s="255"/>
      <c r="L737" s="260"/>
      <c r="M737" s="261"/>
      <c r="N737" s="262"/>
      <c r="O737" s="262"/>
      <c r="P737" s="262"/>
      <c r="Q737" s="262"/>
      <c r="R737" s="262"/>
      <c r="S737" s="262"/>
      <c r="T737" s="263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64" t="s">
        <v>145</v>
      </c>
      <c r="AU737" s="264" t="s">
        <v>83</v>
      </c>
      <c r="AV737" s="15" t="s">
        <v>139</v>
      </c>
      <c r="AW737" s="15" t="s">
        <v>32</v>
      </c>
      <c r="AX737" s="15" t="s">
        <v>81</v>
      </c>
      <c r="AY737" s="264" t="s">
        <v>133</v>
      </c>
    </row>
    <row r="738" s="2" customFormat="1" ht="16.5" customHeight="1">
      <c r="A738" s="38"/>
      <c r="B738" s="39"/>
      <c r="C738" s="212" t="s">
        <v>768</v>
      </c>
      <c r="D738" s="212" t="s">
        <v>135</v>
      </c>
      <c r="E738" s="213" t="s">
        <v>769</v>
      </c>
      <c r="F738" s="214" t="s">
        <v>770</v>
      </c>
      <c r="G738" s="215" t="s">
        <v>138</v>
      </c>
      <c r="H738" s="216">
        <v>23.98</v>
      </c>
      <c r="I738" s="217"/>
      <c r="J738" s="218">
        <f>ROUND(I738*H738,2)</f>
        <v>0</v>
      </c>
      <c r="K738" s="219"/>
      <c r="L738" s="44"/>
      <c r="M738" s="220" t="s">
        <v>1</v>
      </c>
      <c r="N738" s="221" t="s">
        <v>41</v>
      </c>
      <c r="O738" s="91"/>
      <c r="P738" s="222">
        <f>O738*H738</f>
        <v>0</v>
      </c>
      <c r="Q738" s="222">
        <v>0</v>
      </c>
      <c r="R738" s="222">
        <f>Q738*H738</f>
        <v>0</v>
      </c>
      <c r="S738" s="222">
        <v>0</v>
      </c>
      <c r="T738" s="223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24" t="s">
        <v>272</v>
      </c>
      <c r="AT738" s="224" t="s">
        <v>135</v>
      </c>
      <c r="AU738" s="224" t="s">
        <v>83</v>
      </c>
      <c r="AY738" s="17" t="s">
        <v>133</v>
      </c>
      <c r="BE738" s="225">
        <f>IF(N738="základní",J738,0)</f>
        <v>0</v>
      </c>
      <c r="BF738" s="225">
        <f>IF(N738="snížená",J738,0)</f>
        <v>0</v>
      </c>
      <c r="BG738" s="225">
        <f>IF(N738="zákl. přenesená",J738,0)</f>
        <v>0</v>
      </c>
      <c r="BH738" s="225">
        <f>IF(N738="sníž. přenesená",J738,0)</f>
        <v>0</v>
      </c>
      <c r="BI738" s="225">
        <f>IF(N738="nulová",J738,0)</f>
        <v>0</v>
      </c>
      <c r="BJ738" s="17" t="s">
        <v>81</v>
      </c>
      <c r="BK738" s="225">
        <f>ROUND(I738*H738,2)</f>
        <v>0</v>
      </c>
      <c r="BL738" s="17" t="s">
        <v>272</v>
      </c>
      <c r="BM738" s="224" t="s">
        <v>771</v>
      </c>
    </row>
    <row r="739" s="2" customFormat="1">
      <c r="A739" s="38"/>
      <c r="B739" s="39"/>
      <c r="C739" s="40"/>
      <c r="D739" s="226" t="s">
        <v>141</v>
      </c>
      <c r="E739" s="40"/>
      <c r="F739" s="227" t="s">
        <v>772</v>
      </c>
      <c r="G739" s="40"/>
      <c r="H739" s="40"/>
      <c r="I739" s="228"/>
      <c r="J739" s="40"/>
      <c r="K739" s="40"/>
      <c r="L739" s="44"/>
      <c r="M739" s="229"/>
      <c r="N739" s="230"/>
      <c r="O739" s="91"/>
      <c r="P739" s="91"/>
      <c r="Q739" s="91"/>
      <c r="R739" s="91"/>
      <c r="S739" s="91"/>
      <c r="T739" s="92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T739" s="17" t="s">
        <v>141</v>
      </c>
      <c r="AU739" s="17" t="s">
        <v>83</v>
      </c>
    </row>
    <row r="740" s="2" customFormat="1">
      <c r="A740" s="38"/>
      <c r="B740" s="39"/>
      <c r="C740" s="40"/>
      <c r="D740" s="231" t="s">
        <v>143</v>
      </c>
      <c r="E740" s="40"/>
      <c r="F740" s="232" t="s">
        <v>773</v>
      </c>
      <c r="G740" s="40"/>
      <c r="H740" s="40"/>
      <c r="I740" s="228"/>
      <c r="J740" s="40"/>
      <c r="K740" s="40"/>
      <c r="L740" s="44"/>
      <c r="M740" s="229"/>
      <c r="N740" s="230"/>
      <c r="O740" s="91"/>
      <c r="P740" s="91"/>
      <c r="Q740" s="91"/>
      <c r="R740" s="91"/>
      <c r="S740" s="91"/>
      <c r="T740" s="92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7" t="s">
        <v>143</v>
      </c>
      <c r="AU740" s="17" t="s">
        <v>83</v>
      </c>
    </row>
    <row r="741" s="13" customFormat="1">
      <c r="A741" s="13"/>
      <c r="B741" s="233"/>
      <c r="C741" s="234"/>
      <c r="D741" s="226" t="s">
        <v>145</v>
      </c>
      <c r="E741" s="235" t="s">
        <v>1</v>
      </c>
      <c r="F741" s="236" t="s">
        <v>774</v>
      </c>
      <c r="G741" s="234"/>
      <c r="H741" s="235" t="s">
        <v>1</v>
      </c>
      <c r="I741" s="237"/>
      <c r="J741" s="234"/>
      <c r="K741" s="234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145</v>
      </c>
      <c r="AU741" s="242" t="s">
        <v>83</v>
      </c>
      <c r="AV741" s="13" t="s">
        <v>81</v>
      </c>
      <c r="AW741" s="13" t="s">
        <v>32</v>
      </c>
      <c r="AX741" s="13" t="s">
        <v>76</v>
      </c>
      <c r="AY741" s="242" t="s">
        <v>133</v>
      </c>
    </row>
    <row r="742" s="14" customFormat="1">
      <c r="A742" s="14"/>
      <c r="B742" s="243"/>
      <c r="C742" s="244"/>
      <c r="D742" s="226" t="s">
        <v>145</v>
      </c>
      <c r="E742" s="245" t="s">
        <v>1</v>
      </c>
      <c r="F742" s="246" t="s">
        <v>393</v>
      </c>
      <c r="G742" s="244"/>
      <c r="H742" s="247">
        <v>23.98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3" t="s">
        <v>145</v>
      </c>
      <c r="AU742" s="253" t="s">
        <v>83</v>
      </c>
      <c r="AV742" s="14" t="s">
        <v>83</v>
      </c>
      <c r="AW742" s="14" t="s">
        <v>32</v>
      </c>
      <c r="AX742" s="14" t="s">
        <v>76</v>
      </c>
      <c r="AY742" s="253" t="s">
        <v>133</v>
      </c>
    </row>
    <row r="743" s="15" customFormat="1">
      <c r="A743" s="15"/>
      <c r="B743" s="254"/>
      <c r="C743" s="255"/>
      <c r="D743" s="226" t="s">
        <v>145</v>
      </c>
      <c r="E743" s="256" t="s">
        <v>1</v>
      </c>
      <c r="F743" s="257" t="s">
        <v>151</v>
      </c>
      <c r="G743" s="255"/>
      <c r="H743" s="258">
        <v>23.98</v>
      </c>
      <c r="I743" s="259"/>
      <c r="J743" s="255"/>
      <c r="K743" s="255"/>
      <c r="L743" s="260"/>
      <c r="M743" s="261"/>
      <c r="N743" s="262"/>
      <c r="O743" s="262"/>
      <c r="P743" s="262"/>
      <c r="Q743" s="262"/>
      <c r="R743" s="262"/>
      <c r="S743" s="262"/>
      <c r="T743" s="263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64" t="s">
        <v>145</v>
      </c>
      <c r="AU743" s="264" t="s">
        <v>83</v>
      </c>
      <c r="AV743" s="15" t="s">
        <v>139</v>
      </c>
      <c r="AW743" s="15" t="s">
        <v>32</v>
      </c>
      <c r="AX743" s="15" t="s">
        <v>81</v>
      </c>
      <c r="AY743" s="264" t="s">
        <v>133</v>
      </c>
    </row>
    <row r="744" s="2" customFormat="1" ht="16.5" customHeight="1">
      <c r="A744" s="38"/>
      <c r="B744" s="39"/>
      <c r="C744" s="212" t="s">
        <v>775</v>
      </c>
      <c r="D744" s="212" t="s">
        <v>135</v>
      </c>
      <c r="E744" s="213" t="s">
        <v>776</v>
      </c>
      <c r="F744" s="214" t="s">
        <v>777</v>
      </c>
      <c r="G744" s="215" t="s">
        <v>282</v>
      </c>
      <c r="H744" s="216">
        <v>0.14899999999999999</v>
      </c>
      <c r="I744" s="217"/>
      <c r="J744" s="218">
        <f>ROUND(I744*H744,2)</f>
        <v>0</v>
      </c>
      <c r="K744" s="219"/>
      <c r="L744" s="44"/>
      <c r="M744" s="220" t="s">
        <v>1</v>
      </c>
      <c r="N744" s="221" t="s">
        <v>41</v>
      </c>
      <c r="O744" s="91"/>
      <c r="P744" s="222">
        <f>O744*H744</f>
        <v>0</v>
      </c>
      <c r="Q744" s="222">
        <v>0</v>
      </c>
      <c r="R744" s="222">
        <f>Q744*H744</f>
        <v>0</v>
      </c>
      <c r="S744" s="222">
        <v>0</v>
      </c>
      <c r="T744" s="223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24" t="s">
        <v>272</v>
      </c>
      <c r="AT744" s="224" t="s">
        <v>135</v>
      </c>
      <c r="AU744" s="224" t="s">
        <v>83</v>
      </c>
      <c r="AY744" s="17" t="s">
        <v>133</v>
      </c>
      <c r="BE744" s="225">
        <f>IF(N744="základní",J744,0)</f>
        <v>0</v>
      </c>
      <c r="BF744" s="225">
        <f>IF(N744="snížená",J744,0)</f>
        <v>0</v>
      </c>
      <c r="BG744" s="225">
        <f>IF(N744="zákl. přenesená",J744,0)</f>
        <v>0</v>
      </c>
      <c r="BH744" s="225">
        <f>IF(N744="sníž. přenesená",J744,0)</f>
        <v>0</v>
      </c>
      <c r="BI744" s="225">
        <f>IF(N744="nulová",J744,0)</f>
        <v>0</v>
      </c>
      <c r="BJ744" s="17" t="s">
        <v>81</v>
      </c>
      <c r="BK744" s="225">
        <f>ROUND(I744*H744,2)</f>
        <v>0</v>
      </c>
      <c r="BL744" s="17" t="s">
        <v>272</v>
      </c>
      <c r="BM744" s="224" t="s">
        <v>778</v>
      </c>
    </row>
    <row r="745" s="2" customFormat="1">
      <c r="A745" s="38"/>
      <c r="B745" s="39"/>
      <c r="C745" s="40"/>
      <c r="D745" s="226" t="s">
        <v>141</v>
      </c>
      <c r="E745" s="40"/>
      <c r="F745" s="227" t="s">
        <v>779</v>
      </c>
      <c r="G745" s="40"/>
      <c r="H745" s="40"/>
      <c r="I745" s="228"/>
      <c r="J745" s="40"/>
      <c r="K745" s="40"/>
      <c r="L745" s="44"/>
      <c r="M745" s="229"/>
      <c r="N745" s="230"/>
      <c r="O745" s="91"/>
      <c r="P745" s="91"/>
      <c r="Q745" s="91"/>
      <c r="R745" s="91"/>
      <c r="S745" s="91"/>
      <c r="T745" s="92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7" t="s">
        <v>141</v>
      </c>
      <c r="AU745" s="17" t="s">
        <v>83</v>
      </c>
    </row>
    <row r="746" s="2" customFormat="1">
      <c r="A746" s="38"/>
      <c r="B746" s="39"/>
      <c r="C746" s="40"/>
      <c r="D746" s="231" t="s">
        <v>143</v>
      </c>
      <c r="E746" s="40"/>
      <c r="F746" s="232" t="s">
        <v>780</v>
      </c>
      <c r="G746" s="40"/>
      <c r="H746" s="40"/>
      <c r="I746" s="228"/>
      <c r="J746" s="40"/>
      <c r="K746" s="40"/>
      <c r="L746" s="44"/>
      <c r="M746" s="229"/>
      <c r="N746" s="230"/>
      <c r="O746" s="91"/>
      <c r="P746" s="91"/>
      <c r="Q746" s="91"/>
      <c r="R746" s="91"/>
      <c r="S746" s="91"/>
      <c r="T746" s="92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T746" s="17" t="s">
        <v>143</v>
      </c>
      <c r="AU746" s="17" t="s">
        <v>83</v>
      </c>
    </row>
    <row r="747" s="12" customFormat="1" ht="22.8" customHeight="1">
      <c r="A747" s="12"/>
      <c r="B747" s="196"/>
      <c r="C747" s="197"/>
      <c r="D747" s="198" t="s">
        <v>75</v>
      </c>
      <c r="E747" s="210" t="s">
        <v>781</v>
      </c>
      <c r="F747" s="210" t="s">
        <v>782</v>
      </c>
      <c r="G747" s="197"/>
      <c r="H747" s="197"/>
      <c r="I747" s="200"/>
      <c r="J747" s="211">
        <f>BK747</f>
        <v>0</v>
      </c>
      <c r="K747" s="197"/>
      <c r="L747" s="202"/>
      <c r="M747" s="203"/>
      <c r="N747" s="204"/>
      <c r="O747" s="204"/>
      <c r="P747" s="205">
        <f>SUM(P748:P755)</f>
        <v>0</v>
      </c>
      <c r="Q747" s="204"/>
      <c r="R747" s="205">
        <f>SUM(R748:R755)</f>
        <v>0</v>
      </c>
      <c r="S747" s="204"/>
      <c r="T747" s="206">
        <f>SUM(T748:T755)</f>
        <v>0</v>
      </c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R747" s="207" t="s">
        <v>83</v>
      </c>
      <c r="AT747" s="208" t="s">
        <v>75</v>
      </c>
      <c r="AU747" s="208" t="s">
        <v>81</v>
      </c>
      <c r="AY747" s="207" t="s">
        <v>133</v>
      </c>
      <c r="BK747" s="209">
        <f>SUM(BK748:BK755)</f>
        <v>0</v>
      </c>
    </row>
    <row r="748" s="2" customFormat="1" ht="24.15" customHeight="1">
      <c r="A748" s="38"/>
      <c r="B748" s="39"/>
      <c r="C748" s="212" t="s">
        <v>783</v>
      </c>
      <c r="D748" s="212" t="s">
        <v>135</v>
      </c>
      <c r="E748" s="213" t="s">
        <v>784</v>
      </c>
      <c r="F748" s="214" t="s">
        <v>785</v>
      </c>
      <c r="G748" s="215" t="s">
        <v>590</v>
      </c>
      <c r="H748" s="216">
        <v>1</v>
      </c>
      <c r="I748" s="217"/>
      <c r="J748" s="218">
        <f>ROUND(I748*H748,2)</f>
        <v>0</v>
      </c>
      <c r="K748" s="219"/>
      <c r="L748" s="44"/>
      <c r="M748" s="220" t="s">
        <v>1</v>
      </c>
      <c r="N748" s="221" t="s">
        <v>41</v>
      </c>
      <c r="O748" s="91"/>
      <c r="P748" s="222">
        <f>O748*H748</f>
        <v>0</v>
      </c>
      <c r="Q748" s="222">
        <v>0</v>
      </c>
      <c r="R748" s="222">
        <f>Q748*H748</f>
        <v>0</v>
      </c>
      <c r="S748" s="222">
        <v>0</v>
      </c>
      <c r="T748" s="223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24" t="s">
        <v>272</v>
      </c>
      <c r="AT748" s="224" t="s">
        <v>135</v>
      </c>
      <c r="AU748" s="224" t="s">
        <v>83</v>
      </c>
      <c r="AY748" s="17" t="s">
        <v>133</v>
      </c>
      <c r="BE748" s="225">
        <f>IF(N748="základní",J748,0)</f>
        <v>0</v>
      </c>
      <c r="BF748" s="225">
        <f>IF(N748="snížená",J748,0)</f>
        <v>0</v>
      </c>
      <c r="BG748" s="225">
        <f>IF(N748="zákl. přenesená",J748,0)</f>
        <v>0</v>
      </c>
      <c r="BH748" s="225">
        <f>IF(N748="sníž. přenesená",J748,0)</f>
        <v>0</v>
      </c>
      <c r="BI748" s="225">
        <f>IF(N748="nulová",J748,0)</f>
        <v>0</v>
      </c>
      <c r="BJ748" s="17" t="s">
        <v>81</v>
      </c>
      <c r="BK748" s="225">
        <f>ROUND(I748*H748,2)</f>
        <v>0</v>
      </c>
      <c r="BL748" s="17" t="s">
        <v>272</v>
      </c>
      <c r="BM748" s="224" t="s">
        <v>786</v>
      </c>
    </row>
    <row r="749" s="2" customFormat="1">
      <c r="A749" s="38"/>
      <c r="B749" s="39"/>
      <c r="C749" s="40"/>
      <c r="D749" s="226" t="s">
        <v>141</v>
      </c>
      <c r="E749" s="40"/>
      <c r="F749" s="227" t="s">
        <v>785</v>
      </c>
      <c r="G749" s="40"/>
      <c r="H749" s="40"/>
      <c r="I749" s="228"/>
      <c r="J749" s="40"/>
      <c r="K749" s="40"/>
      <c r="L749" s="44"/>
      <c r="M749" s="229"/>
      <c r="N749" s="230"/>
      <c r="O749" s="91"/>
      <c r="P749" s="91"/>
      <c r="Q749" s="91"/>
      <c r="R749" s="91"/>
      <c r="S749" s="91"/>
      <c r="T749" s="92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7" t="s">
        <v>141</v>
      </c>
      <c r="AU749" s="17" t="s">
        <v>83</v>
      </c>
    </row>
    <row r="750" s="13" customFormat="1">
      <c r="A750" s="13"/>
      <c r="B750" s="233"/>
      <c r="C750" s="234"/>
      <c r="D750" s="226" t="s">
        <v>145</v>
      </c>
      <c r="E750" s="235" t="s">
        <v>1</v>
      </c>
      <c r="F750" s="236" t="s">
        <v>787</v>
      </c>
      <c r="G750" s="234"/>
      <c r="H750" s="235" t="s">
        <v>1</v>
      </c>
      <c r="I750" s="237"/>
      <c r="J750" s="234"/>
      <c r="K750" s="234"/>
      <c r="L750" s="238"/>
      <c r="M750" s="239"/>
      <c r="N750" s="240"/>
      <c r="O750" s="240"/>
      <c r="P750" s="240"/>
      <c r="Q750" s="240"/>
      <c r="R750" s="240"/>
      <c r="S750" s="240"/>
      <c r="T750" s="241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2" t="s">
        <v>145</v>
      </c>
      <c r="AU750" s="242" t="s">
        <v>83</v>
      </c>
      <c r="AV750" s="13" t="s">
        <v>81</v>
      </c>
      <c r="AW750" s="13" t="s">
        <v>32</v>
      </c>
      <c r="AX750" s="13" t="s">
        <v>76</v>
      </c>
      <c r="AY750" s="242" t="s">
        <v>133</v>
      </c>
    </row>
    <row r="751" s="13" customFormat="1">
      <c r="A751" s="13"/>
      <c r="B751" s="233"/>
      <c r="C751" s="234"/>
      <c r="D751" s="226" t="s">
        <v>145</v>
      </c>
      <c r="E751" s="235" t="s">
        <v>1</v>
      </c>
      <c r="F751" s="236" t="s">
        <v>788</v>
      </c>
      <c r="G751" s="234"/>
      <c r="H751" s="235" t="s">
        <v>1</v>
      </c>
      <c r="I751" s="237"/>
      <c r="J751" s="234"/>
      <c r="K751" s="234"/>
      <c r="L751" s="238"/>
      <c r="M751" s="239"/>
      <c r="N751" s="240"/>
      <c r="O751" s="240"/>
      <c r="P751" s="240"/>
      <c r="Q751" s="240"/>
      <c r="R751" s="240"/>
      <c r="S751" s="240"/>
      <c r="T751" s="241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2" t="s">
        <v>145</v>
      </c>
      <c r="AU751" s="242" t="s">
        <v>83</v>
      </c>
      <c r="AV751" s="13" t="s">
        <v>81</v>
      </c>
      <c r="AW751" s="13" t="s">
        <v>32</v>
      </c>
      <c r="AX751" s="13" t="s">
        <v>76</v>
      </c>
      <c r="AY751" s="242" t="s">
        <v>133</v>
      </c>
    </row>
    <row r="752" s="13" customFormat="1">
      <c r="A752" s="13"/>
      <c r="B752" s="233"/>
      <c r="C752" s="234"/>
      <c r="D752" s="226" t="s">
        <v>145</v>
      </c>
      <c r="E752" s="235" t="s">
        <v>1</v>
      </c>
      <c r="F752" s="236" t="s">
        <v>789</v>
      </c>
      <c r="G752" s="234"/>
      <c r="H752" s="235" t="s">
        <v>1</v>
      </c>
      <c r="I752" s="237"/>
      <c r="J752" s="234"/>
      <c r="K752" s="234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145</v>
      </c>
      <c r="AU752" s="242" t="s">
        <v>83</v>
      </c>
      <c r="AV752" s="13" t="s">
        <v>81</v>
      </c>
      <c r="AW752" s="13" t="s">
        <v>32</v>
      </c>
      <c r="AX752" s="13" t="s">
        <v>76</v>
      </c>
      <c r="AY752" s="242" t="s">
        <v>133</v>
      </c>
    </row>
    <row r="753" s="13" customFormat="1">
      <c r="A753" s="13"/>
      <c r="B753" s="233"/>
      <c r="C753" s="234"/>
      <c r="D753" s="226" t="s">
        <v>145</v>
      </c>
      <c r="E753" s="235" t="s">
        <v>1</v>
      </c>
      <c r="F753" s="236" t="s">
        <v>790</v>
      </c>
      <c r="G753" s="234"/>
      <c r="H753" s="235" t="s">
        <v>1</v>
      </c>
      <c r="I753" s="237"/>
      <c r="J753" s="234"/>
      <c r="K753" s="234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145</v>
      </c>
      <c r="AU753" s="242" t="s">
        <v>83</v>
      </c>
      <c r="AV753" s="13" t="s">
        <v>81</v>
      </c>
      <c r="AW753" s="13" t="s">
        <v>32</v>
      </c>
      <c r="AX753" s="13" t="s">
        <v>76</v>
      </c>
      <c r="AY753" s="242" t="s">
        <v>133</v>
      </c>
    </row>
    <row r="754" s="14" customFormat="1">
      <c r="A754" s="14"/>
      <c r="B754" s="243"/>
      <c r="C754" s="244"/>
      <c r="D754" s="226" t="s">
        <v>145</v>
      </c>
      <c r="E754" s="245" t="s">
        <v>1</v>
      </c>
      <c r="F754" s="246" t="s">
        <v>81</v>
      </c>
      <c r="G754" s="244"/>
      <c r="H754" s="247">
        <v>1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145</v>
      </c>
      <c r="AU754" s="253" t="s">
        <v>83</v>
      </c>
      <c r="AV754" s="14" t="s">
        <v>83</v>
      </c>
      <c r="AW754" s="14" t="s">
        <v>32</v>
      </c>
      <c r="AX754" s="14" t="s">
        <v>76</v>
      </c>
      <c r="AY754" s="253" t="s">
        <v>133</v>
      </c>
    </row>
    <row r="755" s="15" customFormat="1">
      <c r="A755" s="15"/>
      <c r="B755" s="254"/>
      <c r="C755" s="255"/>
      <c r="D755" s="226" t="s">
        <v>145</v>
      </c>
      <c r="E755" s="256" t="s">
        <v>1</v>
      </c>
      <c r="F755" s="257" t="s">
        <v>151</v>
      </c>
      <c r="G755" s="255"/>
      <c r="H755" s="258">
        <v>1</v>
      </c>
      <c r="I755" s="259"/>
      <c r="J755" s="255"/>
      <c r="K755" s="255"/>
      <c r="L755" s="260"/>
      <c r="M755" s="261"/>
      <c r="N755" s="262"/>
      <c r="O755" s="262"/>
      <c r="P755" s="262"/>
      <c r="Q755" s="262"/>
      <c r="R755" s="262"/>
      <c r="S755" s="262"/>
      <c r="T755" s="263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64" t="s">
        <v>145</v>
      </c>
      <c r="AU755" s="264" t="s">
        <v>83</v>
      </c>
      <c r="AV755" s="15" t="s">
        <v>139</v>
      </c>
      <c r="AW755" s="15" t="s">
        <v>32</v>
      </c>
      <c r="AX755" s="15" t="s">
        <v>81</v>
      </c>
      <c r="AY755" s="264" t="s">
        <v>133</v>
      </c>
    </row>
    <row r="756" s="12" customFormat="1" ht="22.8" customHeight="1">
      <c r="A756" s="12"/>
      <c r="B756" s="196"/>
      <c r="C756" s="197"/>
      <c r="D756" s="198" t="s">
        <v>75</v>
      </c>
      <c r="E756" s="210" t="s">
        <v>791</v>
      </c>
      <c r="F756" s="210" t="s">
        <v>792</v>
      </c>
      <c r="G756" s="197"/>
      <c r="H756" s="197"/>
      <c r="I756" s="200"/>
      <c r="J756" s="211">
        <f>BK756</f>
        <v>0</v>
      </c>
      <c r="K756" s="197"/>
      <c r="L756" s="202"/>
      <c r="M756" s="203"/>
      <c r="N756" s="204"/>
      <c r="O756" s="204"/>
      <c r="P756" s="205">
        <f>SUM(P757:P765)</f>
        <v>0</v>
      </c>
      <c r="Q756" s="204"/>
      <c r="R756" s="205">
        <f>SUM(R757:R765)</f>
        <v>0</v>
      </c>
      <c r="S756" s="204"/>
      <c r="T756" s="206">
        <f>SUM(T757:T765)</f>
        <v>0.56753999999999993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207" t="s">
        <v>83</v>
      </c>
      <c r="AT756" s="208" t="s">
        <v>75</v>
      </c>
      <c r="AU756" s="208" t="s">
        <v>81</v>
      </c>
      <c r="AY756" s="207" t="s">
        <v>133</v>
      </c>
      <c r="BK756" s="209">
        <f>SUM(BK757:BK765)</f>
        <v>0</v>
      </c>
    </row>
    <row r="757" s="2" customFormat="1" ht="16.5" customHeight="1">
      <c r="A757" s="38"/>
      <c r="B757" s="39"/>
      <c r="C757" s="212" t="s">
        <v>793</v>
      </c>
      <c r="D757" s="212" t="s">
        <v>135</v>
      </c>
      <c r="E757" s="213" t="s">
        <v>794</v>
      </c>
      <c r="F757" s="214" t="s">
        <v>795</v>
      </c>
      <c r="G757" s="215" t="s">
        <v>138</v>
      </c>
      <c r="H757" s="216">
        <v>31.530000000000001</v>
      </c>
      <c r="I757" s="217"/>
      <c r="J757" s="218">
        <f>ROUND(I757*H757,2)</f>
        <v>0</v>
      </c>
      <c r="K757" s="219"/>
      <c r="L757" s="44"/>
      <c r="M757" s="220" t="s">
        <v>1</v>
      </c>
      <c r="N757" s="221" t="s">
        <v>41</v>
      </c>
      <c r="O757" s="91"/>
      <c r="P757" s="222">
        <f>O757*H757</f>
        <v>0</v>
      </c>
      <c r="Q757" s="222">
        <v>0</v>
      </c>
      <c r="R757" s="222">
        <f>Q757*H757</f>
        <v>0</v>
      </c>
      <c r="S757" s="222">
        <v>0.017999999999999999</v>
      </c>
      <c r="T757" s="223">
        <f>S757*H757</f>
        <v>0.56753999999999993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24" t="s">
        <v>272</v>
      </c>
      <c r="AT757" s="224" t="s">
        <v>135</v>
      </c>
      <c r="AU757" s="224" t="s">
        <v>83</v>
      </c>
      <c r="AY757" s="17" t="s">
        <v>133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7" t="s">
        <v>81</v>
      </c>
      <c r="BK757" s="225">
        <f>ROUND(I757*H757,2)</f>
        <v>0</v>
      </c>
      <c r="BL757" s="17" t="s">
        <v>272</v>
      </c>
      <c r="BM757" s="224" t="s">
        <v>796</v>
      </c>
    </row>
    <row r="758" s="2" customFormat="1">
      <c r="A758" s="38"/>
      <c r="B758" s="39"/>
      <c r="C758" s="40"/>
      <c r="D758" s="226" t="s">
        <v>141</v>
      </c>
      <c r="E758" s="40"/>
      <c r="F758" s="227" t="s">
        <v>797</v>
      </c>
      <c r="G758" s="40"/>
      <c r="H758" s="40"/>
      <c r="I758" s="228"/>
      <c r="J758" s="40"/>
      <c r="K758" s="40"/>
      <c r="L758" s="44"/>
      <c r="M758" s="229"/>
      <c r="N758" s="230"/>
      <c r="O758" s="91"/>
      <c r="P758" s="91"/>
      <c r="Q758" s="91"/>
      <c r="R758" s="91"/>
      <c r="S758" s="91"/>
      <c r="T758" s="92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17" t="s">
        <v>141</v>
      </c>
      <c r="AU758" s="17" t="s">
        <v>83</v>
      </c>
    </row>
    <row r="759" s="2" customFormat="1">
      <c r="A759" s="38"/>
      <c r="B759" s="39"/>
      <c r="C759" s="40"/>
      <c r="D759" s="231" t="s">
        <v>143</v>
      </c>
      <c r="E759" s="40"/>
      <c r="F759" s="232" t="s">
        <v>798</v>
      </c>
      <c r="G759" s="40"/>
      <c r="H759" s="40"/>
      <c r="I759" s="228"/>
      <c r="J759" s="40"/>
      <c r="K759" s="40"/>
      <c r="L759" s="44"/>
      <c r="M759" s="229"/>
      <c r="N759" s="230"/>
      <c r="O759" s="91"/>
      <c r="P759" s="91"/>
      <c r="Q759" s="91"/>
      <c r="R759" s="91"/>
      <c r="S759" s="91"/>
      <c r="T759" s="92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T759" s="17" t="s">
        <v>143</v>
      </c>
      <c r="AU759" s="17" t="s">
        <v>83</v>
      </c>
    </row>
    <row r="760" s="13" customFormat="1">
      <c r="A760" s="13"/>
      <c r="B760" s="233"/>
      <c r="C760" s="234"/>
      <c r="D760" s="226" t="s">
        <v>145</v>
      </c>
      <c r="E760" s="235" t="s">
        <v>1</v>
      </c>
      <c r="F760" s="236" t="s">
        <v>799</v>
      </c>
      <c r="G760" s="234"/>
      <c r="H760" s="235" t="s">
        <v>1</v>
      </c>
      <c r="I760" s="237"/>
      <c r="J760" s="234"/>
      <c r="K760" s="234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145</v>
      </c>
      <c r="AU760" s="242" t="s">
        <v>83</v>
      </c>
      <c r="AV760" s="13" t="s">
        <v>81</v>
      </c>
      <c r="AW760" s="13" t="s">
        <v>32</v>
      </c>
      <c r="AX760" s="13" t="s">
        <v>76</v>
      </c>
      <c r="AY760" s="242" t="s">
        <v>133</v>
      </c>
    </row>
    <row r="761" s="14" customFormat="1">
      <c r="A761" s="14"/>
      <c r="B761" s="243"/>
      <c r="C761" s="244"/>
      <c r="D761" s="226" t="s">
        <v>145</v>
      </c>
      <c r="E761" s="245" t="s">
        <v>1</v>
      </c>
      <c r="F761" s="246" t="s">
        <v>800</v>
      </c>
      <c r="G761" s="244"/>
      <c r="H761" s="247">
        <v>31.530000000000001</v>
      </c>
      <c r="I761" s="248"/>
      <c r="J761" s="244"/>
      <c r="K761" s="244"/>
      <c r="L761" s="249"/>
      <c r="M761" s="250"/>
      <c r="N761" s="251"/>
      <c r="O761" s="251"/>
      <c r="P761" s="251"/>
      <c r="Q761" s="251"/>
      <c r="R761" s="251"/>
      <c r="S761" s="251"/>
      <c r="T761" s="252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3" t="s">
        <v>145</v>
      </c>
      <c r="AU761" s="253" t="s">
        <v>83</v>
      </c>
      <c r="AV761" s="14" t="s">
        <v>83</v>
      </c>
      <c r="AW761" s="14" t="s">
        <v>32</v>
      </c>
      <c r="AX761" s="14" t="s">
        <v>76</v>
      </c>
      <c r="AY761" s="253" t="s">
        <v>133</v>
      </c>
    </row>
    <row r="762" s="15" customFormat="1">
      <c r="A762" s="15"/>
      <c r="B762" s="254"/>
      <c r="C762" s="255"/>
      <c r="D762" s="226" t="s">
        <v>145</v>
      </c>
      <c r="E762" s="256" t="s">
        <v>1</v>
      </c>
      <c r="F762" s="257" t="s">
        <v>151</v>
      </c>
      <c r="G762" s="255"/>
      <c r="H762" s="258">
        <v>31.530000000000001</v>
      </c>
      <c r="I762" s="259"/>
      <c r="J762" s="255"/>
      <c r="K762" s="255"/>
      <c r="L762" s="260"/>
      <c r="M762" s="261"/>
      <c r="N762" s="262"/>
      <c r="O762" s="262"/>
      <c r="P762" s="262"/>
      <c r="Q762" s="262"/>
      <c r="R762" s="262"/>
      <c r="S762" s="262"/>
      <c r="T762" s="263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4" t="s">
        <v>145</v>
      </c>
      <c r="AU762" s="264" t="s">
        <v>83</v>
      </c>
      <c r="AV762" s="15" t="s">
        <v>139</v>
      </c>
      <c r="AW762" s="15" t="s">
        <v>32</v>
      </c>
      <c r="AX762" s="15" t="s">
        <v>81</v>
      </c>
      <c r="AY762" s="264" t="s">
        <v>133</v>
      </c>
    </row>
    <row r="763" s="2" customFormat="1" ht="16.5" customHeight="1">
      <c r="A763" s="38"/>
      <c r="B763" s="39"/>
      <c r="C763" s="212" t="s">
        <v>801</v>
      </c>
      <c r="D763" s="212" t="s">
        <v>135</v>
      </c>
      <c r="E763" s="213" t="s">
        <v>802</v>
      </c>
      <c r="F763" s="214" t="s">
        <v>803</v>
      </c>
      <c r="G763" s="215" t="s">
        <v>282</v>
      </c>
      <c r="H763" s="216">
        <v>0</v>
      </c>
      <c r="I763" s="217"/>
      <c r="J763" s="218">
        <f>ROUND(I763*H763,2)</f>
        <v>0</v>
      </c>
      <c r="K763" s="219"/>
      <c r="L763" s="44"/>
      <c r="M763" s="220" t="s">
        <v>1</v>
      </c>
      <c r="N763" s="221" t="s">
        <v>41</v>
      </c>
      <c r="O763" s="91"/>
      <c r="P763" s="222">
        <f>O763*H763</f>
        <v>0</v>
      </c>
      <c r="Q763" s="222">
        <v>0</v>
      </c>
      <c r="R763" s="222">
        <f>Q763*H763</f>
        <v>0</v>
      </c>
      <c r="S763" s="222">
        <v>0</v>
      </c>
      <c r="T763" s="223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24" t="s">
        <v>272</v>
      </c>
      <c r="AT763" s="224" t="s">
        <v>135</v>
      </c>
      <c r="AU763" s="224" t="s">
        <v>83</v>
      </c>
      <c r="AY763" s="17" t="s">
        <v>133</v>
      </c>
      <c r="BE763" s="225">
        <f>IF(N763="základní",J763,0)</f>
        <v>0</v>
      </c>
      <c r="BF763" s="225">
        <f>IF(N763="snížená",J763,0)</f>
        <v>0</v>
      </c>
      <c r="BG763" s="225">
        <f>IF(N763="zákl. přenesená",J763,0)</f>
        <v>0</v>
      </c>
      <c r="BH763" s="225">
        <f>IF(N763="sníž. přenesená",J763,0)</f>
        <v>0</v>
      </c>
      <c r="BI763" s="225">
        <f>IF(N763="nulová",J763,0)</f>
        <v>0</v>
      </c>
      <c r="BJ763" s="17" t="s">
        <v>81</v>
      </c>
      <c r="BK763" s="225">
        <f>ROUND(I763*H763,2)</f>
        <v>0</v>
      </c>
      <c r="BL763" s="17" t="s">
        <v>272</v>
      </c>
      <c r="BM763" s="224" t="s">
        <v>804</v>
      </c>
    </row>
    <row r="764" s="2" customFormat="1">
      <c r="A764" s="38"/>
      <c r="B764" s="39"/>
      <c r="C764" s="40"/>
      <c r="D764" s="226" t="s">
        <v>141</v>
      </c>
      <c r="E764" s="40"/>
      <c r="F764" s="227" t="s">
        <v>805</v>
      </c>
      <c r="G764" s="40"/>
      <c r="H764" s="40"/>
      <c r="I764" s="228"/>
      <c r="J764" s="40"/>
      <c r="K764" s="40"/>
      <c r="L764" s="44"/>
      <c r="M764" s="229"/>
      <c r="N764" s="230"/>
      <c r="O764" s="91"/>
      <c r="P764" s="91"/>
      <c r="Q764" s="91"/>
      <c r="R764" s="91"/>
      <c r="S764" s="91"/>
      <c r="T764" s="92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7" t="s">
        <v>141</v>
      </c>
      <c r="AU764" s="17" t="s">
        <v>83</v>
      </c>
    </row>
    <row r="765" s="2" customFormat="1">
      <c r="A765" s="38"/>
      <c r="B765" s="39"/>
      <c r="C765" s="40"/>
      <c r="D765" s="231" t="s">
        <v>143</v>
      </c>
      <c r="E765" s="40"/>
      <c r="F765" s="232" t="s">
        <v>806</v>
      </c>
      <c r="G765" s="40"/>
      <c r="H765" s="40"/>
      <c r="I765" s="228"/>
      <c r="J765" s="40"/>
      <c r="K765" s="40"/>
      <c r="L765" s="44"/>
      <c r="M765" s="229"/>
      <c r="N765" s="230"/>
      <c r="O765" s="91"/>
      <c r="P765" s="91"/>
      <c r="Q765" s="91"/>
      <c r="R765" s="91"/>
      <c r="S765" s="91"/>
      <c r="T765" s="92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7" t="s">
        <v>143</v>
      </c>
      <c r="AU765" s="17" t="s">
        <v>83</v>
      </c>
    </row>
    <row r="766" s="12" customFormat="1" ht="22.8" customHeight="1">
      <c r="A766" s="12"/>
      <c r="B766" s="196"/>
      <c r="C766" s="197"/>
      <c r="D766" s="198" t="s">
        <v>75</v>
      </c>
      <c r="E766" s="210" t="s">
        <v>807</v>
      </c>
      <c r="F766" s="210" t="s">
        <v>808</v>
      </c>
      <c r="G766" s="197"/>
      <c r="H766" s="197"/>
      <c r="I766" s="200"/>
      <c r="J766" s="211">
        <f>BK766</f>
        <v>0</v>
      </c>
      <c r="K766" s="197"/>
      <c r="L766" s="202"/>
      <c r="M766" s="203"/>
      <c r="N766" s="204"/>
      <c r="O766" s="204"/>
      <c r="P766" s="205">
        <f>SUM(P767:P787)</f>
        <v>0</v>
      </c>
      <c r="Q766" s="204"/>
      <c r="R766" s="205">
        <f>SUM(R767:R787)</f>
        <v>1.2740537999999999</v>
      </c>
      <c r="S766" s="204"/>
      <c r="T766" s="206">
        <f>SUM(T767:T787)</f>
        <v>0</v>
      </c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R766" s="207" t="s">
        <v>83</v>
      </c>
      <c r="AT766" s="208" t="s">
        <v>75</v>
      </c>
      <c r="AU766" s="208" t="s">
        <v>81</v>
      </c>
      <c r="AY766" s="207" t="s">
        <v>133</v>
      </c>
      <c r="BK766" s="209">
        <f>SUM(BK767:BK787)</f>
        <v>0</v>
      </c>
    </row>
    <row r="767" s="2" customFormat="1" ht="16.5" customHeight="1">
      <c r="A767" s="38"/>
      <c r="B767" s="39"/>
      <c r="C767" s="212" t="s">
        <v>809</v>
      </c>
      <c r="D767" s="212" t="s">
        <v>135</v>
      </c>
      <c r="E767" s="213" t="s">
        <v>810</v>
      </c>
      <c r="F767" s="214" t="s">
        <v>811</v>
      </c>
      <c r="G767" s="215" t="s">
        <v>138</v>
      </c>
      <c r="H767" s="216">
        <v>54.18</v>
      </c>
      <c r="I767" s="217"/>
      <c r="J767" s="218">
        <f>ROUND(I767*H767,2)</f>
        <v>0</v>
      </c>
      <c r="K767" s="219"/>
      <c r="L767" s="44"/>
      <c r="M767" s="220" t="s">
        <v>1</v>
      </c>
      <c r="N767" s="221" t="s">
        <v>41</v>
      </c>
      <c r="O767" s="91"/>
      <c r="P767" s="222">
        <f>O767*H767</f>
        <v>0</v>
      </c>
      <c r="Q767" s="222">
        <v>0.021870000000000001</v>
      </c>
      <c r="R767" s="222">
        <f>Q767*H767</f>
        <v>1.1849166</v>
      </c>
      <c r="S767" s="222">
        <v>0</v>
      </c>
      <c r="T767" s="223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24" t="s">
        <v>272</v>
      </c>
      <c r="AT767" s="224" t="s">
        <v>135</v>
      </c>
      <c r="AU767" s="224" t="s">
        <v>83</v>
      </c>
      <c r="AY767" s="17" t="s">
        <v>133</v>
      </c>
      <c r="BE767" s="225">
        <f>IF(N767="základní",J767,0)</f>
        <v>0</v>
      </c>
      <c r="BF767" s="225">
        <f>IF(N767="snížená",J767,0)</f>
        <v>0</v>
      </c>
      <c r="BG767" s="225">
        <f>IF(N767="zákl. přenesená",J767,0)</f>
        <v>0</v>
      </c>
      <c r="BH767" s="225">
        <f>IF(N767="sníž. přenesená",J767,0)</f>
        <v>0</v>
      </c>
      <c r="BI767" s="225">
        <f>IF(N767="nulová",J767,0)</f>
        <v>0</v>
      </c>
      <c r="BJ767" s="17" t="s">
        <v>81</v>
      </c>
      <c r="BK767" s="225">
        <f>ROUND(I767*H767,2)</f>
        <v>0</v>
      </c>
      <c r="BL767" s="17" t="s">
        <v>272</v>
      </c>
      <c r="BM767" s="224" t="s">
        <v>812</v>
      </c>
    </row>
    <row r="768" s="2" customFormat="1">
      <c r="A768" s="38"/>
      <c r="B768" s="39"/>
      <c r="C768" s="40"/>
      <c r="D768" s="226" t="s">
        <v>141</v>
      </c>
      <c r="E768" s="40"/>
      <c r="F768" s="227" t="s">
        <v>813</v>
      </c>
      <c r="G768" s="40"/>
      <c r="H768" s="40"/>
      <c r="I768" s="228"/>
      <c r="J768" s="40"/>
      <c r="K768" s="40"/>
      <c r="L768" s="44"/>
      <c r="M768" s="229"/>
      <c r="N768" s="230"/>
      <c r="O768" s="91"/>
      <c r="P768" s="91"/>
      <c r="Q768" s="91"/>
      <c r="R768" s="91"/>
      <c r="S768" s="91"/>
      <c r="T768" s="92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T768" s="17" t="s">
        <v>141</v>
      </c>
      <c r="AU768" s="17" t="s">
        <v>83</v>
      </c>
    </row>
    <row r="769" s="2" customFormat="1">
      <c r="A769" s="38"/>
      <c r="B769" s="39"/>
      <c r="C769" s="40"/>
      <c r="D769" s="231" t="s">
        <v>143</v>
      </c>
      <c r="E769" s="40"/>
      <c r="F769" s="232" t="s">
        <v>814</v>
      </c>
      <c r="G769" s="40"/>
      <c r="H769" s="40"/>
      <c r="I769" s="228"/>
      <c r="J769" s="40"/>
      <c r="K769" s="40"/>
      <c r="L769" s="44"/>
      <c r="M769" s="229"/>
      <c r="N769" s="230"/>
      <c r="O769" s="91"/>
      <c r="P769" s="91"/>
      <c r="Q769" s="91"/>
      <c r="R769" s="91"/>
      <c r="S769" s="91"/>
      <c r="T769" s="92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7" t="s">
        <v>143</v>
      </c>
      <c r="AU769" s="17" t="s">
        <v>83</v>
      </c>
    </row>
    <row r="770" s="13" customFormat="1">
      <c r="A770" s="13"/>
      <c r="B770" s="233"/>
      <c r="C770" s="234"/>
      <c r="D770" s="226" t="s">
        <v>145</v>
      </c>
      <c r="E770" s="235" t="s">
        <v>1</v>
      </c>
      <c r="F770" s="236" t="s">
        <v>147</v>
      </c>
      <c r="G770" s="234"/>
      <c r="H770" s="235" t="s">
        <v>1</v>
      </c>
      <c r="I770" s="237"/>
      <c r="J770" s="234"/>
      <c r="K770" s="234"/>
      <c r="L770" s="238"/>
      <c r="M770" s="239"/>
      <c r="N770" s="240"/>
      <c r="O770" s="240"/>
      <c r="P770" s="240"/>
      <c r="Q770" s="240"/>
      <c r="R770" s="240"/>
      <c r="S770" s="240"/>
      <c r="T770" s="24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2" t="s">
        <v>145</v>
      </c>
      <c r="AU770" s="242" t="s">
        <v>83</v>
      </c>
      <c r="AV770" s="13" t="s">
        <v>81</v>
      </c>
      <c r="AW770" s="13" t="s">
        <v>32</v>
      </c>
      <c r="AX770" s="13" t="s">
        <v>76</v>
      </c>
      <c r="AY770" s="242" t="s">
        <v>133</v>
      </c>
    </row>
    <row r="771" s="14" customFormat="1">
      <c r="A771" s="14"/>
      <c r="B771" s="243"/>
      <c r="C771" s="244"/>
      <c r="D771" s="226" t="s">
        <v>145</v>
      </c>
      <c r="E771" s="245" t="s">
        <v>1</v>
      </c>
      <c r="F771" s="246" t="s">
        <v>148</v>
      </c>
      <c r="G771" s="244"/>
      <c r="H771" s="247">
        <v>6.25</v>
      </c>
      <c r="I771" s="248"/>
      <c r="J771" s="244"/>
      <c r="K771" s="244"/>
      <c r="L771" s="249"/>
      <c r="M771" s="250"/>
      <c r="N771" s="251"/>
      <c r="O771" s="251"/>
      <c r="P771" s="251"/>
      <c r="Q771" s="251"/>
      <c r="R771" s="251"/>
      <c r="S771" s="251"/>
      <c r="T771" s="252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3" t="s">
        <v>145</v>
      </c>
      <c r="AU771" s="253" t="s">
        <v>83</v>
      </c>
      <c r="AV771" s="14" t="s">
        <v>83</v>
      </c>
      <c r="AW771" s="14" t="s">
        <v>32</v>
      </c>
      <c r="AX771" s="14" t="s">
        <v>76</v>
      </c>
      <c r="AY771" s="253" t="s">
        <v>133</v>
      </c>
    </row>
    <row r="772" s="13" customFormat="1">
      <c r="A772" s="13"/>
      <c r="B772" s="233"/>
      <c r="C772" s="234"/>
      <c r="D772" s="226" t="s">
        <v>145</v>
      </c>
      <c r="E772" s="235" t="s">
        <v>1</v>
      </c>
      <c r="F772" s="236" t="s">
        <v>221</v>
      </c>
      <c r="G772" s="234"/>
      <c r="H772" s="235" t="s">
        <v>1</v>
      </c>
      <c r="I772" s="237"/>
      <c r="J772" s="234"/>
      <c r="K772" s="234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145</v>
      </c>
      <c r="AU772" s="242" t="s">
        <v>83</v>
      </c>
      <c r="AV772" s="13" t="s">
        <v>81</v>
      </c>
      <c r="AW772" s="13" t="s">
        <v>32</v>
      </c>
      <c r="AX772" s="13" t="s">
        <v>76</v>
      </c>
      <c r="AY772" s="242" t="s">
        <v>133</v>
      </c>
    </row>
    <row r="773" s="14" customFormat="1">
      <c r="A773" s="14"/>
      <c r="B773" s="243"/>
      <c r="C773" s="244"/>
      <c r="D773" s="226" t="s">
        <v>145</v>
      </c>
      <c r="E773" s="245" t="s">
        <v>1</v>
      </c>
      <c r="F773" s="246" t="s">
        <v>298</v>
      </c>
      <c r="G773" s="244"/>
      <c r="H773" s="247">
        <v>2.4199999999999999</v>
      </c>
      <c r="I773" s="248"/>
      <c r="J773" s="244"/>
      <c r="K773" s="244"/>
      <c r="L773" s="249"/>
      <c r="M773" s="250"/>
      <c r="N773" s="251"/>
      <c r="O773" s="251"/>
      <c r="P773" s="251"/>
      <c r="Q773" s="251"/>
      <c r="R773" s="251"/>
      <c r="S773" s="251"/>
      <c r="T773" s="252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3" t="s">
        <v>145</v>
      </c>
      <c r="AU773" s="253" t="s">
        <v>83</v>
      </c>
      <c r="AV773" s="14" t="s">
        <v>83</v>
      </c>
      <c r="AW773" s="14" t="s">
        <v>32</v>
      </c>
      <c r="AX773" s="14" t="s">
        <v>76</v>
      </c>
      <c r="AY773" s="253" t="s">
        <v>133</v>
      </c>
    </row>
    <row r="774" s="13" customFormat="1">
      <c r="A774" s="13"/>
      <c r="B774" s="233"/>
      <c r="C774" s="234"/>
      <c r="D774" s="226" t="s">
        <v>145</v>
      </c>
      <c r="E774" s="235" t="s">
        <v>1</v>
      </c>
      <c r="F774" s="236" t="s">
        <v>209</v>
      </c>
      <c r="G774" s="234"/>
      <c r="H774" s="235" t="s">
        <v>1</v>
      </c>
      <c r="I774" s="237"/>
      <c r="J774" s="234"/>
      <c r="K774" s="234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145</v>
      </c>
      <c r="AU774" s="242" t="s">
        <v>83</v>
      </c>
      <c r="AV774" s="13" t="s">
        <v>81</v>
      </c>
      <c r="AW774" s="13" t="s">
        <v>32</v>
      </c>
      <c r="AX774" s="13" t="s">
        <v>76</v>
      </c>
      <c r="AY774" s="242" t="s">
        <v>133</v>
      </c>
    </row>
    <row r="775" s="14" customFormat="1">
      <c r="A775" s="14"/>
      <c r="B775" s="243"/>
      <c r="C775" s="244"/>
      <c r="D775" s="226" t="s">
        <v>145</v>
      </c>
      <c r="E775" s="245" t="s">
        <v>1</v>
      </c>
      <c r="F775" s="246" t="s">
        <v>300</v>
      </c>
      <c r="G775" s="244"/>
      <c r="H775" s="247">
        <v>26.960000000000001</v>
      </c>
      <c r="I775" s="248"/>
      <c r="J775" s="244"/>
      <c r="K775" s="244"/>
      <c r="L775" s="249"/>
      <c r="M775" s="250"/>
      <c r="N775" s="251"/>
      <c r="O775" s="251"/>
      <c r="P775" s="251"/>
      <c r="Q775" s="251"/>
      <c r="R775" s="251"/>
      <c r="S775" s="251"/>
      <c r="T775" s="252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3" t="s">
        <v>145</v>
      </c>
      <c r="AU775" s="253" t="s">
        <v>83</v>
      </c>
      <c r="AV775" s="14" t="s">
        <v>83</v>
      </c>
      <c r="AW775" s="14" t="s">
        <v>32</v>
      </c>
      <c r="AX775" s="14" t="s">
        <v>76</v>
      </c>
      <c r="AY775" s="253" t="s">
        <v>133</v>
      </c>
    </row>
    <row r="776" s="13" customFormat="1">
      <c r="A776" s="13"/>
      <c r="B776" s="233"/>
      <c r="C776" s="234"/>
      <c r="D776" s="226" t="s">
        <v>145</v>
      </c>
      <c r="E776" s="235" t="s">
        <v>1</v>
      </c>
      <c r="F776" s="236" t="s">
        <v>207</v>
      </c>
      <c r="G776" s="234"/>
      <c r="H776" s="235" t="s">
        <v>1</v>
      </c>
      <c r="I776" s="237"/>
      <c r="J776" s="234"/>
      <c r="K776" s="234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145</v>
      </c>
      <c r="AU776" s="242" t="s">
        <v>83</v>
      </c>
      <c r="AV776" s="13" t="s">
        <v>81</v>
      </c>
      <c r="AW776" s="13" t="s">
        <v>32</v>
      </c>
      <c r="AX776" s="13" t="s">
        <v>76</v>
      </c>
      <c r="AY776" s="242" t="s">
        <v>133</v>
      </c>
    </row>
    <row r="777" s="14" customFormat="1">
      <c r="A777" s="14"/>
      <c r="B777" s="243"/>
      <c r="C777" s="244"/>
      <c r="D777" s="226" t="s">
        <v>145</v>
      </c>
      <c r="E777" s="245" t="s">
        <v>1</v>
      </c>
      <c r="F777" s="246" t="s">
        <v>301</v>
      </c>
      <c r="G777" s="244"/>
      <c r="H777" s="247">
        <v>18.550000000000001</v>
      </c>
      <c r="I777" s="248"/>
      <c r="J777" s="244"/>
      <c r="K777" s="244"/>
      <c r="L777" s="249"/>
      <c r="M777" s="250"/>
      <c r="N777" s="251"/>
      <c r="O777" s="251"/>
      <c r="P777" s="251"/>
      <c r="Q777" s="251"/>
      <c r="R777" s="251"/>
      <c r="S777" s="251"/>
      <c r="T777" s="252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3" t="s">
        <v>145</v>
      </c>
      <c r="AU777" s="253" t="s">
        <v>83</v>
      </c>
      <c r="AV777" s="14" t="s">
        <v>83</v>
      </c>
      <c r="AW777" s="14" t="s">
        <v>32</v>
      </c>
      <c r="AX777" s="14" t="s">
        <v>76</v>
      </c>
      <c r="AY777" s="253" t="s">
        <v>133</v>
      </c>
    </row>
    <row r="778" s="15" customFormat="1">
      <c r="A778" s="15"/>
      <c r="B778" s="254"/>
      <c r="C778" s="255"/>
      <c r="D778" s="226" t="s">
        <v>145</v>
      </c>
      <c r="E778" s="256" t="s">
        <v>1</v>
      </c>
      <c r="F778" s="257" t="s">
        <v>151</v>
      </c>
      <c r="G778" s="255"/>
      <c r="H778" s="258">
        <v>54.18</v>
      </c>
      <c r="I778" s="259"/>
      <c r="J778" s="255"/>
      <c r="K778" s="255"/>
      <c r="L778" s="260"/>
      <c r="M778" s="261"/>
      <c r="N778" s="262"/>
      <c r="O778" s="262"/>
      <c r="P778" s="262"/>
      <c r="Q778" s="262"/>
      <c r="R778" s="262"/>
      <c r="S778" s="262"/>
      <c r="T778" s="263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4" t="s">
        <v>145</v>
      </c>
      <c r="AU778" s="264" t="s">
        <v>83</v>
      </c>
      <c r="AV778" s="15" t="s">
        <v>139</v>
      </c>
      <c r="AW778" s="15" t="s">
        <v>32</v>
      </c>
      <c r="AX778" s="15" t="s">
        <v>81</v>
      </c>
      <c r="AY778" s="264" t="s">
        <v>133</v>
      </c>
    </row>
    <row r="779" s="2" customFormat="1" ht="16.5" customHeight="1">
      <c r="A779" s="38"/>
      <c r="B779" s="39"/>
      <c r="C779" s="212" t="s">
        <v>815</v>
      </c>
      <c r="D779" s="212" t="s">
        <v>135</v>
      </c>
      <c r="E779" s="213" t="s">
        <v>816</v>
      </c>
      <c r="F779" s="214" t="s">
        <v>817</v>
      </c>
      <c r="G779" s="215" t="s">
        <v>138</v>
      </c>
      <c r="H779" s="216">
        <v>7.0800000000000001</v>
      </c>
      <c r="I779" s="217"/>
      <c r="J779" s="218">
        <f>ROUND(I779*H779,2)</f>
        <v>0</v>
      </c>
      <c r="K779" s="219"/>
      <c r="L779" s="44"/>
      <c r="M779" s="220" t="s">
        <v>1</v>
      </c>
      <c r="N779" s="221" t="s">
        <v>41</v>
      </c>
      <c r="O779" s="91"/>
      <c r="P779" s="222">
        <f>O779*H779</f>
        <v>0</v>
      </c>
      <c r="Q779" s="222">
        <v>0.012590000000000001</v>
      </c>
      <c r="R779" s="222">
        <f>Q779*H779</f>
        <v>0.0891372</v>
      </c>
      <c r="S779" s="222">
        <v>0</v>
      </c>
      <c r="T779" s="223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224" t="s">
        <v>272</v>
      </c>
      <c r="AT779" s="224" t="s">
        <v>135</v>
      </c>
      <c r="AU779" s="224" t="s">
        <v>83</v>
      </c>
      <c r="AY779" s="17" t="s">
        <v>133</v>
      </c>
      <c r="BE779" s="225">
        <f>IF(N779="základní",J779,0)</f>
        <v>0</v>
      </c>
      <c r="BF779" s="225">
        <f>IF(N779="snížená",J779,0)</f>
        <v>0</v>
      </c>
      <c r="BG779" s="225">
        <f>IF(N779="zákl. přenesená",J779,0)</f>
        <v>0</v>
      </c>
      <c r="BH779" s="225">
        <f>IF(N779="sníž. přenesená",J779,0)</f>
        <v>0</v>
      </c>
      <c r="BI779" s="225">
        <f>IF(N779="nulová",J779,0)</f>
        <v>0</v>
      </c>
      <c r="BJ779" s="17" t="s">
        <v>81</v>
      </c>
      <c r="BK779" s="225">
        <f>ROUND(I779*H779,2)</f>
        <v>0</v>
      </c>
      <c r="BL779" s="17" t="s">
        <v>272</v>
      </c>
      <c r="BM779" s="224" t="s">
        <v>818</v>
      </c>
    </row>
    <row r="780" s="2" customFormat="1">
      <c r="A780" s="38"/>
      <c r="B780" s="39"/>
      <c r="C780" s="40"/>
      <c r="D780" s="226" t="s">
        <v>141</v>
      </c>
      <c r="E780" s="40"/>
      <c r="F780" s="227" t="s">
        <v>819</v>
      </c>
      <c r="G780" s="40"/>
      <c r="H780" s="40"/>
      <c r="I780" s="228"/>
      <c r="J780" s="40"/>
      <c r="K780" s="40"/>
      <c r="L780" s="44"/>
      <c r="M780" s="229"/>
      <c r="N780" s="230"/>
      <c r="O780" s="91"/>
      <c r="P780" s="91"/>
      <c r="Q780" s="91"/>
      <c r="R780" s="91"/>
      <c r="S780" s="91"/>
      <c r="T780" s="92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T780" s="17" t="s">
        <v>141</v>
      </c>
      <c r="AU780" s="17" t="s">
        <v>83</v>
      </c>
    </row>
    <row r="781" s="2" customFormat="1">
      <c r="A781" s="38"/>
      <c r="B781" s="39"/>
      <c r="C781" s="40"/>
      <c r="D781" s="231" t="s">
        <v>143</v>
      </c>
      <c r="E781" s="40"/>
      <c r="F781" s="232" t="s">
        <v>820</v>
      </c>
      <c r="G781" s="40"/>
      <c r="H781" s="40"/>
      <c r="I781" s="228"/>
      <c r="J781" s="40"/>
      <c r="K781" s="40"/>
      <c r="L781" s="44"/>
      <c r="M781" s="229"/>
      <c r="N781" s="230"/>
      <c r="O781" s="91"/>
      <c r="P781" s="91"/>
      <c r="Q781" s="91"/>
      <c r="R781" s="91"/>
      <c r="S781" s="91"/>
      <c r="T781" s="92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T781" s="17" t="s">
        <v>143</v>
      </c>
      <c r="AU781" s="17" t="s">
        <v>83</v>
      </c>
    </row>
    <row r="782" s="13" customFormat="1">
      <c r="A782" s="13"/>
      <c r="B782" s="233"/>
      <c r="C782" s="234"/>
      <c r="D782" s="226" t="s">
        <v>145</v>
      </c>
      <c r="E782" s="235" t="s">
        <v>1</v>
      </c>
      <c r="F782" s="236" t="s">
        <v>223</v>
      </c>
      <c r="G782" s="234"/>
      <c r="H782" s="235" t="s">
        <v>1</v>
      </c>
      <c r="I782" s="237"/>
      <c r="J782" s="234"/>
      <c r="K782" s="234"/>
      <c r="L782" s="238"/>
      <c r="M782" s="239"/>
      <c r="N782" s="240"/>
      <c r="O782" s="240"/>
      <c r="P782" s="240"/>
      <c r="Q782" s="240"/>
      <c r="R782" s="240"/>
      <c r="S782" s="240"/>
      <c r="T782" s="241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2" t="s">
        <v>145</v>
      </c>
      <c r="AU782" s="242" t="s">
        <v>83</v>
      </c>
      <c r="AV782" s="13" t="s">
        <v>81</v>
      </c>
      <c r="AW782" s="13" t="s">
        <v>32</v>
      </c>
      <c r="AX782" s="13" t="s">
        <v>76</v>
      </c>
      <c r="AY782" s="242" t="s">
        <v>133</v>
      </c>
    </row>
    <row r="783" s="14" customFormat="1">
      <c r="A783" s="14"/>
      <c r="B783" s="243"/>
      <c r="C783" s="244"/>
      <c r="D783" s="226" t="s">
        <v>145</v>
      </c>
      <c r="E783" s="245" t="s">
        <v>1</v>
      </c>
      <c r="F783" s="246" t="s">
        <v>299</v>
      </c>
      <c r="G783" s="244"/>
      <c r="H783" s="247">
        <v>7.0800000000000001</v>
      </c>
      <c r="I783" s="248"/>
      <c r="J783" s="244"/>
      <c r="K783" s="244"/>
      <c r="L783" s="249"/>
      <c r="M783" s="250"/>
      <c r="N783" s="251"/>
      <c r="O783" s="251"/>
      <c r="P783" s="251"/>
      <c r="Q783" s="251"/>
      <c r="R783" s="251"/>
      <c r="S783" s="251"/>
      <c r="T783" s="252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3" t="s">
        <v>145</v>
      </c>
      <c r="AU783" s="253" t="s">
        <v>83</v>
      </c>
      <c r="AV783" s="14" t="s">
        <v>83</v>
      </c>
      <c r="AW783" s="14" t="s">
        <v>32</v>
      </c>
      <c r="AX783" s="14" t="s">
        <v>76</v>
      </c>
      <c r="AY783" s="253" t="s">
        <v>133</v>
      </c>
    </row>
    <row r="784" s="15" customFormat="1">
      <c r="A784" s="15"/>
      <c r="B784" s="254"/>
      <c r="C784" s="255"/>
      <c r="D784" s="226" t="s">
        <v>145</v>
      </c>
      <c r="E784" s="256" t="s">
        <v>1</v>
      </c>
      <c r="F784" s="257" t="s">
        <v>151</v>
      </c>
      <c r="G784" s="255"/>
      <c r="H784" s="258">
        <v>7.0800000000000001</v>
      </c>
      <c r="I784" s="259"/>
      <c r="J784" s="255"/>
      <c r="K784" s="255"/>
      <c r="L784" s="260"/>
      <c r="M784" s="261"/>
      <c r="N784" s="262"/>
      <c r="O784" s="262"/>
      <c r="P784" s="262"/>
      <c r="Q784" s="262"/>
      <c r="R784" s="262"/>
      <c r="S784" s="262"/>
      <c r="T784" s="263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64" t="s">
        <v>145</v>
      </c>
      <c r="AU784" s="264" t="s">
        <v>83</v>
      </c>
      <c r="AV784" s="15" t="s">
        <v>139</v>
      </c>
      <c r="AW784" s="15" t="s">
        <v>32</v>
      </c>
      <c r="AX784" s="15" t="s">
        <v>81</v>
      </c>
      <c r="AY784" s="264" t="s">
        <v>133</v>
      </c>
    </row>
    <row r="785" s="2" customFormat="1" ht="21.75" customHeight="1">
      <c r="A785" s="38"/>
      <c r="B785" s="39"/>
      <c r="C785" s="212" t="s">
        <v>821</v>
      </c>
      <c r="D785" s="212" t="s">
        <v>135</v>
      </c>
      <c r="E785" s="213" t="s">
        <v>822</v>
      </c>
      <c r="F785" s="214" t="s">
        <v>823</v>
      </c>
      <c r="G785" s="215" t="s">
        <v>282</v>
      </c>
      <c r="H785" s="216">
        <v>1.274</v>
      </c>
      <c r="I785" s="217"/>
      <c r="J785" s="218">
        <f>ROUND(I785*H785,2)</f>
        <v>0</v>
      </c>
      <c r="K785" s="219"/>
      <c r="L785" s="44"/>
      <c r="M785" s="220" t="s">
        <v>1</v>
      </c>
      <c r="N785" s="221" t="s">
        <v>41</v>
      </c>
      <c r="O785" s="91"/>
      <c r="P785" s="222">
        <f>O785*H785</f>
        <v>0</v>
      </c>
      <c r="Q785" s="222">
        <v>0</v>
      </c>
      <c r="R785" s="222">
        <f>Q785*H785</f>
        <v>0</v>
      </c>
      <c r="S785" s="222">
        <v>0</v>
      </c>
      <c r="T785" s="223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24" t="s">
        <v>272</v>
      </c>
      <c r="AT785" s="224" t="s">
        <v>135</v>
      </c>
      <c r="AU785" s="224" t="s">
        <v>83</v>
      </c>
      <c r="AY785" s="17" t="s">
        <v>133</v>
      </c>
      <c r="BE785" s="225">
        <f>IF(N785="základní",J785,0)</f>
        <v>0</v>
      </c>
      <c r="BF785" s="225">
        <f>IF(N785="snížená",J785,0)</f>
        <v>0</v>
      </c>
      <c r="BG785" s="225">
        <f>IF(N785="zákl. přenesená",J785,0)</f>
        <v>0</v>
      </c>
      <c r="BH785" s="225">
        <f>IF(N785="sníž. přenesená",J785,0)</f>
        <v>0</v>
      </c>
      <c r="BI785" s="225">
        <f>IF(N785="nulová",J785,0)</f>
        <v>0</v>
      </c>
      <c r="BJ785" s="17" t="s">
        <v>81</v>
      </c>
      <c r="BK785" s="225">
        <f>ROUND(I785*H785,2)</f>
        <v>0</v>
      </c>
      <c r="BL785" s="17" t="s">
        <v>272</v>
      </c>
      <c r="BM785" s="224" t="s">
        <v>824</v>
      </c>
    </row>
    <row r="786" s="2" customFormat="1">
      <c r="A786" s="38"/>
      <c r="B786" s="39"/>
      <c r="C786" s="40"/>
      <c r="D786" s="226" t="s">
        <v>141</v>
      </c>
      <c r="E786" s="40"/>
      <c r="F786" s="227" t="s">
        <v>825</v>
      </c>
      <c r="G786" s="40"/>
      <c r="H786" s="40"/>
      <c r="I786" s="228"/>
      <c r="J786" s="40"/>
      <c r="K786" s="40"/>
      <c r="L786" s="44"/>
      <c r="M786" s="229"/>
      <c r="N786" s="230"/>
      <c r="O786" s="91"/>
      <c r="P786" s="91"/>
      <c r="Q786" s="91"/>
      <c r="R786" s="91"/>
      <c r="S786" s="91"/>
      <c r="T786" s="92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7" t="s">
        <v>141</v>
      </c>
      <c r="AU786" s="17" t="s">
        <v>83</v>
      </c>
    </row>
    <row r="787" s="2" customFormat="1">
      <c r="A787" s="38"/>
      <c r="B787" s="39"/>
      <c r="C787" s="40"/>
      <c r="D787" s="231" t="s">
        <v>143</v>
      </c>
      <c r="E787" s="40"/>
      <c r="F787" s="232" t="s">
        <v>826</v>
      </c>
      <c r="G787" s="40"/>
      <c r="H787" s="40"/>
      <c r="I787" s="228"/>
      <c r="J787" s="40"/>
      <c r="K787" s="40"/>
      <c r="L787" s="44"/>
      <c r="M787" s="229"/>
      <c r="N787" s="230"/>
      <c r="O787" s="91"/>
      <c r="P787" s="91"/>
      <c r="Q787" s="91"/>
      <c r="R787" s="91"/>
      <c r="S787" s="91"/>
      <c r="T787" s="92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T787" s="17" t="s">
        <v>143</v>
      </c>
      <c r="AU787" s="17" t="s">
        <v>83</v>
      </c>
    </row>
    <row r="788" s="12" customFormat="1" ht="22.8" customHeight="1">
      <c r="A788" s="12"/>
      <c r="B788" s="196"/>
      <c r="C788" s="197"/>
      <c r="D788" s="198" t="s">
        <v>75</v>
      </c>
      <c r="E788" s="210" t="s">
        <v>827</v>
      </c>
      <c r="F788" s="210" t="s">
        <v>828</v>
      </c>
      <c r="G788" s="197"/>
      <c r="H788" s="197"/>
      <c r="I788" s="200"/>
      <c r="J788" s="211">
        <f>BK788</f>
        <v>0</v>
      </c>
      <c r="K788" s="197"/>
      <c r="L788" s="202"/>
      <c r="M788" s="203"/>
      <c r="N788" s="204"/>
      <c r="O788" s="204"/>
      <c r="P788" s="205">
        <f>SUM(P789:P804)</f>
        <v>0</v>
      </c>
      <c r="Q788" s="204"/>
      <c r="R788" s="205">
        <f>SUM(R789:R804)</f>
        <v>0.0094050000000000002</v>
      </c>
      <c r="S788" s="204"/>
      <c r="T788" s="206">
        <f>SUM(T789:T804)</f>
        <v>0</v>
      </c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R788" s="207" t="s">
        <v>83</v>
      </c>
      <c r="AT788" s="208" t="s">
        <v>75</v>
      </c>
      <c r="AU788" s="208" t="s">
        <v>81</v>
      </c>
      <c r="AY788" s="207" t="s">
        <v>133</v>
      </c>
      <c r="BK788" s="209">
        <f>SUM(BK789:BK804)</f>
        <v>0</v>
      </c>
    </row>
    <row r="789" s="2" customFormat="1" ht="16.5" customHeight="1">
      <c r="A789" s="38"/>
      <c r="B789" s="39"/>
      <c r="C789" s="212" t="s">
        <v>829</v>
      </c>
      <c r="D789" s="212" t="s">
        <v>135</v>
      </c>
      <c r="E789" s="213" t="s">
        <v>830</v>
      </c>
      <c r="F789" s="214" t="s">
        <v>831</v>
      </c>
      <c r="G789" s="215" t="s">
        <v>312</v>
      </c>
      <c r="H789" s="216">
        <v>5.5</v>
      </c>
      <c r="I789" s="217"/>
      <c r="J789" s="218">
        <f>ROUND(I789*H789,2)</f>
        <v>0</v>
      </c>
      <c r="K789" s="219"/>
      <c r="L789" s="44"/>
      <c r="M789" s="220" t="s">
        <v>1</v>
      </c>
      <c r="N789" s="221" t="s">
        <v>41</v>
      </c>
      <c r="O789" s="91"/>
      <c r="P789" s="222">
        <f>O789*H789</f>
        <v>0</v>
      </c>
      <c r="Q789" s="222">
        <v>0.0017099999999999999</v>
      </c>
      <c r="R789" s="222">
        <f>Q789*H789</f>
        <v>0.0094050000000000002</v>
      </c>
      <c r="S789" s="222">
        <v>0</v>
      </c>
      <c r="T789" s="223">
        <f>S789*H789</f>
        <v>0</v>
      </c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R789" s="224" t="s">
        <v>272</v>
      </c>
      <c r="AT789" s="224" t="s">
        <v>135</v>
      </c>
      <c r="AU789" s="224" t="s">
        <v>83</v>
      </c>
      <c r="AY789" s="17" t="s">
        <v>133</v>
      </c>
      <c r="BE789" s="225">
        <f>IF(N789="základní",J789,0)</f>
        <v>0</v>
      </c>
      <c r="BF789" s="225">
        <f>IF(N789="snížená",J789,0)</f>
        <v>0</v>
      </c>
      <c r="BG789" s="225">
        <f>IF(N789="zákl. přenesená",J789,0)</f>
        <v>0</v>
      </c>
      <c r="BH789" s="225">
        <f>IF(N789="sníž. přenesená",J789,0)</f>
        <v>0</v>
      </c>
      <c r="BI789" s="225">
        <f>IF(N789="nulová",J789,0)</f>
        <v>0</v>
      </c>
      <c r="BJ789" s="17" t="s">
        <v>81</v>
      </c>
      <c r="BK789" s="225">
        <f>ROUND(I789*H789,2)</f>
        <v>0</v>
      </c>
      <c r="BL789" s="17" t="s">
        <v>272</v>
      </c>
      <c r="BM789" s="224" t="s">
        <v>832</v>
      </c>
    </row>
    <row r="790" s="2" customFormat="1">
      <c r="A790" s="38"/>
      <c r="B790" s="39"/>
      <c r="C790" s="40"/>
      <c r="D790" s="226" t="s">
        <v>141</v>
      </c>
      <c r="E790" s="40"/>
      <c r="F790" s="227" t="s">
        <v>833</v>
      </c>
      <c r="G790" s="40"/>
      <c r="H790" s="40"/>
      <c r="I790" s="228"/>
      <c r="J790" s="40"/>
      <c r="K790" s="40"/>
      <c r="L790" s="44"/>
      <c r="M790" s="229"/>
      <c r="N790" s="230"/>
      <c r="O790" s="91"/>
      <c r="P790" s="91"/>
      <c r="Q790" s="91"/>
      <c r="R790" s="91"/>
      <c r="S790" s="91"/>
      <c r="T790" s="92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T790" s="17" t="s">
        <v>141</v>
      </c>
      <c r="AU790" s="17" t="s">
        <v>83</v>
      </c>
    </row>
    <row r="791" s="2" customFormat="1">
      <c r="A791" s="38"/>
      <c r="B791" s="39"/>
      <c r="C791" s="40"/>
      <c r="D791" s="231" t="s">
        <v>143</v>
      </c>
      <c r="E791" s="40"/>
      <c r="F791" s="232" t="s">
        <v>834</v>
      </c>
      <c r="G791" s="40"/>
      <c r="H791" s="40"/>
      <c r="I791" s="228"/>
      <c r="J791" s="40"/>
      <c r="K791" s="40"/>
      <c r="L791" s="44"/>
      <c r="M791" s="229"/>
      <c r="N791" s="230"/>
      <c r="O791" s="91"/>
      <c r="P791" s="91"/>
      <c r="Q791" s="91"/>
      <c r="R791" s="91"/>
      <c r="S791" s="91"/>
      <c r="T791" s="92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T791" s="17" t="s">
        <v>143</v>
      </c>
      <c r="AU791" s="17" t="s">
        <v>83</v>
      </c>
    </row>
    <row r="792" s="13" customFormat="1">
      <c r="A792" s="13"/>
      <c r="B792" s="233"/>
      <c r="C792" s="234"/>
      <c r="D792" s="226" t="s">
        <v>145</v>
      </c>
      <c r="E792" s="235" t="s">
        <v>1</v>
      </c>
      <c r="F792" s="236" t="s">
        <v>835</v>
      </c>
      <c r="G792" s="234"/>
      <c r="H792" s="235" t="s">
        <v>1</v>
      </c>
      <c r="I792" s="237"/>
      <c r="J792" s="234"/>
      <c r="K792" s="234"/>
      <c r="L792" s="238"/>
      <c r="M792" s="239"/>
      <c r="N792" s="240"/>
      <c r="O792" s="240"/>
      <c r="P792" s="240"/>
      <c r="Q792" s="240"/>
      <c r="R792" s="240"/>
      <c r="S792" s="240"/>
      <c r="T792" s="241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2" t="s">
        <v>145</v>
      </c>
      <c r="AU792" s="242" t="s">
        <v>83</v>
      </c>
      <c r="AV792" s="13" t="s">
        <v>81</v>
      </c>
      <c r="AW792" s="13" t="s">
        <v>32</v>
      </c>
      <c r="AX792" s="13" t="s">
        <v>76</v>
      </c>
      <c r="AY792" s="242" t="s">
        <v>133</v>
      </c>
    </row>
    <row r="793" s="13" customFormat="1">
      <c r="A793" s="13"/>
      <c r="B793" s="233"/>
      <c r="C793" s="234"/>
      <c r="D793" s="226" t="s">
        <v>145</v>
      </c>
      <c r="E793" s="235" t="s">
        <v>1</v>
      </c>
      <c r="F793" s="236" t="s">
        <v>207</v>
      </c>
      <c r="G793" s="234"/>
      <c r="H793" s="235" t="s">
        <v>1</v>
      </c>
      <c r="I793" s="237"/>
      <c r="J793" s="234"/>
      <c r="K793" s="234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145</v>
      </c>
      <c r="AU793" s="242" t="s">
        <v>83</v>
      </c>
      <c r="AV793" s="13" t="s">
        <v>81</v>
      </c>
      <c r="AW793" s="13" t="s">
        <v>32</v>
      </c>
      <c r="AX793" s="13" t="s">
        <v>76</v>
      </c>
      <c r="AY793" s="242" t="s">
        <v>133</v>
      </c>
    </row>
    <row r="794" s="14" customFormat="1">
      <c r="A794" s="14"/>
      <c r="B794" s="243"/>
      <c r="C794" s="244"/>
      <c r="D794" s="226" t="s">
        <v>145</v>
      </c>
      <c r="E794" s="245" t="s">
        <v>1</v>
      </c>
      <c r="F794" s="246" t="s">
        <v>836</v>
      </c>
      <c r="G794" s="244"/>
      <c r="H794" s="247">
        <v>1.8</v>
      </c>
      <c r="I794" s="248"/>
      <c r="J794" s="244"/>
      <c r="K794" s="244"/>
      <c r="L794" s="249"/>
      <c r="M794" s="250"/>
      <c r="N794" s="251"/>
      <c r="O794" s="251"/>
      <c r="P794" s="251"/>
      <c r="Q794" s="251"/>
      <c r="R794" s="251"/>
      <c r="S794" s="251"/>
      <c r="T794" s="252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3" t="s">
        <v>145</v>
      </c>
      <c r="AU794" s="253" t="s">
        <v>83</v>
      </c>
      <c r="AV794" s="14" t="s">
        <v>83</v>
      </c>
      <c r="AW794" s="14" t="s">
        <v>32</v>
      </c>
      <c r="AX794" s="14" t="s">
        <v>76</v>
      </c>
      <c r="AY794" s="253" t="s">
        <v>133</v>
      </c>
    </row>
    <row r="795" s="13" customFormat="1">
      <c r="A795" s="13"/>
      <c r="B795" s="233"/>
      <c r="C795" s="234"/>
      <c r="D795" s="226" t="s">
        <v>145</v>
      </c>
      <c r="E795" s="235" t="s">
        <v>1</v>
      </c>
      <c r="F795" s="236" t="s">
        <v>209</v>
      </c>
      <c r="G795" s="234"/>
      <c r="H795" s="235" t="s">
        <v>1</v>
      </c>
      <c r="I795" s="237"/>
      <c r="J795" s="234"/>
      <c r="K795" s="234"/>
      <c r="L795" s="238"/>
      <c r="M795" s="239"/>
      <c r="N795" s="240"/>
      <c r="O795" s="240"/>
      <c r="P795" s="240"/>
      <c r="Q795" s="240"/>
      <c r="R795" s="240"/>
      <c r="S795" s="240"/>
      <c r="T795" s="241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2" t="s">
        <v>145</v>
      </c>
      <c r="AU795" s="242" t="s">
        <v>83</v>
      </c>
      <c r="AV795" s="13" t="s">
        <v>81</v>
      </c>
      <c r="AW795" s="13" t="s">
        <v>32</v>
      </c>
      <c r="AX795" s="13" t="s">
        <v>76</v>
      </c>
      <c r="AY795" s="242" t="s">
        <v>133</v>
      </c>
    </row>
    <row r="796" s="14" customFormat="1">
      <c r="A796" s="14"/>
      <c r="B796" s="243"/>
      <c r="C796" s="244"/>
      <c r="D796" s="226" t="s">
        <v>145</v>
      </c>
      <c r="E796" s="245" t="s">
        <v>1</v>
      </c>
      <c r="F796" s="246" t="s">
        <v>837</v>
      </c>
      <c r="G796" s="244"/>
      <c r="H796" s="247">
        <v>2.0499999999999998</v>
      </c>
      <c r="I796" s="248"/>
      <c r="J796" s="244"/>
      <c r="K796" s="244"/>
      <c r="L796" s="249"/>
      <c r="M796" s="250"/>
      <c r="N796" s="251"/>
      <c r="O796" s="251"/>
      <c r="P796" s="251"/>
      <c r="Q796" s="251"/>
      <c r="R796" s="251"/>
      <c r="S796" s="251"/>
      <c r="T796" s="252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3" t="s">
        <v>145</v>
      </c>
      <c r="AU796" s="253" t="s">
        <v>83</v>
      </c>
      <c r="AV796" s="14" t="s">
        <v>83</v>
      </c>
      <c r="AW796" s="14" t="s">
        <v>32</v>
      </c>
      <c r="AX796" s="14" t="s">
        <v>76</v>
      </c>
      <c r="AY796" s="253" t="s">
        <v>133</v>
      </c>
    </row>
    <row r="797" s="13" customFormat="1">
      <c r="A797" s="13"/>
      <c r="B797" s="233"/>
      <c r="C797" s="234"/>
      <c r="D797" s="226" t="s">
        <v>145</v>
      </c>
      <c r="E797" s="235" t="s">
        <v>1</v>
      </c>
      <c r="F797" s="236" t="s">
        <v>236</v>
      </c>
      <c r="G797" s="234"/>
      <c r="H797" s="235" t="s">
        <v>1</v>
      </c>
      <c r="I797" s="237"/>
      <c r="J797" s="234"/>
      <c r="K797" s="234"/>
      <c r="L797" s="238"/>
      <c r="M797" s="239"/>
      <c r="N797" s="240"/>
      <c r="O797" s="240"/>
      <c r="P797" s="240"/>
      <c r="Q797" s="240"/>
      <c r="R797" s="240"/>
      <c r="S797" s="240"/>
      <c r="T797" s="241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2" t="s">
        <v>145</v>
      </c>
      <c r="AU797" s="242" t="s">
        <v>83</v>
      </c>
      <c r="AV797" s="13" t="s">
        <v>81</v>
      </c>
      <c r="AW797" s="13" t="s">
        <v>32</v>
      </c>
      <c r="AX797" s="13" t="s">
        <v>76</v>
      </c>
      <c r="AY797" s="242" t="s">
        <v>133</v>
      </c>
    </row>
    <row r="798" s="14" customFormat="1">
      <c r="A798" s="14"/>
      <c r="B798" s="243"/>
      <c r="C798" s="244"/>
      <c r="D798" s="226" t="s">
        <v>145</v>
      </c>
      <c r="E798" s="245" t="s">
        <v>1</v>
      </c>
      <c r="F798" s="246" t="s">
        <v>838</v>
      </c>
      <c r="G798" s="244"/>
      <c r="H798" s="247">
        <v>0.59999999999999998</v>
      </c>
      <c r="I798" s="248"/>
      <c r="J798" s="244"/>
      <c r="K798" s="244"/>
      <c r="L798" s="249"/>
      <c r="M798" s="250"/>
      <c r="N798" s="251"/>
      <c r="O798" s="251"/>
      <c r="P798" s="251"/>
      <c r="Q798" s="251"/>
      <c r="R798" s="251"/>
      <c r="S798" s="251"/>
      <c r="T798" s="252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3" t="s">
        <v>145</v>
      </c>
      <c r="AU798" s="253" t="s">
        <v>83</v>
      </c>
      <c r="AV798" s="14" t="s">
        <v>83</v>
      </c>
      <c r="AW798" s="14" t="s">
        <v>32</v>
      </c>
      <c r="AX798" s="14" t="s">
        <v>76</v>
      </c>
      <c r="AY798" s="253" t="s">
        <v>133</v>
      </c>
    </row>
    <row r="799" s="13" customFormat="1">
      <c r="A799" s="13"/>
      <c r="B799" s="233"/>
      <c r="C799" s="234"/>
      <c r="D799" s="226" t="s">
        <v>145</v>
      </c>
      <c r="E799" s="235" t="s">
        <v>1</v>
      </c>
      <c r="F799" s="236" t="s">
        <v>147</v>
      </c>
      <c r="G799" s="234"/>
      <c r="H799" s="235" t="s">
        <v>1</v>
      </c>
      <c r="I799" s="237"/>
      <c r="J799" s="234"/>
      <c r="K799" s="234"/>
      <c r="L799" s="238"/>
      <c r="M799" s="239"/>
      <c r="N799" s="240"/>
      <c r="O799" s="240"/>
      <c r="P799" s="240"/>
      <c r="Q799" s="240"/>
      <c r="R799" s="240"/>
      <c r="S799" s="240"/>
      <c r="T799" s="241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2" t="s">
        <v>145</v>
      </c>
      <c r="AU799" s="242" t="s">
        <v>83</v>
      </c>
      <c r="AV799" s="13" t="s">
        <v>81</v>
      </c>
      <c r="AW799" s="13" t="s">
        <v>32</v>
      </c>
      <c r="AX799" s="13" t="s">
        <v>76</v>
      </c>
      <c r="AY799" s="242" t="s">
        <v>133</v>
      </c>
    </row>
    <row r="800" s="14" customFormat="1">
      <c r="A800" s="14"/>
      <c r="B800" s="243"/>
      <c r="C800" s="244"/>
      <c r="D800" s="226" t="s">
        <v>145</v>
      </c>
      <c r="E800" s="245" t="s">
        <v>1</v>
      </c>
      <c r="F800" s="246" t="s">
        <v>839</v>
      </c>
      <c r="G800" s="244"/>
      <c r="H800" s="247">
        <v>1.05</v>
      </c>
      <c r="I800" s="248"/>
      <c r="J800" s="244"/>
      <c r="K800" s="244"/>
      <c r="L800" s="249"/>
      <c r="M800" s="250"/>
      <c r="N800" s="251"/>
      <c r="O800" s="251"/>
      <c r="P800" s="251"/>
      <c r="Q800" s="251"/>
      <c r="R800" s="251"/>
      <c r="S800" s="251"/>
      <c r="T800" s="252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3" t="s">
        <v>145</v>
      </c>
      <c r="AU800" s="253" t="s">
        <v>83</v>
      </c>
      <c r="AV800" s="14" t="s">
        <v>83</v>
      </c>
      <c r="AW800" s="14" t="s">
        <v>32</v>
      </c>
      <c r="AX800" s="14" t="s">
        <v>76</v>
      </c>
      <c r="AY800" s="253" t="s">
        <v>133</v>
      </c>
    </row>
    <row r="801" s="15" customFormat="1">
      <c r="A801" s="15"/>
      <c r="B801" s="254"/>
      <c r="C801" s="255"/>
      <c r="D801" s="226" t="s">
        <v>145</v>
      </c>
      <c r="E801" s="256" t="s">
        <v>1</v>
      </c>
      <c r="F801" s="257" t="s">
        <v>151</v>
      </c>
      <c r="G801" s="255"/>
      <c r="H801" s="258">
        <v>5.5</v>
      </c>
      <c r="I801" s="259"/>
      <c r="J801" s="255"/>
      <c r="K801" s="255"/>
      <c r="L801" s="260"/>
      <c r="M801" s="261"/>
      <c r="N801" s="262"/>
      <c r="O801" s="262"/>
      <c r="P801" s="262"/>
      <c r="Q801" s="262"/>
      <c r="R801" s="262"/>
      <c r="S801" s="262"/>
      <c r="T801" s="263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4" t="s">
        <v>145</v>
      </c>
      <c r="AU801" s="264" t="s">
        <v>83</v>
      </c>
      <c r="AV801" s="15" t="s">
        <v>139</v>
      </c>
      <c r="AW801" s="15" t="s">
        <v>32</v>
      </c>
      <c r="AX801" s="15" t="s">
        <v>81</v>
      </c>
      <c r="AY801" s="264" t="s">
        <v>133</v>
      </c>
    </row>
    <row r="802" s="2" customFormat="1" ht="21.75" customHeight="1">
      <c r="A802" s="38"/>
      <c r="B802" s="39"/>
      <c r="C802" s="212" t="s">
        <v>840</v>
      </c>
      <c r="D802" s="212" t="s">
        <v>135</v>
      </c>
      <c r="E802" s="213" t="s">
        <v>841</v>
      </c>
      <c r="F802" s="214" t="s">
        <v>842</v>
      </c>
      <c r="G802" s="215" t="s">
        <v>282</v>
      </c>
      <c r="H802" s="216">
        <v>0.0089999999999999993</v>
      </c>
      <c r="I802" s="217"/>
      <c r="J802" s="218">
        <f>ROUND(I802*H802,2)</f>
        <v>0</v>
      </c>
      <c r="K802" s="219"/>
      <c r="L802" s="44"/>
      <c r="M802" s="220" t="s">
        <v>1</v>
      </c>
      <c r="N802" s="221" t="s">
        <v>41</v>
      </c>
      <c r="O802" s="91"/>
      <c r="P802" s="222">
        <f>O802*H802</f>
        <v>0</v>
      </c>
      <c r="Q802" s="222">
        <v>0</v>
      </c>
      <c r="R802" s="222">
        <f>Q802*H802</f>
        <v>0</v>
      </c>
      <c r="S802" s="222">
        <v>0</v>
      </c>
      <c r="T802" s="223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4" t="s">
        <v>272</v>
      </c>
      <c r="AT802" s="224" t="s">
        <v>135</v>
      </c>
      <c r="AU802" s="224" t="s">
        <v>83</v>
      </c>
      <c r="AY802" s="17" t="s">
        <v>133</v>
      </c>
      <c r="BE802" s="225">
        <f>IF(N802="základní",J802,0)</f>
        <v>0</v>
      </c>
      <c r="BF802" s="225">
        <f>IF(N802="snížená",J802,0)</f>
        <v>0</v>
      </c>
      <c r="BG802" s="225">
        <f>IF(N802="zákl. přenesená",J802,0)</f>
        <v>0</v>
      </c>
      <c r="BH802" s="225">
        <f>IF(N802="sníž. přenesená",J802,0)</f>
        <v>0</v>
      </c>
      <c r="BI802" s="225">
        <f>IF(N802="nulová",J802,0)</f>
        <v>0</v>
      </c>
      <c r="BJ802" s="17" t="s">
        <v>81</v>
      </c>
      <c r="BK802" s="225">
        <f>ROUND(I802*H802,2)</f>
        <v>0</v>
      </c>
      <c r="BL802" s="17" t="s">
        <v>272</v>
      </c>
      <c r="BM802" s="224" t="s">
        <v>843</v>
      </c>
    </row>
    <row r="803" s="2" customFormat="1">
      <c r="A803" s="38"/>
      <c r="B803" s="39"/>
      <c r="C803" s="40"/>
      <c r="D803" s="226" t="s">
        <v>141</v>
      </c>
      <c r="E803" s="40"/>
      <c r="F803" s="227" t="s">
        <v>844</v>
      </c>
      <c r="G803" s="40"/>
      <c r="H803" s="40"/>
      <c r="I803" s="228"/>
      <c r="J803" s="40"/>
      <c r="K803" s="40"/>
      <c r="L803" s="44"/>
      <c r="M803" s="229"/>
      <c r="N803" s="230"/>
      <c r="O803" s="91"/>
      <c r="P803" s="91"/>
      <c r="Q803" s="91"/>
      <c r="R803" s="91"/>
      <c r="S803" s="91"/>
      <c r="T803" s="92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7" t="s">
        <v>141</v>
      </c>
      <c r="AU803" s="17" t="s">
        <v>83</v>
      </c>
    </row>
    <row r="804" s="2" customFormat="1">
      <c r="A804" s="38"/>
      <c r="B804" s="39"/>
      <c r="C804" s="40"/>
      <c r="D804" s="231" t="s">
        <v>143</v>
      </c>
      <c r="E804" s="40"/>
      <c r="F804" s="232" t="s">
        <v>845</v>
      </c>
      <c r="G804" s="40"/>
      <c r="H804" s="40"/>
      <c r="I804" s="228"/>
      <c r="J804" s="40"/>
      <c r="K804" s="40"/>
      <c r="L804" s="44"/>
      <c r="M804" s="229"/>
      <c r="N804" s="230"/>
      <c r="O804" s="91"/>
      <c r="P804" s="91"/>
      <c r="Q804" s="91"/>
      <c r="R804" s="91"/>
      <c r="S804" s="91"/>
      <c r="T804" s="92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T804" s="17" t="s">
        <v>143</v>
      </c>
      <c r="AU804" s="17" t="s">
        <v>83</v>
      </c>
    </row>
    <row r="805" s="12" customFormat="1" ht="22.8" customHeight="1">
      <c r="A805" s="12"/>
      <c r="B805" s="196"/>
      <c r="C805" s="197"/>
      <c r="D805" s="198" t="s">
        <v>75</v>
      </c>
      <c r="E805" s="210" t="s">
        <v>846</v>
      </c>
      <c r="F805" s="210" t="s">
        <v>847</v>
      </c>
      <c r="G805" s="197"/>
      <c r="H805" s="197"/>
      <c r="I805" s="200"/>
      <c r="J805" s="211">
        <f>BK805</f>
        <v>0</v>
      </c>
      <c r="K805" s="197"/>
      <c r="L805" s="202"/>
      <c r="M805" s="203"/>
      <c r="N805" s="204"/>
      <c r="O805" s="204"/>
      <c r="P805" s="205">
        <f>SUM(P806:P922)</f>
        <v>0</v>
      </c>
      <c r="Q805" s="204"/>
      <c r="R805" s="205">
        <f>SUM(R806:R922)</f>
        <v>1.0395665599999997</v>
      </c>
      <c r="S805" s="204"/>
      <c r="T805" s="206">
        <f>SUM(T806:T922)</f>
        <v>0.17399999999999999</v>
      </c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R805" s="207" t="s">
        <v>83</v>
      </c>
      <c r="AT805" s="208" t="s">
        <v>75</v>
      </c>
      <c r="AU805" s="208" t="s">
        <v>81</v>
      </c>
      <c r="AY805" s="207" t="s">
        <v>133</v>
      </c>
      <c r="BK805" s="209">
        <f>SUM(BK806:BK922)</f>
        <v>0</v>
      </c>
    </row>
    <row r="806" s="2" customFormat="1" ht="21.75" customHeight="1">
      <c r="A806" s="38"/>
      <c r="B806" s="39"/>
      <c r="C806" s="212" t="s">
        <v>848</v>
      </c>
      <c r="D806" s="212" t="s">
        <v>135</v>
      </c>
      <c r="E806" s="213" t="s">
        <v>849</v>
      </c>
      <c r="F806" s="214" t="s">
        <v>850</v>
      </c>
      <c r="G806" s="215" t="s">
        <v>138</v>
      </c>
      <c r="H806" s="216">
        <v>1.49</v>
      </c>
      <c r="I806" s="217"/>
      <c r="J806" s="218">
        <f>ROUND(I806*H806,2)</f>
        <v>0</v>
      </c>
      <c r="K806" s="219"/>
      <c r="L806" s="44"/>
      <c r="M806" s="220" t="s">
        <v>1</v>
      </c>
      <c r="N806" s="221" t="s">
        <v>41</v>
      </c>
      <c r="O806" s="91"/>
      <c r="P806" s="222">
        <f>O806*H806</f>
        <v>0</v>
      </c>
      <c r="Q806" s="222">
        <v>0.00025999999999999998</v>
      </c>
      <c r="R806" s="222">
        <f>Q806*H806</f>
        <v>0.00038739999999999998</v>
      </c>
      <c r="S806" s="222">
        <v>0</v>
      </c>
      <c r="T806" s="223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24" t="s">
        <v>272</v>
      </c>
      <c r="AT806" s="224" t="s">
        <v>135</v>
      </c>
      <c r="AU806" s="224" t="s">
        <v>83</v>
      </c>
      <c r="AY806" s="17" t="s">
        <v>133</v>
      </c>
      <c r="BE806" s="225">
        <f>IF(N806="základní",J806,0)</f>
        <v>0</v>
      </c>
      <c r="BF806" s="225">
        <f>IF(N806="snížená",J806,0)</f>
        <v>0</v>
      </c>
      <c r="BG806" s="225">
        <f>IF(N806="zákl. přenesená",J806,0)</f>
        <v>0</v>
      </c>
      <c r="BH806" s="225">
        <f>IF(N806="sníž. přenesená",J806,0)</f>
        <v>0</v>
      </c>
      <c r="BI806" s="225">
        <f>IF(N806="nulová",J806,0)</f>
        <v>0</v>
      </c>
      <c r="BJ806" s="17" t="s">
        <v>81</v>
      </c>
      <c r="BK806" s="225">
        <f>ROUND(I806*H806,2)</f>
        <v>0</v>
      </c>
      <c r="BL806" s="17" t="s">
        <v>272</v>
      </c>
      <c r="BM806" s="224" t="s">
        <v>851</v>
      </c>
    </row>
    <row r="807" s="2" customFormat="1">
      <c r="A807" s="38"/>
      <c r="B807" s="39"/>
      <c r="C807" s="40"/>
      <c r="D807" s="226" t="s">
        <v>141</v>
      </c>
      <c r="E807" s="40"/>
      <c r="F807" s="227" t="s">
        <v>852</v>
      </c>
      <c r="G807" s="40"/>
      <c r="H807" s="40"/>
      <c r="I807" s="228"/>
      <c r="J807" s="40"/>
      <c r="K807" s="40"/>
      <c r="L807" s="44"/>
      <c r="M807" s="229"/>
      <c r="N807" s="230"/>
      <c r="O807" s="91"/>
      <c r="P807" s="91"/>
      <c r="Q807" s="91"/>
      <c r="R807" s="91"/>
      <c r="S807" s="91"/>
      <c r="T807" s="92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17" t="s">
        <v>141</v>
      </c>
      <c r="AU807" s="17" t="s">
        <v>83</v>
      </c>
    </row>
    <row r="808" s="2" customFormat="1">
      <c r="A808" s="38"/>
      <c r="B808" s="39"/>
      <c r="C808" s="40"/>
      <c r="D808" s="231" t="s">
        <v>143</v>
      </c>
      <c r="E808" s="40"/>
      <c r="F808" s="232" t="s">
        <v>853</v>
      </c>
      <c r="G808" s="40"/>
      <c r="H808" s="40"/>
      <c r="I808" s="228"/>
      <c r="J808" s="40"/>
      <c r="K808" s="40"/>
      <c r="L808" s="44"/>
      <c r="M808" s="229"/>
      <c r="N808" s="230"/>
      <c r="O808" s="91"/>
      <c r="P808" s="91"/>
      <c r="Q808" s="91"/>
      <c r="R808" s="91"/>
      <c r="S808" s="91"/>
      <c r="T808" s="92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143</v>
      </c>
      <c r="AU808" s="17" t="s">
        <v>83</v>
      </c>
    </row>
    <row r="809" s="13" customFormat="1">
      <c r="A809" s="13"/>
      <c r="B809" s="233"/>
      <c r="C809" s="234"/>
      <c r="D809" s="226" t="s">
        <v>145</v>
      </c>
      <c r="E809" s="235" t="s">
        <v>1</v>
      </c>
      <c r="F809" s="236" t="s">
        <v>854</v>
      </c>
      <c r="G809" s="234"/>
      <c r="H809" s="235" t="s">
        <v>1</v>
      </c>
      <c r="I809" s="237"/>
      <c r="J809" s="234"/>
      <c r="K809" s="234"/>
      <c r="L809" s="238"/>
      <c r="M809" s="239"/>
      <c r="N809" s="240"/>
      <c r="O809" s="240"/>
      <c r="P809" s="240"/>
      <c r="Q809" s="240"/>
      <c r="R809" s="240"/>
      <c r="S809" s="240"/>
      <c r="T809" s="241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2" t="s">
        <v>145</v>
      </c>
      <c r="AU809" s="242" t="s">
        <v>83</v>
      </c>
      <c r="AV809" s="13" t="s">
        <v>81</v>
      </c>
      <c r="AW809" s="13" t="s">
        <v>32</v>
      </c>
      <c r="AX809" s="13" t="s">
        <v>76</v>
      </c>
      <c r="AY809" s="242" t="s">
        <v>133</v>
      </c>
    </row>
    <row r="810" s="13" customFormat="1">
      <c r="A810" s="13"/>
      <c r="B810" s="233"/>
      <c r="C810" s="234"/>
      <c r="D810" s="226" t="s">
        <v>145</v>
      </c>
      <c r="E810" s="235" t="s">
        <v>1</v>
      </c>
      <c r="F810" s="236" t="s">
        <v>855</v>
      </c>
      <c r="G810" s="234"/>
      <c r="H810" s="235" t="s">
        <v>1</v>
      </c>
      <c r="I810" s="237"/>
      <c r="J810" s="234"/>
      <c r="K810" s="234"/>
      <c r="L810" s="238"/>
      <c r="M810" s="239"/>
      <c r="N810" s="240"/>
      <c r="O810" s="240"/>
      <c r="P810" s="240"/>
      <c r="Q810" s="240"/>
      <c r="R810" s="240"/>
      <c r="S810" s="240"/>
      <c r="T810" s="241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2" t="s">
        <v>145</v>
      </c>
      <c r="AU810" s="242" t="s">
        <v>83</v>
      </c>
      <c r="AV810" s="13" t="s">
        <v>81</v>
      </c>
      <c r="AW810" s="13" t="s">
        <v>32</v>
      </c>
      <c r="AX810" s="13" t="s">
        <v>76</v>
      </c>
      <c r="AY810" s="242" t="s">
        <v>133</v>
      </c>
    </row>
    <row r="811" s="14" customFormat="1">
      <c r="A811" s="14"/>
      <c r="B811" s="243"/>
      <c r="C811" s="244"/>
      <c r="D811" s="226" t="s">
        <v>145</v>
      </c>
      <c r="E811" s="245" t="s">
        <v>1</v>
      </c>
      <c r="F811" s="246" t="s">
        <v>160</v>
      </c>
      <c r="G811" s="244"/>
      <c r="H811" s="247">
        <v>1.1299999999999999</v>
      </c>
      <c r="I811" s="248"/>
      <c r="J811" s="244"/>
      <c r="K811" s="244"/>
      <c r="L811" s="249"/>
      <c r="M811" s="250"/>
      <c r="N811" s="251"/>
      <c r="O811" s="251"/>
      <c r="P811" s="251"/>
      <c r="Q811" s="251"/>
      <c r="R811" s="251"/>
      <c r="S811" s="251"/>
      <c r="T811" s="252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3" t="s">
        <v>145</v>
      </c>
      <c r="AU811" s="253" t="s">
        <v>83</v>
      </c>
      <c r="AV811" s="14" t="s">
        <v>83</v>
      </c>
      <c r="AW811" s="14" t="s">
        <v>32</v>
      </c>
      <c r="AX811" s="14" t="s">
        <v>76</v>
      </c>
      <c r="AY811" s="253" t="s">
        <v>133</v>
      </c>
    </row>
    <row r="812" s="13" customFormat="1">
      <c r="A812" s="13"/>
      <c r="B812" s="233"/>
      <c r="C812" s="234"/>
      <c r="D812" s="226" t="s">
        <v>145</v>
      </c>
      <c r="E812" s="235" t="s">
        <v>1</v>
      </c>
      <c r="F812" s="236" t="s">
        <v>856</v>
      </c>
      <c r="G812" s="234"/>
      <c r="H812" s="235" t="s">
        <v>1</v>
      </c>
      <c r="I812" s="237"/>
      <c r="J812" s="234"/>
      <c r="K812" s="234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145</v>
      </c>
      <c r="AU812" s="242" t="s">
        <v>83</v>
      </c>
      <c r="AV812" s="13" t="s">
        <v>81</v>
      </c>
      <c r="AW812" s="13" t="s">
        <v>32</v>
      </c>
      <c r="AX812" s="13" t="s">
        <v>76</v>
      </c>
      <c r="AY812" s="242" t="s">
        <v>133</v>
      </c>
    </row>
    <row r="813" s="14" customFormat="1">
      <c r="A813" s="14"/>
      <c r="B813" s="243"/>
      <c r="C813" s="244"/>
      <c r="D813" s="226" t="s">
        <v>145</v>
      </c>
      <c r="E813" s="245" t="s">
        <v>1</v>
      </c>
      <c r="F813" s="246" t="s">
        <v>857</v>
      </c>
      <c r="G813" s="244"/>
      <c r="H813" s="247">
        <v>0.35999999999999999</v>
      </c>
      <c r="I813" s="248"/>
      <c r="J813" s="244"/>
      <c r="K813" s="244"/>
      <c r="L813" s="249"/>
      <c r="M813" s="250"/>
      <c r="N813" s="251"/>
      <c r="O813" s="251"/>
      <c r="P813" s="251"/>
      <c r="Q813" s="251"/>
      <c r="R813" s="251"/>
      <c r="S813" s="251"/>
      <c r="T813" s="252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3" t="s">
        <v>145</v>
      </c>
      <c r="AU813" s="253" t="s">
        <v>83</v>
      </c>
      <c r="AV813" s="14" t="s">
        <v>83</v>
      </c>
      <c r="AW813" s="14" t="s">
        <v>32</v>
      </c>
      <c r="AX813" s="14" t="s">
        <v>76</v>
      </c>
      <c r="AY813" s="253" t="s">
        <v>133</v>
      </c>
    </row>
    <row r="814" s="15" customFormat="1">
      <c r="A814" s="15"/>
      <c r="B814" s="254"/>
      <c r="C814" s="255"/>
      <c r="D814" s="226" t="s">
        <v>145</v>
      </c>
      <c r="E814" s="256" t="s">
        <v>1</v>
      </c>
      <c r="F814" s="257" t="s">
        <v>151</v>
      </c>
      <c r="G814" s="255"/>
      <c r="H814" s="258">
        <v>1.49</v>
      </c>
      <c r="I814" s="259"/>
      <c r="J814" s="255"/>
      <c r="K814" s="255"/>
      <c r="L814" s="260"/>
      <c r="M814" s="261"/>
      <c r="N814" s="262"/>
      <c r="O814" s="262"/>
      <c r="P814" s="262"/>
      <c r="Q814" s="262"/>
      <c r="R814" s="262"/>
      <c r="S814" s="262"/>
      <c r="T814" s="263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64" t="s">
        <v>145</v>
      </c>
      <c r="AU814" s="264" t="s">
        <v>83</v>
      </c>
      <c r="AV814" s="15" t="s">
        <v>139</v>
      </c>
      <c r="AW814" s="15" t="s">
        <v>32</v>
      </c>
      <c r="AX814" s="15" t="s">
        <v>81</v>
      </c>
      <c r="AY814" s="264" t="s">
        <v>133</v>
      </c>
    </row>
    <row r="815" s="2" customFormat="1" ht="16.5" customHeight="1">
      <c r="A815" s="38"/>
      <c r="B815" s="39"/>
      <c r="C815" s="265" t="s">
        <v>858</v>
      </c>
      <c r="D815" s="265" t="s">
        <v>169</v>
      </c>
      <c r="E815" s="266" t="s">
        <v>859</v>
      </c>
      <c r="F815" s="267" t="s">
        <v>860</v>
      </c>
      <c r="G815" s="268" t="s">
        <v>138</v>
      </c>
      <c r="H815" s="269">
        <v>1.49</v>
      </c>
      <c r="I815" s="270"/>
      <c r="J815" s="271">
        <f>ROUND(I815*H815,2)</f>
        <v>0</v>
      </c>
      <c r="K815" s="272"/>
      <c r="L815" s="273"/>
      <c r="M815" s="274" t="s">
        <v>1</v>
      </c>
      <c r="N815" s="275" t="s">
        <v>41</v>
      </c>
      <c r="O815" s="91"/>
      <c r="P815" s="222">
        <f>O815*H815</f>
        <v>0</v>
      </c>
      <c r="Q815" s="222">
        <v>0.034720000000000001</v>
      </c>
      <c r="R815" s="222">
        <f>Q815*H815</f>
        <v>0.051732800000000002</v>
      </c>
      <c r="S815" s="222">
        <v>0</v>
      </c>
      <c r="T815" s="223">
        <f>S815*H815</f>
        <v>0</v>
      </c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R815" s="224" t="s">
        <v>414</v>
      </c>
      <c r="AT815" s="224" t="s">
        <v>169</v>
      </c>
      <c r="AU815" s="224" t="s">
        <v>83</v>
      </c>
      <c r="AY815" s="17" t="s">
        <v>133</v>
      </c>
      <c r="BE815" s="225">
        <f>IF(N815="základní",J815,0)</f>
        <v>0</v>
      </c>
      <c r="BF815" s="225">
        <f>IF(N815="snížená",J815,0)</f>
        <v>0</v>
      </c>
      <c r="BG815" s="225">
        <f>IF(N815="zákl. přenesená",J815,0)</f>
        <v>0</v>
      </c>
      <c r="BH815" s="225">
        <f>IF(N815="sníž. přenesená",J815,0)</f>
        <v>0</v>
      </c>
      <c r="BI815" s="225">
        <f>IF(N815="nulová",J815,0)</f>
        <v>0</v>
      </c>
      <c r="BJ815" s="17" t="s">
        <v>81</v>
      </c>
      <c r="BK815" s="225">
        <f>ROUND(I815*H815,2)</f>
        <v>0</v>
      </c>
      <c r="BL815" s="17" t="s">
        <v>272</v>
      </c>
      <c r="BM815" s="224" t="s">
        <v>861</v>
      </c>
    </row>
    <row r="816" s="2" customFormat="1">
      <c r="A816" s="38"/>
      <c r="B816" s="39"/>
      <c r="C816" s="40"/>
      <c r="D816" s="226" t="s">
        <v>141</v>
      </c>
      <c r="E816" s="40"/>
      <c r="F816" s="227" t="s">
        <v>860</v>
      </c>
      <c r="G816" s="40"/>
      <c r="H816" s="40"/>
      <c r="I816" s="228"/>
      <c r="J816" s="40"/>
      <c r="K816" s="40"/>
      <c r="L816" s="44"/>
      <c r="M816" s="229"/>
      <c r="N816" s="230"/>
      <c r="O816" s="91"/>
      <c r="P816" s="91"/>
      <c r="Q816" s="91"/>
      <c r="R816" s="91"/>
      <c r="S816" s="91"/>
      <c r="T816" s="92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T816" s="17" t="s">
        <v>141</v>
      </c>
      <c r="AU816" s="17" t="s">
        <v>83</v>
      </c>
    </row>
    <row r="817" s="2" customFormat="1" ht="21.75" customHeight="1">
      <c r="A817" s="38"/>
      <c r="B817" s="39"/>
      <c r="C817" s="212" t="s">
        <v>862</v>
      </c>
      <c r="D817" s="212" t="s">
        <v>135</v>
      </c>
      <c r="E817" s="213" t="s">
        <v>863</v>
      </c>
      <c r="F817" s="214" t="s">
        <v>864</v>
      </c>
      <c r="G817" s="215" t="s">
        <v>138</v>
      </c>
      <c r="H817" s="216">
        <v>6.8019999999999996</v>
      </c>
      <c r="I817" s="217"/>
      <c r="J817" s="218">
        <f>ROUND(I817*H817,2)</f>
        <v>0</v>
      </c>
      <c r="K817" s="219"/>
      <c r="L817" s="44"/>
      <c r="M817" s="220" t="s">
        <v>1</v>
      </c>
      <c r="N817" s="221" t="s">
        <v>41</v>
      </c>
      <c r="O817" s="91"/>
      <c r="P817" s="222">
        <f>O817*H817</f>
        <v>0</v>
      </c>
      <c r="Q817" s="222">
        <v>0.00023000000000000001</v>
      </c>
      <c r="R817" s="222">
        <f>Q817*H817</f>
        <v>0.0015644599999999999</v>
      </c>
      <c r="S817" s="222">
        <v>0</v>
      </c>
      <c r="T817" s="223">
        <f>S817*H817</f>
        <v>0</v>
      </c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R817" s="224" t="s">
        <v>272</v>
      </c>
      <c r="AT817" s="224" t="s">
        <v>135</v>
      </c>
      <c r="AU817" s="224" t="s">
        <v>83</v>
      </c>
      <c r="AY817" s="17" t="s">
        <v>133</v>
      </c>
      <c r="BE817" s="225">
        <f>IF(N817="základní",J817,0)</f>
        <v>0</v>
      </c>
      <c r="BF817" s="225">
        <f>IF(N817="snížená",J817,0)</f>
        <v>0</v>
      </c>
      <c r="BG817" s="225">
        <f>IF(N817="zákl. přenesená",J817,0)</f>
        <v>0</v>
      </c>
      <c r="BH817" s="225">
        <f>IF(N817="sníž. přenesená",J817,0)</f>
        <v>0</v>
      </c>
      <c r="BI817" s="225">
        <f>IF(N817="nulová",J817,0)</f>
        <v>0</v>
      </c>
      <c r="BJ817" s="17" t="s">
        <v>81</v>
      </c>
      <c r="BK817" s="225">
        <f>ROUND(I817*H817,2)</f>
        <v>0</v>
      </c>
      <c r="BL817" s="17" t="s">
        <v>272</v>
      </c>
      <c r="BM817" s="224" t="s">
        <v>865</v>
      </c>
    </row>
    <row r="818" s="2" customFormat="1">
      <c r="A818" s="38"/>
      <c r="B818" s="39"/>
      <c r="C818" s="40"/>
      <c r="D818" s="226" t="s">
        <v>141</v>
      </c>
      <c r="E818" s="40"/>
      <c r="F818" s="227" t="s">
        <v>866</v>
      </c>
      <c r="G818" s="40"/>
      <c r="H818" s="40"/>
      <c r="I818" s="228"/>
      <c r="J818" s="40"/>
      <c r="K818" s="40"/>
      <c r="L818" s="44"/>
      <c r="M818" s="229"/>
      <c r="N818" s="230"/>
      <c r="O818" s="91"/>
      <c r="P818" s="91"/>
      <c r="Q818" s="91"/>
      <c r="R818" s="91"/>
      <c r="S818" s="91"/>
      <c r="T818" s="92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T818" s="17" t="s">
        <v>141</v>
      </c>
      <c r="AU818" s="17" t="s">
        <v>83</v>
      </c>
    </row>
    <row r="819" s="2" customFormat="1">
      <c r="A819" s="38"/>
      <c r="B819" s="39"/>
      <c r="C819" s="40"/>
      <c r="D819" s="231" t="s">
        <v>143</v>
      </c>
      <c r="E819" s="40"/>
      <c r="F819" s="232" t="s">
        <v>867</v>
      </c>
      <c r="G819" s="40"/>
      <c r="H819" s="40"/>
      <c r="I819" s="228"/>
      <c r="J819" s="40"/>
      <c r="K819" s="40"/>
      <c r="L819" s="44"/>
      <c r="M819" s="229"/>
      <c r="N819" s="230"/>
      <c r="O819" s="91"/>
      <c r="P819" s="91"/>
      <c r="Q819" s="91"/>
      <c r="R819" s="91"/>
      <c r="S819" s="91"/>
      <c r="T819" s="92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T819" s="17" t="s">
        <v>143</v>
      </c>
      <c r="AU819" s="17" t="s">
        <v>83</v>
      </c>
    </row>
    <row r="820" s="13" customFormat="1">
      <c r="A820" s="13"/>
      <c r="B820" s="233"/>
      <c r="C820" s="234"/>
      <c r="D820" s="226" t="s">
        <v>145</v>
      </c>
      <c r="E820" s="235" t="s">
        <v>1</v>
      </c>
      <c r="F820" s="236" t="s">
        <v>868</v>
      </c>
      <c r="G820" s="234"/>
      <c r="H820" s="235" t="s">
        <v>1</v>
      </c>
      <c r="I820" s="237"/>
      <c r="J820" s="234"/>
      <c r="K820" s="234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145</v>
      </c>
      <c r="AU820" s="242" t="s">
        <v>83</v>
      </c>
      <c r="AV820" s="13" t="s">
        <v>81</v>
      </c>
      <c r="AW820" s="13" t="s">
        <v>32</v>
      </c>
      <c r="AX820" s="13" t="s">
        <v>76</v>
      </c>
      <c r="AY820" s="242" t="s">
        <v>133</v>
      </c>
    </row>
    <row r="821" s="13" customFormat="1">
      <c r="A821" s="13"/>
      <c r="B821" s="233"/>
      <c r="C821" s="234"/>
      <c r="D821" s="226" t="s">
        <v>145</v>
      </c>
      <c r="E821" s="235" t="s">
        <v>1</v>
      </c>
      <c r="F821" s="236" t="s">
        <v>869</v>
      </c>
      <c r="G821" s="234"/>
      <c r="H821" s="235" t="s">
        <v>1</v>
      </c>
      <c r="I821" s="237"/>
      <c r="J821" s="234"/>
      <c r="K821" s="234"/>
      <c r="L821" s="238"/>
      <c r="M821" s="239"/>
      <c r="N821" s="240"/>
      <c r="O821" s="240"/>
      <c r="P821" s="240"/>
      <c r="Q821" s="240"/>
      <c r="R821" s="240"/>
      <c r="S821" s="240"/>
      <c r="T821" s="241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2" t="s">
        <v>145</v>
      </c>
      <c r="AU821" s="242" t="s">
        <v>83</v>
      </c>
      <c r="AV821" s="13" t="s">
        <v>81</v>
      </c>
      <c r="AW821" s="13" t="s">
        <v>32</v>
      </c>
      <c r="AX821" s="13" t="s">
        <v>76</v>
      </c>
      <c r="AY821" s="242" t="s">
        <v>133</v>
      </c>
    </row>
    <row r="822" s="14" customFormat="1">
      <c r="A822" s="14"/>
      <c r="B822" s="243"/>
      <c r="C822" s="244"/>
      <c r="D822" s="226" t="s">
        <v>145</v>
      </c>
      <c r="E822" s="245" t="s">
        <v>1</v>
      </c>
      <c r="F822" s="246" t="s">
        <v>870</v>
      </c>
      <c r="G822" s="244"/>
      <c r="H822" s="247">
        <v>3.1680000000000001</v>
      </c>
      <c r="I822" s="248"/>
      <c r="J822" s="244"/>
      <c r="K822" s="244"/>
      <c r="L822" s="249"/>
      <c r="M822" s="250"/>
      <c r="N822" s="251"/>
      <c r="O822" s="251"/>
      <c r="P822" s="251"/>
      <c r="Q822" s="251"/>
      <c r="R822" s="251"/>
      <c r="S822" s="251"/>
      <c r="T822" s="252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53" t="s">
        <v>145</v>
      </c>
      <c r="AU822" s="253" t="s">
        <v>83</v>
      </c>
      <c r="AV822" s="14" t="s">
        <v>83</v>
      </c>
      <c r="AW822" s="14" t="s">
        <v>32</v>
      </c>
      <c r="AX822" s="14" t="s">
        <v>76</v>
      </c>
      <c r="AY822" s="253" t="s">
        <v>133</v>
      </c>
    </row>
    <row r="823" s="13" customFormat="1">
      <c r="A823" s="13"/>
      <c r="B823" s="233"/>
      <c r="C823" s="234"/>
      <c r="D823" s="226" t="s">
        <v>145</v>
      </c>
      <c r="E823" s="235" t="s">
        <v>1</v>
      </c>
      <c r="F823" s="236" t="s">
        <v>871</v>
      </c>
      <c r="G823" s="234"/>
      <c r="H823" s="235" t="s">
        <v>1</v>
      </c>
      <c r="I823" s="237"/>
      <c r="J823" s="234"/>
      <c r="K823" s="234"/>
      <c r="L823" s="238"/>
      <c r="M823" s="239"/>
      <c r="N823" s="240"/>
      <c r="O823" s="240"/>
      <c r="P823" s="240"/>
      <c r="Q823" s="240"/>
      <c r="R823" s="240"/>
      <c r="S823" s="240"/>
      <c r="T823" s="241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2" t="s">
        <v>145</v>
      </c>
      <c r="AU823" s="242" t="s">
        <v>83</v>
      </c>
      <c r="AV823" s="13" t="s">
        <v>81</v>
      </c>
      <c r="AW823" s="13" t="s">
        <v>32</v>
      </c>
      <c r="AX823" s="13" t="s">
        <v>76</v>
      </c>
      <c r="AY823" s="242" t="s">
        <v>133</v>
      </c>
    </row>
    <row r="824" s="14" customFormat="1">
      <c r="A824" s="14"/>
      <c r="B824" s="243"/>
      <c r="C824" s="244"/>
      <c r="D824" s="226" t="s">
        <v>145</v>
      </c>
      <c r="E824" s="245" t="s">
        <v>1</v>
      </c>
      <c r="F824" s="246" t="s">
        <v>872</v>
      </c>
      <c r="G824" s="244"/>
      <c r="H824" s="247">
        <v>3.6339999999999999</v>
      </c>
      <c r="I824" s="248"/>
      <c r="J824" s="244"/>
      <c r="K824" s="244"/>
      <c r="L824" s="249"/>
      <c r="M824" s="250"/>
      <c r="N824" s="251"/>
      <c r="O824" s="251"/>
      <c r="P824" s="251"/>
      <c r="Q824" s="251"/>
      <c r="R824" s="251"/>
      <c r="S824" s="251"/>
      <c r="T824" s="252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3" t="s">
        <v>145</v>
      </c>
      <c r="AU824" s="253" t="s">
        <v>83</v>
      </c>
      <c r="AV824" s="14" t="s">
        <v>83</v>
      </c>
      <c r="AW824" s="14" t="s">
        <v>32</v>
      </c>
      <c r="AX824" s="14" t="s">
        <v>76</v>
      </c>
      <c r="AY824" s="253" t="s">
        <v>133</v>
      </c>
    </row>
    <row r="825" s="15" customFormat="1">
      <c r="A825" s="15"/>
      <c r="B825" s="254"/>
      <c r="C825" s="255"/>
      <c r="D825" s="226" t="s">
        <v>145</v>
      </c>
      <c r="E825" s="256" t="s">
        <v>1</v>
      </c>
      <c r="F825" s="257" t="s">
        <v>151</v>
      </c>
      <c r="G825" s="255"/>
      <c r="H825" s="258">
        <v>6.8019999999999996</v>
      </c>
      <c r="I825" s="259"/>
      <c r="J825" s="255"/>
      <c r="K825" s="255"/>
      <c r="L825" s="260"/>
      <c r="M825" s="261"/>
      <c r="N825" s="262"/>
      <c r="O825" s="262"/>
      <c r="P825" s="262"/>
      <c r="Q825" s="262"/>
      <c r="R825" s="262"/>
      <c r="S825" s="262"/>
      <c r="T825" s="263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T825" s="264" t="s">
        <v>145</v>
      </c>
      <c r="AU825" s="264" t="s">
        <v>83</v>
      </c>
      <c r="AV825" s="15" t="s">
        <v>139</v>
      </c>
      <c r="AW825" s="15" t="s">
        <v>32</v>
      </c>
      <c r="AX825" s="15" t="s">
        <v>81</v>
      </c>
      <c r="AY825" s="264" t="s">
        <v>133</v>
      </c>
    </row>
    <row r="826" s="2" customFormat="1" ht="16.5" customHeight="1">
      <c r="A826" s="38"/>
      <c r="B826" s="39"/>
      <c r="C826" s="265" t="s">
        <v>873</v>
      </c>
      <c r="D826" s="265" t="s">
        <v>169</v>
      </c>
      <c r="E826" s="266" t="s">
        <v>874</v>
      </c>
      <c r="F826" s="267" t="s">
        <v>875</v>
      </c>
      <c r="G826" s="268" t="s">
        <v>138</v>
      </c>
      <c r="H826" s="269">
        <v>6.8019999999999996</v>
      </c>
      <c r="I826" s="270"/>
      <c r="J826" s="271">
        <f>ROUND(I826*H826,2)</f>
        <v>0</v>
      </c>
      <c r="K826" s="272"/>
      <c r="L826" s="273"/>
      <c r="M826" s="274" t="s">
        <v>1</v>
      </c>
      <c r="N826" s="275" t="s">
        <v>41</v>
      </c>
      <c r="O826" s="91"/>
      <c r="P826" s="222">
        <f>O826*H826</f>
        <v>0</v>
      </c>
      <c r="Q826" s="222">
        <v>0.033950000000000001</v>
      </c>
      <c r="R826" s="222">
        <f>Q826*H826</f>
        <v>0.23092789999999999</v>
      </c>
      <c r="S826" s="222">
        <v>0</v>
      </c>
      <c r="T826" s="223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24" t="s">
        <v>414</v>
      </c>
      <c r="AT826" s="224" t="s">
        <v>169</v>
      </c>
      <c r="AU826" s="224" t="s">
        <v>83</v>
      </c>
      <c r="AY826" s="17" t="s">
        <v>133</v>
      </c>
      <c r="BE826" s="225">
        <f>IF(N826="základní",J826,0)</f>
        <v>0</v>
      </c>
      <c r="BF826" s="225">
        <f>IF(N826="snížená",J826,0)</f>
        <v>0</v>
      </c>
      <c r="BG826" s="225">
        <f>IF(N826="zákl. přenesená",J826,0)</f>
        <v>0</v>
      </c>
      <c r="BH826" s="225">
        <f>IF(N826="sníž. přenesená",J826,0)</f>
        <v>0</v>
      </c>
      <c r="BI826" s="225">
        <f>IF(N826="nulová",J826,0)</f>
        <v>0</v>
      </c>
      <c r="BJ826" s="17" t="s">
        <v>81</v>
      </c>
      <c r="BK826" s="225">
        <f>ROUND(I826*H826,2)</f>
        <v>0</v>
      </c>
      <c r="BL826" s="17" t="s">
        <v>272</v>
      </c>
      <c r="BM826" s="224" t="s">
        <v>876</v>
      </c>
    </row>
    <row r="827" s="2" customFormat="1">
      <c r="A827" s="38"/>
      <c r="B827" s="39"/>
      <c r="C827" s="40"/>
      <c r="D827" s="226" t="s">
        <v>141</v>
      </c>
      <c r="E827" s="40"/>
      <c r="F827" s="227" t="s">
        <v>875</v>
      </c>
      <c r="G827" s="40"/>
      <c r="H827" s="40"/>
      <c r="I827" s="228"/>
      <c r="J827" s="40"/>
      <c r="K827" s="40"/>
      <c r="L827" s="44"/>
      <c r="M827" s="229"/>
      <c r="N827" s="230"/>
      <c r="O827" s="91"/>
      <c r="P827" s="91"/>
      <c r="Q827" s="91"/>
      <c r="R827" s="91"/>
      <c r="S827" s="91"/>
      <c r="T827" s="92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T827" s="17" t="s">
        <v>141</v>
      </c>
      <c r="AU827" s="17" t="s">
        <v>83</v>
      </c>
    </row>
    <row r="828" s="2" customFormat="1" ht="16.5" customHeight="1">
      <c r="A828" s="38"/>
      <c r="B828" s="39"/>
      <c r="C828" s="212" t="s">
        <v>877</v>
      </c>
      <c r="D828" s="212" t="s">
        <v>135</v>
      </c>
      <c r="E828" s="213" t="s">
        <v>878</v>
      </c>
      <c r="F828" s="214" t="s">
        <v>879</v>
      </c>
      <c r="G828" s="215" t="s">
        <v>163</v>
      </c>
      <c r="H828" s="216">
        <v>3</v>
      </c>
      <c r="I828" s="217"/>
      <c r="J828" s="218">
        <f>ROUND(I828*H828,2)</f>
        <v>0</v>
      </c>
      <c r="K828" s="219"/>
      <c r="L828" s="44"/>
      <c r="M828" s="220" t="s">
        <v>1</v>
      </c>
      <c r="N828" s="221" t="s">
        <v>41</v>
      </c>
      <c r="O828" s="91"/>
      <c r="P828" s="222">
        <f>O828*H828</f>
        <v>0</v>
      </c>
      <c r="Q828" s="222">
        <v>0</v>
      </c>
      <c r="R828" s="222">
        <f>Q828*H828</f>
        <v>0</v>
      </c>
      <c r="S828" s="222">
        <v>0</v>
      </c>
      <c r="T828" s="223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4" t="s">
        <v>272</v>
      </c>
      <c r="AT828" s="224" t="s">
        <v>135</v>
      </c>
      <c r="AU828" s="224" t="s">
        <v>83</v>
      </c>
      <c r="AY828" s="17" t="s">
        <v>133</v>
      </c>
      <c r="BE828" s="225">
        <f>IF(N828="základní",J828,0)</f>
        <v>0</v>
      </c>
      <c r="BF828" s="225">
        <f>IF(N828="snížená",J828,0)</f>
        <v>0</v>
      </c>
      <c r="BG828" s="225">
        <f>IF(N828="zákl. přenesená",J828,0)</f>
        <v>0</v>
      </c>
      <c r="BH828" s="225">
        <f>IF(N828="sníž. přenesená",J828,0)</f>
        <v>0</v>
      </c>
      <c r="BI828" s="225">
        <f>IF(N828="nulová",J828,0)</f>
        <v>0</v>
      </c>
      <c r="BJ828" s="17" t="s">
        <v>81</v>
      </c>
      <c r="BK828" s="225">
        <f>ROUND(I828*H828,2)</f>
        <v>0</v>
      </c>
      <c r="BL828" s="17" t="s">
        <v>272</v>
      </c>
      <c r="BM828" s="224" t="s">
        <v>880</v>
      </c>
    </row>
    <row r="829" s="2" customFormat="1">
      <c r="A829" s="38"/>
      <c r="B829" s="39"/>
      <c r="C829" s="40"/>
      <c r="D829" s="226" t="s">
        <v>141</v>
      </c>
      <c r="E829" s="40"/>
      <c r="F829" s="227" t="s">
        <v>881</v>
      </c>
      <c r="G829" s="40"/>
      <c r="H829" s="40"/>
      <c r="I829" s="228"/>
      <c r="J829" s="40"/>
      <c r="K829" s="40"/>
      <c r="L829" s="44"/>
      <c r="M829" s="229"/>
      <c r="N829" s="230"/>
      <c r="O829" s="91"/>
      <c r="P829" s="91"/>
      <c r="Q829" s="91"/>
      <c r="R829" s="91"/>
      <c r="S829" s="91"/>
      <c r="T829" s="92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T829" s="17" t="s">
        <v>141</v>
      </c>
      <c r="AU829" s="17" t="s">
        <v>83</v>
      </c>
    </row>
    <row r="830" s="2" customFormat="1">
      <c r="A830" s="38"/>
      <c r="B830" s="39"/>
      <c r="C830" s="40"/>
      <c r="D830" s="231" t="s">
        <v>143</v>
      </c>
      <c r="E830" s="40"/>
      <c r="F830" s="232" t="s">
        <v>882</v>
      </c>
      <c r="G830" s="40"/>
      <c r="H830" s="40"/>
      <c r="I830" s="228"/>
      <c r="J830" s="40"/>
      <c r="K830" s="40"/>
      <c r="L830" s="44"/>
      <c r="M830" s="229"/>
      <c r="N830" s="230"/>
      <c r="O830" s="91"/>
      <c r="P830" s="91"/>
      <c r="Q830" s="91"/>
      <c r="R830" s="91"/>
      <c r="S830" s="91"/>
      <c r="T830" s="92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T830" s="17" t="s">
        <v>143</v>
      </c>
      <c r="AU830" s="17" t="s">
        <v>83</v>
      </c>
    </row>
    <row r="831" s="13" customFormat="1">
      <c r="A831" s="13"/>
      <c r="B831" s="233"/>
      <c r="C831" s="234"/>
      <c r="D831" s="226" t="s">
        <v>145</v>
      </c>
      <c r="E831" s="235" t="s">
        <v>1</v>
      </c>
      <c r="F831" s="236" t="s">
        <v>334</v>
      </c>
      <c r="G831" s="234"/>
      <c r="H831" s="235" t="s">
        <v>1</v>
      </c>
      <c r="I831" s="237"/>
      <c r="J831" s="234"/>
      <c r="K831" s="234"/>
      <c r="L831" s="238"/>
      <c r="M831" s="239"/>
      <c r="N831" s="240"/>
      <c r="O831" s="240"/>
      <c r="P831" s="240"/>
      <c r="Q831" s="240"/>
      <c r="R831" s="240"/>
      <c r="S831" s="240"/>
      <c r="T831" s="241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2" t="s">
        <v>145</v>
      </c>
      <c r="AU831" s="242" t="s">
        <v>83</v>
      </c>
      <c r="AV831" s="13" t="s">
        <v>81</v>
      </c>
      <c r="AW831" s="13" t="s">
        <v>32</v>
      </c>
      <c r="AX831" s="13" t="s">
        <v>76</v>
      </c>
      <c r="AY831" s="242" t="s">
        <v>133</v>
      </c>
    </row>
    <row r="832" s="13" customFormat="1">
      <c r="A832" s="13"/>
      <c r="B832" s="233"/>
      <c r="C832" s="234"/>
      <c r="D832" s="226" t="s">
        <v>145</v>
      </c>
      <c r="E832" s="235" t="s">
        <v>1</v>
      </c>
      <c r="F832" s="236" t="s">
        <v>883</v>
      </c>
      <c r="G832" s="234"/>
      <c r="H832" s="235" t="s">
        <v>1</v>
      </c>
      <c r="I832" s="237"/>
      <c r="J832" s="234"/>
      <c r="K832" s="234"/>
      <c r="L832" s="238"/>
      <c r="M832" s="239"/>
      <c r="N832" s="240"/>
      <c r="O832" s="240"/>
      <c r="P832" s="240"/>
      <c r="Q832" s="240"/>
      <c r="R832" s="240"/>
      <c r="S832" s="240"/>
      <c r="T832" s="241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2" t="s">
        <v>145</v>
      </c>
      <c r="AU832" s="242" t="s">
        <v>83</v>
      </c>
      <c r="AV832" s="13" t="s">
        <v>81</v>
      </c>
      <c r="AW832" s="13" t="s">
        <v>32</v>
      </c>
      <c r="AX832" s="13" t="s">
        <v>76</v>
      </c>
      <c r="AY832" s="242" t="s">
        <v>133</v>
      </c>
    </row>
    <row r="833" s="14" customFormat="1">
      <c r="A833" s="14"/>
      <c r="B833" s="243"/>
      <c r="C833" s="244"/>
      <c r="D833" s="226" t="s">
        <v>145</v>
      </c>
      <c r="E833" s="245" t="s">
        <v>1</v>
      </c>
      <c r="F833" s="246" t="s">
        <v>152</v>
      </c>
      <c r="G833" s="244"/>
      <c r="H833" s="247">
        <v>3</v>
      </c>
      <c r="I833" s="248"/>
      <c r="J833" s="244"/>
      <c r="K833" s="244"/>
      <c r="L833" s="249"/>
      <c r="M833" s="250"/>
      <c r="N833" s="251"/>
      <c r="O833" s="251"/>
      <c r="P833" s="251"/>
      <c r="Q833" s="251"/>
      <c r="R833" s="251"/>
      <c r="S833" s="251"/>
      <c r="T833" s="252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3" t="s">
        <v>145</v>
      </c>
      <c r="AU833" s="253" t="s">
        <v>83</v>
      </c>
      <c r="AV833" s="14" t="s">
        <v>83</v>
      </c>
      <c r="AW833" s="14" t="s">
        <v>32</v>
      </c>
      <c r="AX833" s="14" t="s">
        <v>76</v>
      </c>
      <c r="AY833" s="253" t="s">
        <v>133</v>
      </c>
    </row>
    <row r="834" s="15" customFormat="1">
      <c r="A834" s="15"/>
      <c r="B834" s="254"/>
      <c r="C834" s="255"/>
      <c r="D834" s="226" t="s">
        <v>145</v>
      </c>
      <c r="E834" s="256" t="s">
        <v>1</v>
      </c>
      <c r="F834" s="257" t="s">
        <v>151</v>
      </c>
      <c r="G834" s="255"/>
      <c r="H834" s="258">
        <v>3</v>
      </c>
      <c r="I834" s="259"/>
      <c r="J834" s="255"/>
      <c r="K834" s="255"/>
      <c r="L834" s="260"/>
      <c r="M834" s="261"/>
      <c r="N834" s="262"/>
      <c r="O834" s="262"/>
      <c r="P834" s="262"/>
      <c r="Q834" s="262"/>
      <c r="R834" s="262"/>
      <c r="S834" s="262"/>
      <c r="T834" s="263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4" t="s">
        <v>145</v>
      </c>
      <c r="AU834" s="264" t="s">
        <v>83</v>
      </c>
      <c r="AV834" s="15" t="s">
        <v>139</v>
      </c>
      <c r="AW834" s="15" t="s">
        <v>32</v>
      </c>
      <c r="AX834" s="15" t="s">
        <v>81</v>
      </c>
      <c r="AY834" s="264" t="s">
        <v>133</v>
      </c>
    </row>
    <row r="835" s="2" customFormat="1" ht="16.5" customHeight="1">
      <c r="A835" s="38"/>
      <c r="B835" s="39"/>
      <c r="C835" s="265" t="s">
        <v>884</v>
      </c>
      <c r="D835" s="265" t="s">
        <v>169</v>
      </c>
      <c r="E835" s="266" t="s">
        <v>885</v>
      </c>
      <c r="F835" s="267" t="s">
        <v>886</v>
      </c>
      <c r="G835" s="268" t="s">
        <v>163</v>
      </c>
      <c r="H835" s="269">
        <v>1</v>
      </c>
      <c r="I835" s="270"/>
      <c r="J835" s="271">
        <f>ROUND(I835*H835,2)</f>
        <v>0</v>
      </c>
      <c r="K835" s="272"/>
      <c r="L835" s="273"/>
      <c r="M835" s="274" t="s">
        <v>1</v>
      </c>
      <c r="N835" s="275" t="s">
        <v>41</v>
      </c>
      <c r="O835" s="91"/>
      <c r="P835" s="222">
        <f>O835*H835</f>
        <v>0</v>
      </c>
      <c r="Q835" s="222">
        <v>0.014500000000000001</v>
      </c>
      <c r="R835" s="222">
        <f>Q835*H835</f>
        <v>0.014500000000000001</v>
      </c>
      <c r="S835" s="222">
        <v>0</v>
      </c>
      <c r="T835" s="223">
        <f>S835*H835</f>
        <v>0</v>
      </c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R835" s="224" t="s">
        <v>414</v>
      </c>
      <c r="AT835" s="224" t="s">
        <v>169</v>
      </c>
      <c r="AU835" s="224" t="s">
        <v>83</v>
      </c>
      <c r="AY835" s="17" t="s">
        <v>133</v>
      </c>
      <c r="BE835" s="225">
        <f>IF(N835="základní",J835,0)</f>
        <v>0</v>
      </c>
      <c r="BF835" s="225">
        <f>IF(N835="snížená",J835,0)</f>
        <v>0</v>
      </c>
      <c r="BG835" s="225">
        <f>IF(N835="zákl. přenesená",J835,0)</f>
        <v>0</v>
      </c>
      <c r="BH835" s="225">
        <f>IF(N835="sníž. přenesená",J835,0)</f>
        <v>0</v>
      </c>
      <c r="BI835" s="225">
        <f>IF(N835="nulová",J835,0)</f>
        <v>0</v>
      </c>
      <c r="BJ835" s="17" t="s">
        <v>81</v>
      </c>
      <c r="BK835" s="225">
        <f>ROUND(I835*H835,2)</f>
        <v>0</v>
      </c>
      <c r="BL835" s="17" t="s">
        <v>272</v>
      </c>
      <c r="BM835" s="224" t="s">
        <v>887</v>
      </c>
    </row>
    <row r="836" s="2" customFormat="1">
      <c r="A836" s="38"/>
      <c r="B836" s="39"/>
      <c r="C836" s="40"/>
      <c r="D836" s="226" t="s">
        <v>141</v>
      </c>
      <c r="E836" s="40"/>
      <c r="F836" s="227" t="s">
        <v>886</v>
      </c>
      <c r="G836" s="40"/>
      <c r="H836" s="40"/>
      <c r="I836" s="228"/>
      <c r="J836" s="40"/>
      <c r="K836" s="40"/>
      <c r="L836" s="44"/>
      <c r="M836" s="229"/>
      <c r="N836" s="230"/>
      <c r="O836" s="91"/>
      <c r="P836" s="91"/>
      <c r="Q836" s="91"/>
      <c r="R836" s="91"/>
      <c r="S836" s="91"/>
      <c r="T836" s="92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T836" s="17" t="s">
        <v>141</v>
      </c>
      <c r="AU836" s="17" t="s">
        <v>83</v>
      </c>
    </row>
    <row r="837" s="2" customFormat="1" ht="16.5" customHeight="1">
      <c r="A837" s="38"/>
      <c r="B837" s="39"/>
      <c r="C837" s="265" t="s">
        <v>888</v>
      </c>
      <c r="D837" s="265" t="s">
        <v>169</v>
      </c>
      <c r="E837" s="266" t="s">
        <v>889</v>
      </c>
      <c r="F837" s="267" t="s">
        <v>890</v>
      </c>
      <c r="G837" s="268" t="s">
        <v>163</v>
      </c>
      <c r="H837" s="269">
        <v>2</v>
      </c>
      <c r="I837" s="270"/>
      <c r="J837" s="271">
        <f>ROUND(I837*H837,2)</f>
        <v>0</v>
      </c>
      <c r="K837" s="272"/>
      <c r="L837" s="273"/>
      <c r="M837" s="274" t="s">
        <v>1</v>
      </c>
      <c r="N837" s="275" t="s">
        <v>41</v>
      </c>
      <c r="O837" s="91"/>
      <c r="P837" s="222">
        <f>O837*H837</f>
        <v>0</v>
      </c>
      <c r="Q837" s="222">
        <v>0.02</v>
      </c>
      <c r="R837" s="222">
        <f>Q837*H837</f>
        <v>0.040000000000000001</v>
      </c>
      <c r="S837" s="222">
        <v>0</v>
      </c>
      <c r="T837" s="223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224" t="s">
        <v>414</v>
      </c>
      <c r="AT837" s="224" t="s">
        <v>169</v>
      </c>
      <c r="AU837" s="224" t="s">
        <v>83</v>
      </c>
      <c r="AY837" s="17" t="s">
        <v>133</v>
      </c>
      <c r="BE837" s="225">
        <f>IF(N837="základní",J837,0)</f>
        <v>0</v>
      </c>
      <c r="BF837" s="225">
        <f>IF(N837="snížená",J837,0)</f>
        <v>0</v>
      </c>
      <c r="BG837" s="225">
        <f>IF(N837="zákl. přenesená",J837,0)</f>
        <v>0</v>
      </c>
      <c r="BH837" s="225">
        <f>IF(N837="sníž. přenesená",J837,0)</f>
        <v>0</v>
      </c>
      <c r="BI837" s="225">
        <f>IF(N837="nulová",J837,0)</f>
        <v>0</v>
      </c>
      <c r="BJ837" s="17" t="s">
        <v>81</v>
      </c>
      <c r="BK837" s="225">
        <f>ROUND(I837*H837,2)</f>
        <v>0</v>
      </c>
      <c r="BL837" s="17" t="s">
        <v>272</v>
      </c>
      <c r="BM837" s="224" t="s">
        <v>891</v>
      </c>
    </row>
    <row r="838" s="2" customFormat="1">
      <c r="A838" s="38"/>
      <c r="B838" s="39"/>
      <c r="C838" s="40"/>
      <c r="D838" s="226" t="s">
        <v>141</v>
      </c>
      <c r="E838" s="40"/>
      <c r="F838" s="227" t="s">
        <v>890</v>
      </c>
      <c r="G838" s="40"/>
      <c r="H838" s="40"/>
      <c r="I838" s="228"/>
      <c r="J838" s="40"/>
      <c r="K838" s="40"/>
      <c r="L838" s="44"/>
      <c r="M838" s="229"/>
      <c r="N838" s="230"/>
      <c r="O838" s="91"/>
      <c r="P838" s="91"/>
      <c r="Q838" s="91"/>
      <c r="R838" s="91"/>
      <c r="S838" s="91"/>
      <c r="T838" s="92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T838" s="17" t="s">
        <v>141</v>
      </c>
      <c r="AU838" s="17" t="s">
        <v>83</v>
      </c>
    </row>
    <row r="839" s="2" customFormat="1" ht="16.5" customHeight="1">
      <c r="A839" s="38"/>
      <c r="B839" s="39"/>
      <c r="C839" s="212" t="s">
        <v>892</v>
      </c>
      <c r="D839" s="212" t="s">
        <v>135</v>
      </c>
      <c r="E839" s="213" t="s">
        <v>893</v>
      </c>
      <c r="F839" s="214" t="s">
        <v>894</v>
      </c>
      <c r="G839" s="215" t="s">
        <v>163</v>
      </c>
      <c r="H839" s="216">
        <v>1</v>
      </c>
      <c r="I839" s="217"/>
      <c r="J839" s="218">
        <f>ROUND(I839*H839,2)</f>
        <v>0</v>
      </c>
      <c r="K839" s="219"/>
      <c r="L839" s="44"/>
      <c r="M839" s="220" t="s">
        <v>1</v>
      </c>
      <c r="N839" s="221" t="s">
        <v>41</v>
      </c>
      <c r="O839" s="91"/>
      <c r="P839" s="222">
        <f>O839*H839</f>
        <v>0</v>
      </c>
      <c r="Q839" s="222">
        <v>0</v>
      </c>
      <c r="R839" s="222">
        <f>Q839*H839</f>
        <v>0</v>
      </c>
      <c r="S839" s="222">
        <v>0</v>
      </c>
      <c r="T839" s="223">
        <f>S839*H839</f>
        <v>0</v>
      </c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R839" s="224" t="s">
        <v>272</v>
      </c>
      <c r="AT839" s="224" t="s">
        <v>135</v>
      </c>
      <c r="AU839" s="224" t="s">
        <v>83</v>
      </c>
      <c r="AY839" s="17" t="s">
        <v>133</v>
      </c>
      <c r="BE839" s="225">
        <f>IF(N839="základní",J839,0)</f>
        <v>0</v>
      </c>
      <c r="BF839" s="225">
        <f>IF(N839="snížená",J839,0)</f>
        <v>0</v>
      </c>
      <c r="BG839" s="225">
        <f>IF(N839="zákl. přenesená",J839,0)</f>
        <v>0</v>
      </c>
      <c r="BH839" s="225">
        <f>IF(N839="sníž. přenesená",J839,0)</f>
        <v>0</v>
      </c>
      <c r="BI839" s="225">
        <f>IF(N839="nulová",J839,0)</f>
        <v>0</v>
      </c>
      <c r="BJ839" s="17" t="s">
        <v>81</v>
      </c>
      <c r="BK839" s="225">
        <f>ROUND(I839*H839,2)</f>
        <v>0</v>
      </c>
      <c r="BL839" s="17" t="s">
        <v>272</v>
      </c>
      <c r="BM839" s="224" t="s">
        <v>895</v>
      </c>
    </row>
    <row r="840" s="2" customFormat="1">
      <c r="A840" s="38"/>
      <c r="B840" s="39"/>
      <c r="C840" s="40"/>
      <c r="D840" s="226" t="s">
        <v>141</v>
      </c>
      <c r="E840" s="40"/>
      <c r="F840" s="227" t="s">
        <v>896</v>
      </c>
      <c r="G840" s="40"/>
      <c r="H840" s="40"/>
      <c r="I840" s="228"/>
      <c r="J840" s="40"/>
      <c r="K840" s="40"/>
      <c r="L840" s="44"/>
      <c r="M840" s="229"/>
      <c r="N840" s="230"/>
      <c r="O840" s="91"/>
      <c r="P840" s="91"/>
      <c r="Q840" s="91"/>
      <c r="R840" s="91"/>
      <c r="S840" s="91"/>
      <c r="T840" s="92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T840" s="17" t="s">
        <v>141</v>
      </c>
      <c r="AU840" s="17" t="s">
        <v>83</v>
      </c>
    </row>
    <row r="841" s="2" customFormat="1">
      <c r="A841" s="38"/>
      <c r="B841" s="39"/>
      <c r="C841" s="40"/>
      <c r="D841" s="231" t="s">
        <v>143</v>
      </c>
      <c r="E841" s="40"/>
      <c r="F841" s="232" t="s">
        <v>897</v>
      </c>
      <c r="G841" s="40"/>
      <c r="H841" s="40"/>
      <c r="I841" s="228"/>
      <c r="J841" s="40"/>
      <c r="K841" s="40"/>
      <c r="L841" s="44"/>
      <c r="M841" s="229"/>
      <c r="N841" s="230"/>
      <c r="O841" s="91"/>
      <c r="P841" s="91"/>
      <c r="Q841" s="91"/>
      <c r="R841" s="91"/>
      <c r="S841" s="91"/>
      <c r="T841" s="92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143</v>
      </c>
      <c r="AU841" s="17" t="s">
        <v>83</v>
      </c>
    </row>
    <row r="842" s="13" customFormat="1">
      <c r="A842" s="13"/>
      <c r="B842" s="233"/>
      <c r="C842" s="234"/>
      <c r="D842" s="226" t="s">
        <v>145</v>
      </c>
      <c r="E842" s="235" t="s">
        <v>1</v>
      </c>
      <c r="F842" s="236" t="s">
        <v>334</v>
      </c>
      <c r="G842" s="234"/>
      <c r="H842" s="235" t="s">
        <v>1</v>
      </c>
      <c r="I842" s="237"/>
      <c r="J842" s="234"/>
      <c r="K842" s="234"/>
      <c r="L842" s="238"/>
      <c r="M842" s="239"/>
      <c r="N842" s="240"/>
      <c r="O842" s="240"/>
      <c r="P842" s="240"/>
      <c r="Q842" s="240"/>
      <c r="R842" s="240"/>
      <c r="S842" s="240"/>
      <c r="T842" s="24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2" t="s">
        <v>145</v>
      </c>
      <c r="AU842" s="242" t="s">
        <v>83</v>
      </c>
      <c r="AV842" s="13" t="s">
        <v>81</v>
      </c>
      <c r="AW842" s="13" t="s">
        <v>32</v>
      </c>
      <c r="AX842" s="13" t="s">
        <v>76</v>
      </c>
      <c r="AY842" s="242" t="s">
        <v>133</v>
      </c>
    </row>
    <row r="843" s="13" customFormat="1">
      <c r="A843" s="13"/>
      <c r="B843" s="233"/>
      <c r="C843" s="234"/>
      <c r="D843" s="226" t="s">
        <v>145</v>
      </c>
      <c r="E843" s="235" t="s">
        <v>1</v>
      </c>
      <c r="F843" s="236" t="s">
        <v>898</v>
      </c>
      <c r="G843" s="234"/>
      <c r="H843" s="235" t="s">
        <v>1</v>
      </c>
      <c r="I843" s="237"/>
      <c r="J843" s="234"/>
      <c r="K843" s="234"/>
      <c r="L843" s="238"/>
      <c r="M843" s="239"/>
      <c r="N843" s="240"/>
      <c r="O843" s="240"/>
      <c r="P843" s="240"/>
      <c r="Q843" s="240"/>
      <c r="R843" s="240"/>
      <c r="S843" s="240"/>
      <c r="T843" s="241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2" t="s">
        <v>145</v>
      </c>
      <c r="AU843" s="242" t="s">
        <v>83</v>
      </c>
      <c r="AV843" s="13" t="s">
        <v>81</v>
      </c>
      <c r="AW843" s="13" t="s">
        <v>32</v>
      </c>
      <c r="AX843" s="13" t="s">
        <v>76</v>
      </c>
      <c r="AY843" s="242" t="s">
        <v>133</v>
      </c>
    </row>
    <row r="844" s="14" customFormat="1">
      <c r="A844" s="14"/>
      <c r="B844" s="243"/>
      <c r="C844" s="244"/>
      <c r="D844" s="226" t="s">
        <v>145</v>
      </c>
      <c r="E844" s="245" t="s">
        <v>1</v>
      </c>
      <c r="F844" s="246" t="s">
        <v>81</v>
      </c>
      <c r="G844" s="244"/>
      <c r="H844" s="247">
        <v>1</v>
      </c>
      <c r="I844" s="248"/>
      <c r="J844" s="244"/>
      <c r="K844" s="244"/>
      <c r="L844" s="249"/>
      <c r="M844" s="250"/>
      <c r="N844" s="251"/>
      <c r="O844" s="251"/>
      <c r="P844" s="251"/>
      <c r="Q844" s="251"/>
      <c r="R844" s="251"/>
      <c r="S844" s="251"/>
      <c r="T844" s="25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3" t="s">
        <v>145</v>
      </c>
      <c r="AU844" s="253" t="s">
        <v>83</v>
      </c>
      <c r="AV844" s="14" t="s">
        <v>83</v>
      </c>
      <c r="AW844" s="14" t="s">
        <v>32</v>
      </c>
      <c r="AX844" s="14" t="s">
        <v>76</v>
      </c>
      <c r="AY844" s="253" t="s">
        <v>133</v>
      </c>
    </row>
    <row r="845" s="15" customFormat="1">
      <c r="A845" s="15"/>
      <c r="B845" s="254"/>
      <c r="C845" s="255"/>
      <c r="D845" s="226" t="s">
        <v>145</v>
      </c>
      <c r="E845" s="256" t="s">
        <v>1</v>
      </c>
      <c r="F845" s="257" t="s">
        <v>151</v>
      </c>
      <c r="G845" s="255"/>
      <c r="H845" s="258">
        <v>1</v>
      </c>
      <c r="I845" s="259"/>
      <c r="J845" s="255"/>
      <c r="K845" s="255"/>
      <c r="L845" s="260"/>
      <c r="M845" s="261"/>
      <c r="N845" s="262"/>
      <c r="O845" s="262"/>
      <c r="P845" s="262"/>
      <c r="Q845" s="262"/>
      <c r="R845" s="262"/>
      <c r="S845" s="262"/>
      <c r="T845" s="263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T845" s="264" t="s">
        <v>145</v>
      </c>
      <c r="AU845" s="264" t="s">
        <v>83</v>
      </c>
      <c r="AV845" s="15" t="s">
        <v>139</v>
      </c>
      <c r="AW845" s="15" t="s">
        <v>32</v>
      </c>
      <c r="AX845" s="15" t="s">
        <v>81</v>
      </c>
      <c r="AY845" s="264" t="s">
        <v>133</v>
      </c>
    </row>
    <row r="846" s="2" customFormat="1" ht="24.15" customHeight="1">
      <c r="A846" s="38"/>
      <c r="B846" s="39"/>
      <c r="C846" s="265" t="s">
        <v>899</v>
      </c>
      <c r="D846" s="265" t="s">
        <v>169</v>
      </c>
      <c r="E846" s="266" t="s">
        <v>900</v>
      </c>
      <c r="F846" s="267" t="s">
        <v>901</v>
      </c>
      <c r="G846" s="268" t="s">
        <v>163</v>
      </c>
      <c r="H846" s="269">
        <v>1</v>
      </c>
      <c r="I846" s="270"/>
      <c r="J846" s="271">
        <f>ROUND(I846*H846,2)</f>
        <v>0</v>
      </c>
      <c r="K846" s="272"/>
      <c r="L846" s="273"/>
      <c r="M846" s="274" t="s">
        <v>1</v>
      </c>
      <c r="N846" s="275" t="s">
        <v>41</v>
      </c>
      <c r="O846" s="91"/>
      <c r="P846" s="222">
        <f>O846*H846</f>
        <v>0</v>
      </c>
      <c r="Q846" s="222">
        <v>0.02</v>
      </c>
      <c r="R846" s="222">
        <f>Q846*H846</f>
        <v>0.02</v>
      </c>
      <c r="S846" s="222">
        <v>0</v>
      </c>
      <c r="T846" s="223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24" t="s">
        <v>414</v>
      </c>
      <c r="AT846" s="224" t="s">
        <v>169</v>
      </c>
      <c r="AU846" s="224" t="s">
        <v>83</v>
      </c>
      <c r="AY846" s="17" t="s">
        <v>133</v>
      </c>
      <c r="BE846" s="225">
        <f>IF(N846="základní",J846,0)</f>
        <v>0</v>
      </c>
      <c r="BF846" s="225">
        <f>IF(N846="snížená",J846,0)</f>
        <v>0</v>
      </c>
      <c r="BG846" s="225">
        <f>IF(N846="zákl. přenesená",J846,0)</f>
        <v>0</v>
      </c>
      <c r="BH846" s="225">
        <f>IF(N846="sníž. přenesená",J846,0)</f>
        <v>0</v>
      </c>
      <c r="BI846" s="225">
        <f>IF(N846="nulová",J846,0)</f>
        <v>0</v>
      </c>
      <c r="BJ846" s="17" t="s">
        <v>81</v>
      </c>
      <c r="BK846" s="225">
        <f>ROUND(I846*H846,2)</f>
        <v>0</v>
      </c>
      <c r="BL846" s="17" t="s">
        <v>272</v>
      </c>
      <c r="BM846" s="224" t="s">
        <v>902</v>
      </c>
    </row>
    <row r="847" s="2" customFormat="1">
      <c r="A847" s="38"/>
      <c r="B847" s="39"/>
      <c r="C847" s="40"/>
      <c r="D847" s="226" t="s">
        <v>141</v>
      </c>
      <c r="E847" s="40"/>
      <c r="F847" s="227" t="s">
        <v>890</v>
      </c>
      <c r="G847" s="40"/>
      <c r="H847" s="40"/>
      <c r="I847" s="228"/>
      <c r="J847" s="40"/>
      <c r="K847" s="40"/>
      <c r="L847" s="44"/>
      <c r="M847" s="229"/>
      <c r="N847" s="230"/>
      <c r="O847" s="91"/>
      <c r="P847" s="91"/>
      <c r="Q847" s="91"/>
      <c r="R847" s="91"/>
      <c r="S847" s="91"/>
      <c r="T847" s="92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17" t="s">
        <v>141</v>
      </c>
      <c r="AU847" s="17" t="s">
        <v>83</v>
      </c>
    </row>
    <row r="848" s="2" customFormat="1" ht="16.5" customHeight="1">
      <c r="A848" s="38"/>
      <c r="B848" s="39"/>
      <c r="C848" s="212" t="s">
        <v>903</v>
      </c>
      <c r="D848" s="212" t="s">
        <v>135</v>
      </c>
      <c r="E848" s="213" t="s">
        <v>904</v>
      </c>
      <c r="F848" s="214" t="s">
        <v>905</v>
      </c>
      <c r="G848" s="215" t="s">
        <v>163</v>
      </c>
      <c r="H848" s="216">
        <v>1</v>
      </c>
      <c r="I848" s="217"/>
      <c r="J848" s="218">
        <f>ROUND(I848*H848,2)</f>
        <v>0</v>
      </c>
      <c r="K848" s="219"/>
      <c r="L848" s="44"/>
      <c r="M848" s="220" t="s">
        <v>1</v>
      </c>
      <c r="N848" s="221" t="s">
        <v>41</v>
      </c>
      <c r="O848" s="91"/>
      <c r="P848" s="222">
        <f>O848*H848</f>
        <v>0</v>
      </c>
      <c r="Q848" s="222">
        <v>0.00092000000000000003</v>
      </c>
      <c r="R848" s="222">
        <f>Q848*H848</f>
        <v>0.00092000000000000003</v>
      </c>
      <c r="S848" s="222">
        <v>0</v>
      </c>
      <c r="T848" s="223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224" t="s">
        <v>272</v>
      </c>
      <c r="AT848" s="224" t="s">
        <v>135</v>
      </c>
      <c r="AU848" s="224" t="s">
        <v>83</v>
      </c>
      <c r="AY848" s="17" t="s">
        <v>133</v>
      </c>
      <c r="BE848" s="225">
        <f>IF(N848="základní",J848,0)</f>
        <v>0</v>
      </c>
      <c r="BF848" s="225">
        <f>IF(N848="snížená",J848,0)</f>
        <v>0</v>
      </c>
      <c r="BG848" s="225">
        <f>IF(N848="zákl. přenesená",J848,0)</f>
        <v>0</v>
      </c>
      <c r="BH848" s="225">
        <f>IF(N848="sníž. přenesená",J848,0)</f>
        <v>0</v>
      </c>
      <c r="BI848" s="225">
        <f>IF(N848="nulová",J848,0)</f>
        <v>0</v>
      </c>
      <c r="BJ848" s="17" t="s">
        <v>81</v>
      </c>
      <c r="BK848" s="225">
        <f>ROUND(I848*H848,2)</f>
        <v>0</v>
      </c>
      <c r="BL848" s="17" t="s">
        <v>272</v>
      </c>
      <c r="BM848" s="224" t="s">
        <v>906</v>
      </c>
    </row>
    <row r="849" s="2" customFormat="1">
      <c r="A849" s="38"/>
      <c r="B849" s="39"/>
      <c r="C849" s="40"/>
      <c r="D849" s="226" t="s">
        <v>141</v>
      </c>
      <c r="E849" s="40"/>
      <c r="F849" s="227" t="s">
        <v>907</v>
      </c>
      <c r="G849" s="40"/>
      <c r="H849" s="40"/>
      <c r="I849" s="228"/>
      <c r="J849" s="40"/>
      <c r="K849" s="40"/>
      <c r="L849" s="44"/>
      <c r="M849" s="229"/>
      <c r="N849" s="230"/>
      <c r="O849" s="91"/>
      <c r="P849" s="91"/>
      <c r="Q849" s="91"/>
      <c r="R849" s="91"/>
      <c r="S849" s="91"/>
      <c r="T849" s="92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T849" s="17" t="s">
        <v>141</v>
      </c>
      <c r="AU849" s="17" t="s">
        <v>83</v>
      </c>
    </row>
    <row r="850" s="2" customFormat="1">
      <c r="A850" s="38"/>
      <c r="B850" s="39"/>
      <c r="C850" s="40"/>
      <c r="D850" s="231" t="s">
        <v>143</v>
      </c>
      <c r="E850" s="40"/>
      <c r="F850" s="232" t="s">
        <v>908</v>
      </c>
      <c r="G850" s="40"/>
      <c r="H850" s="40"/>
      <c r="I850" s="228"/>
      <c r="J850" s="40"/>
      <c r="K850" s="40"/>
      <c r="L850" s="44"/>
      <c r="M850" s="229"/>
      <c r="N850" s="230"/>
      <c r="O850" s="91"/>
      <c r="P850" s="91"/>
      <c r="Q850" s="91"/>
      <c r="R850" s="91"/>
      <c r="S850" s="91"/>
      <c r="T850" s="92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T850" s="17" t="s">
        <v>143</v>
      </c>
      <c r="AU850" s="17" t="s">
        <v>83</v>
      </c>
    </row>
    <row r="851" s="13" customFormat="1">
      <c r="A851" s="13"/>
      <c r="B851" s="233"/>
      <c r="C851" s="234"/>
      <c r="D851" s="226" t="s">
        <v>145</v>
      </c>
      <c r="E851" s="235" t="s">
        <v>1</v>
      </c>
      <c r="F851" s="236" t="s">
        <v>334</v>
      </c>
      <c r="G851" s="234"/>
      <c r="H851" s="235" t="s">
        <v>1</v>
      </c>
      <c r="I851" s="237"/>
      <c r="J851" s="234"/>
      <c r="K851" s="234"/>
      <c r="L851" s="238"/>
      <c r="M851" s="239"/>
      <c r="N851" s="240"/>
      <c r="O851" s="240"/>
      <c r="P851" s="240"/>
      <c r="Q851" s="240"/>
      <c r="R851" s="240"/>
      <c r="S851" s="240"/>
      <c r="T851" s="241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2" t="s">
        <v>145</v>
      </c>
      <c r="AU851" s="242" t="s">
        <v>83</v>
      </c>
      <c r="AV851" s="13" t="s">
        <v>81</v>
      </c>
      <c r="AW851" s="13" t="s">
        <v>32</v>
      </c>
      <c r="AX851" s="13" t="s">
        <v>76</v>
      </c>
      <c r="AY851" s="242" t="s">
        <v>133</v>
      </c>
    </row>
    <row r="852" s="13" customFormat="1">
      <c r="A852" s="13"/>
      <c r="B852" s="233"/>
      <c r="C852" s="234"/>
      <c r="D852" s="226" t="s">
        <v>145</v>
      </c>
      <c r="E852" s="235" t="s">
        <v>1</v>
      </c>
      <c r="F852" s="236" t="s">
        <v>335</v>
      </c>
      <c r="G852" s="234"/>
      <c r="H852" s="235" t="s">
        <v>1</v>
      </c>
      <c r="I852" s="237"/>
      <c r="J852" s="234"/>
      <c r="K852" s="234"/>
      <c r="L852" s="238"/>
      <c r="M852" s="239"/>
      <c r="N852" s="240"/>
      <c r="O852" s="240"/>
      <c r="P852" s="240"/>
      <c r="Q852" s="240"/>
      <c r="R852" s="240"/>
      <c r="S852" s="240"/>
      <c r="T852" s="241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2" t="s">
        <v>145</v>
      </c>
      <c r="AU852" s="242" t="s">
        <v>83</v>
      </c>
      <c r="AV852" s="13" t="s">
        <v>81</v>
      </c>
      <c r="AW852" s="13" t="s">
        <v>32</v>
      </c>
      <c r="AX852" s="13" t="s">
        <v>76</v>
      </c>
      <c r="AY852" s="242" t="s">
        <v>133</v>
      </c>
    </row>
    <row r="853" s="14" customFormat="1">
      <c r="A853" s="14"/>
      <c r="B853" s="243"/>
      <c r="C853" s="244"/>
      <c r="D853" s="226" t="s">
        <v>145</v>
      </c>
      <c r="E853" s="245" t="s">
        <v>1</v>
      </c>
      <c r="F853" s="246" t="s">
        <v>81</v>
      </c>
      <c r="G853" s="244"/>
      <c r="H853" s="247">
        <v>1</v>
      </c>
      <c r="I853" s="248"/>
      <c r="J853" s="244"/>
      <c r="K853" s="244"/>
      <c r="L853" s="249"/>
      <c r="M853" s="250"/>
      <c r="N853" s="251"/>
      <c r="O853" s="251"/>
      <c r="P853" s="251"/>
      <c r="Q853" s="251"/>
      <c r="R853" s="251"/>
      <c r="S853" s="251"/>
      <c r="T853" s="252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3" t="s">
        <v>145</v>
      </c>
      <c r="AU853" s="253" t="s">
        <v>83</v>
      </c>
      <c r="AV853" s="14" t="s">
        <v>83</v>
      </c>
      <c r="AW853" s="14" t="s">
        <v>32</v>
      </c>
      <c r="AX853" s="14" t="s">
        <v>76</v>
      </c>
      <c r="AY853" s="253" t="s">
        <v>133</v>
      </c>
    </row>
    <row r="854" s="15" customFormat="1">
      <c r="A854" s="15"/>
      <c r="B854" s="254"/>
      <c r="C854" s="255"/>
      <c r="D854" s="226" t="s">
        <v>145</v>
      </c>
      <c r="E854" s="256" t="s">
        <v>1</v>
      </c>
      <c r="F854" s="257" t="s">
        <v>151</v>
      </c>
      <c r="G854" s="255"/>
      <c r="H854" s="258">
        <v>1</v>
      </c>
      <c r="I854" s="259"/>
      <c r="J854" s="255"/>
      <c r="K854" s="255"/>
      <c r="L854" s="260"/>
      <c r="M854" s="261"/>
      <c r="N854" s="262"/>
      <c r="O854" s="262"/>
      <c r="P854" s="262"/>
      <c r="Q854" s="262"/>
      <c r="R854" s="262"/>
      <c r="S854" s="262"/>
      <c r="T854" s="263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T854" s="264" t="s">
        <v>145</v>
      </c>
      <c r="AU854" s="264" t="s">
        <v>83</v>
      </c>
      <c r="AV854" s="15" t="s">
        <v>139</v>
      </c>
      <c r="AW854" s="15" t="s">
        <v>32</v>
      </c>
      <c r="AX854" s="15" t="s">
        <v>81</v>
      </c>
      <c r="AY854" s="264" t="s">
        <v>133</v>
      </c>
    </row>
    <row r="855" s="2" customFormat="1" ht="16.5" customHeight="1">
      <c r="A855" s="38"/>
      <c r="B855" s="39"/>
      <c r="C855" s="265" t="s">
        <v>909</v>
      </c>
      <c r="D855" s="265" t="s">
        <v>169</v>
      </c>
      <c r="E855" s="266" t="s">
        <v>910</v>
      </c>
      <c r="F855" s="267" t="s">
        <v>911</v>
      </c>
      <c r="G855" s="268" t="s">
        <v>138</v>
      </c>
      <c r="H855" s="269">
        <v>1.8</v>
      </c>
      <c r="I855" s="270"/>
      <c r="J855" s="271">
        <f>ROUND(I855*H855,2)</f>
        <v>0</v>
      </c>
      <c r="K855" s="272"/>
      <c r="L855" s="273"/>
      <c r="M855" s="274" t="s">
        <v>1</v>
      </c>
      <c r="N855" s="275" t="s">
        <v>41</v>
      </c>
      <c r="O855" s="91"/>
      <c r="P855" s="222">
        <f>O855*H855</f>
        <v>0</v>
      </c>
      <c r="Q855" s="222">
        <v>0.024230000000000002</v>
      </c>
      <c r="R855" s="222">
        <f>Q855*H855</f>
        <v>0.043614000000000007</v>
      </c>
      <c r="S855" s="222">
        <v>0</v>
      </c>
      <c r="T855" s="223">
        <f>S855*H855</f>
        <v>0</v>
      </c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R855" s="224" t="s">
        <v>414</v>
      </c>
      <c r="AT855" s="224" t="s">
        <v>169</v>
      </c>
      <c r="AU855" s="224" t="s">
        <v>83</v>
      </c>
      <c r="AY855" s="17" t="s">
        <v>133</v>
      </c>
      <c r="BE855" s="225">
        <f>IF(N855="základní",J855,0)</f>
        <v>0</v>
      </c>
      <c r="BF855" s="225">
        <f>IF(N855="snížená",J855,0)</f>
        <v>0</v>
      </c>
      <c r="BG855" s="225">
        <f>IF(N855="zákl. přenesená",J855,0)</f>
        <v>0</v>
      </c>
      <c r="BH855" s="225">
        <f>IF(N855="sníž. přenesená",J855,0)</f>
        <v>0</v>
      </c>
      <c r="BI855" s="225">
        <f>IF(N855="nulová",J855,0)</f>
        <v>0</v>
      </c>
      <c r="BJ855" s="17" t="s">
        <v>81</v>
      </c>
      <c r="BK855" s="225">
        <f>ROUND(I855*H855,2)</f>
        <v>0</v>
      </c>
      <c r="BL855" s="17" t="s">
        <v>272</v>
      </c>
      <c r="BM855" s="224" t="s">
        <v>912</v>
      </c>
    </row>
    <row r="856" s="2" customFormat="1">
      <c r="A856" s="38"/>
      <c r="B856" s="39"/>
      <c r="C856" s="40"/>
      <c r="D856" s="226" t="s">
        <v>141</v>
      </c>
      <c r="E856" s="40"/>
      <c r="F856" s="227" t="s">
        <v>911</v>
      </c>
      <c r="G856" s="40"/>
      <c r="H856" s="40"/>
      <c r="I856" s="228"/>
      <c r="J856" s="40"/>
      <c r="K856" s="40"/>
      <c r="L856" s="44"/>
      <c r="M856" s="229"/>
      <c r="N856" s="230"/>
      <c r="O856" s="91"/>
      <c r="P856" s="91"/>
      <c r="Q856" s="91"/>
      <c r="R856" s="91"/>
      <c r="S856" s="91"/>
      <c r="T856" s="92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T856" s="17" t="s">
        <v>141</v>
      </c>
      <c r="AU856" s="17" t="s">
        <v>83</v>
      </c>
    </row>
    <row r="857" s="14" customFormat="1">
      <c r="A857" s="14"/>
      <c r="B857" s="243"/>
      <c r="C857" s="244"/>
      <c r="D857" s="226" t="s">
        <v>145</v>
      </c>
      <c r="E857" s="244"/>
      <c r="F857" s="246" t="s">
        <v>913</v>
      </c>
      <c r="G857" s="244"/>
      <c r="H857" s="247">
        <v>1.8</v>
      </c>
      <c r="I857" s="248"/>
      <c r="J857" s="244"/>
      <c r="K857" s="244"/>
      <c r="L857" s="249"/>
      <c r="M857" s="250"/>
      <c r="N857" s="251"/>
      <c r="O857" s="251"/>
      <c r="P857" s="251"/>
      <c r="Q857" s="251"/>
      <c r="R857" s="251"/>
      <c r="S857" s="251"/>
      <c r="T857" s="252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3" t="s">
        <v>145</v>
      </c>
      <c r="AU857" s="253" t="s">
        <v>83</v>
      </c>
      <c r="AV857" s="14" t="s">
        <v>83</v>
      </c>
      <c r="AW857" s="14" t="s">
        <v>4</v>
      </c>
      <c r="AX857" s="14" t="s">
        <v>81</v>
      </c>
      <c r="AY857" s="253" t="s">
        <v>133</v>
      </c>
    </row>
    <row r="858" s="2" customFormat="1" ht="21.75" customHeight="1">
      <c r="A858" s="38"/>
      <c r="B858" s="39"/>
      <c r="C858" s="265" t="s">
        <v>914</v>
      </c>
      <c r="D858" s="265" t="s">
        <v>169</v>
      </c>
      <c r="E858" s="266" t="s">
        <v>915</v>
      </c>
      <c r="F858" s="267" t="s">
        <v>916</v>
      </c>
      <c r="G858" s="268" t="s">
        <v>163</v>
      </c>
      <c r="H858" s="269">
        <v>1</v>
      </c>
      <c r="I858" s="270"/>
      <c r="J858" s="271">
        <f>ROUND(I858*H858,2)</f>
        <v>0</v>
      </c>
      <c r="K858" s="272"/>
      <c r="L858" s="273"/>
      <c r="M858" s="274" t="s">
        <v>1</v>
      </c>
      <c r="N858" s="275" t="s">
        <v>41</v>
      </c>
      <c r="O858" s="91"/>
      <c r="P858" s="222">
        <f>O858*H858</f>
        <v>0</v>
      </c>
      <c r="Q858" s="222">
        <v>0.01521</v>
      </c>
      <c r="R858" s="222">
        <f>Q858*H858</f>
        <v>0.01521</v>
      </c>
      <c r="S858" s="222">
        <v>0</v>
      </c>
      <c r="T858" s="223">
        <f>S858*H858</f>
        <v>0</v>
      </c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24" t="s">
        <v>414</v>
      </c>
      <c r="AT858" s="224" t="s">
        <v>169</v>
      </c>
      <c r="AU858" s="224" t="s">
        <v>83</v>
      </c>
      <c r="AY858" s="17" t="s">
        <v>133</v>
      </c>
      <c r="BE858" s="225">
        <f>IF(N858="základní",J858,0)</f>
        <v>0</v>
      </c>
      <c r="BF858" s="225">
        <f>IF(N858="snížená",J858,0)</f>
        <v>0</v>
      </c>
      <c r="BG858" s="225">
        <f>IF(N858="zákl. přenesená",J858,0)</f>
        <v>0</v>
      </c>
      <c r="BH858" s="225">
        <f>IF(N858="sníž. přenesená",J858,0)</f>
        <v>0</v>
      </c>
      <c r="BI858" s="225">
        <f>IF(N858="nulová",J858,0)</f>
        <v>0</v>
      </c>
      <c r="BJ858" s="17" t="s">
        <v>81</v>
      </c>
      <c r="BK858" s="225">
        <f>ROUND(I858*H858,2)</f>
        <v>0</v>
      </c>
      <c r="BL858" s="17" t="s">
        <v>272</v>
      </c>
      <c r="BM858" s="224" t="s">
        <v>917</v>
      </c>
    </row>
    <row r="859" s="2" customFormat="1">
      <c r="A859" s="38"/>
      <c r="B859" s="39"/>
      <c r="C859" s="40"/>
      <c r="D859" s="226" t="s">
        <v>141</v>
      </c>
      <c r="E859" s="40"/>
      <c r="F859" s="227" t="s">
        <v>916</v>
      </c>
      <c r="G859" s="40"/>
      <c r="H859" s="40"/>
      <c r="I859" s="228"/>
      <c r="J859" s="40"/>
      <c r="K859" s="40"/>
      <c r="L859" s="44"/>
      <c r="M859" s="229"/>
      <c r="N859" s="230"/>
      <c r="O859" s="91"/>
      <c r="P859" s="91"/>
      <c r="Q859" s="91"/>
      <c r="R859" s="91"/>
      <c r="S859" s="91"/>
      <c r="T859" s="92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T859" s="17" t="s">
        <v>141</v>
      </c>
      <c r="AU859" s="17" t="s">
        <v>83</v>
      </c>
    </row>
    <row r="860" s="2" customFormat="1" ht="16.5" customHeight="1">
      <c r="A860" s="38"/>
      <c r="B860" s="39"/>
      <c r="C860" s="212" t="s">
        <v>918</v>
      </c>
      <c r="D860" s="212" t="s">
        <v>135</v>
      </c>
      <c r="E860" s="213" t="s">
        <v>919</v>
      </c>
      <c r="F860" s="214" t="s">
        <v>920</v>
      </c>
      <c r="G860" s="215" t="s">
        <v>163</v>
      </c>
      <c r="H860" s="216">
        <v>3</v>
      </c>
      <c r="I860" s="217"/>
      <c r="J860" s="218">
        <f>ROUND(I860*H860,2)</f>
        <v>0</v>
      </c>
      <c r="K860" s="219"/>
      <c r="L860" s="44"/>
      <c r="M860" s="220" t="s">
        <v>1</v>
      </c>
      <c r="N860" s="221" t="s">
        <v>41</v>
      </c>
      <c r="O860" s="91"/>
      <c r="P860" s="222">
        <f>O860*H860</f>
        <v>0</v>
      </c>
      <c r="Q860" s="222">
        <v>0</v>
      </c>
      <c r="R860" s="222">
        <f>Q860*H860</f>
        <v>0</v>
      </c>
      <c r="S860" s="222">
        <v>0</v>
      </c>
      <c r="T860" s="223">
        <f>S860*H860</f>
        <v>0</v>
      </c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R860" s="224" t="s">
        <v>272</v>
      </c>
      <c r="AT860" s="224" t="s">
        <v>135</v>
      </c>
      <c r="AU860" s="224" t="s">
        <v>83</v>
      </c>
      <c r="AY860" s="17" t="s">
        <v>133</v>
      </c>
      <c r="BE860" s="225">
        <f>IF(N860="základní",J860,0)</f>
        <v>0</v>
      </c>
      <c r="BF860" s="225">
        <f>IF(N860="snížená",J860,0)</f>
        <v>0</v>
      </c>
      <c r="BG860" s="225">
        <f>IF(N860="zákl. přenesená",J860,0)</f>
        <v>0</v>
      </c>
      <c r="BH860" s="225">
        <f>IF(N860="sníž. přenesená",J860,0)</f>
        <v>0</v>
      </c>
      <c r="BI860" s="225">
        <f>IF(N860="nulová",J860,0)</f>
        <v>0</v>
      </c>
      <c r="BJ860" s="17" t="s">
        <v>81</v>
      </c>
      <c r="BK860" s="225">
        <f>ROUND(I860*H860,2)</f>
        <v>0</v>
      </c>
      <c r="BL860" s="17" t="s">
        <v>272</v>
      </c>
      <c r="BM860" s="224" t="s">
        <v>921</v>
      </c>
    </row>
    <row r="861" s="2" customFormat="1">
      <c r="A861" s="38"/>
      <c r="B861" s="39"/>
      <c r="C861" s="40"/>
      <c r="D861" s="226" t="s">
        <v>141</v>
      </c>
      <c r="E861" s="40"/>
      <c r="F861" s="227" t="s">
        <v>922</v>
      </c>
      <c r="G861" s="40"/>
      <c r="H861" s="40"/>
      <c r="I861" s="228"/>
      <c r="J861" s="40"/>
      <c r="K861" s="40"/>
      <c r="L861" s="44"/>
      <c r="M861" s="229"/>
      <c r="N861" s="230"/>
      <c r="O861" s="91"/>
      <c r="P861" s="91"/>
      <c r="Q861" s="91"/>
      <c r="R861" s="91"/>
      <c r="S861" s="91"/>
      <c r="T861" s="92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T861" s="17" t="s">
        <v>141</v>
      </c>
      <c r="AU861" s="17" t="s">
        <v>83</v>
      </c>
    </row>
    <row r="862" s="2" customFormat="1">
      <c r="A862" s="38"/>
      <c r="B862" s="39"/>
      <c r="C862" s="40"/>
      <c r="D862" s="231" t="s">
        <v>143</v>
      </c>
      <c r="E862" s="40"/>
      <c r="F862" s="232" t="s">
        <v>923</v>
      </c>
      <c r="G862" s="40"/>
      <c r="H862" s="40"/>
      <c r="I862" s="228"/>
      <c r="J862" s="40"/>
      <c r="K862" s="40"/>
      <c r="L862" s="44"/>
      <c r="M862" s="229"/>
      <c r="N862" s="230"/>
      <c r="O862" s="91"/>
      <c r="P862" s="91"/>
      <c r="Q862" s="91"/>
      <c r="R862" s="91"/>
      <c r="S862" s="91"/>
      <c r="T862" s="92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T862" s="17" t="s">
        <v>143</v>
      </c>
      <c r="AU862" s="17" t="s">
        <v>83</v>
      </c>
    </row>
    <row r="863" s="13" customFormat="1">
      <c r="A863" s="13"/>
      <c r="B863" s="233"/>
      <c r="C863" s="234"/>
      <c r="D863" s="226" t="s">
        <v>145</v>
      </c>
      <c r="E863" s="235" t="s">
        <v>1</v>
      </c>
      <c r="F863" s="236" t="s">
        <v>924</v>
      </c>
      <c r="G863" s="234"/>
      <c r="H863" s="235" t="s">
        <v>1</v>
      </c>
      <c r="I863" s="237"/>
      <c r="J863" s="234"/>
      <c r="K863" s="234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145</v>
      </c>
      <c r="AU863" s="242" t="s">
        <v>83</v>
      </c>
      <c r="AV863" s="13" t="s">
        <v>81</v>
      </c>
      <c r="AW863" s="13" t="s">
        <v>32</v>
      </c>
      <c r="AX863" s="13" t="s">
        <v>76</v>
      </c>
      <c r="AY863" s="242" t="s">
        <v>133</v>
      </c>
    </row>
    <row r="864" s="14" customFormat="1">
      <c r="A864" s="14"/>
      <c r="B864" s="243"/>
      <c r="C864" s="244"/>
      <c r="D864" s="226" t="s">
        <v>145</v>
      </c>
      <c r="E864" s="245" t="s">
        <v>1</v>
      </c>
      <c r="F864" s="246" t="s">
        <v>152</v>
      </c>
      <c r="G864" s="244"/>
      <c r="H864" s="247">
        <v>3</v>
      </c>
      <c r="I864" s="248"/>
      <c r="J864" s="244"/>
      <c r="K864" s="244"/>
      <c r="L864" s="249"/>
      <c r="M864" s="250"/>
      <c r="N864" s="251"/>
      <c r="O864" s="251"/>
      <c r="P864" s="251"/>
      <c r="Q864" s="251"/>
      <c r="R864" s="251"/>
      <c r="S864" s="251"/>
      <c r="T864" s="252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3" t="s">
        <v>145</v>
      </c>
      <c r="AU864" s="253" t="s">
        <v>83</v>
      </c>
      <c r="AV864" s="14" t="s">
        <v>83</v>
      </c>
      <c r="AW864" s="14" t="s">
        <v>32</v>
      </c>
      <c r="AX864" s="14" t="s">
        <v>76</v>
      </c>
      <c r="AY864" s="253" t="s">
        <v>133</v>
      </c>
    </row>
    <row r="865" s="15" customFormat="1">
      <c r="A865" s="15"/>
      <c r="B865" s="254"/>
      <c r="C865" s="255"/>
      <c r="D865" s="226" t="s">
        <v>145</v>
      </c>
      <c r="E865" s="256" t="s">
        <v>1</v>
      </c>
      <c r="F865" s="257" t="s">
        <v>151</v>
      </c>
      <c r="G865" s="255"/>
      <c r="H865" s="258">
        <v>3</v>
      </c>
      <c r="I865" s="259"/>
      <c r="J865" s="255"/>
      <c r="K865" s="255"/>
      <c r="L865" s="260"/>
      <c r="M865" s="261"/>
      <c r="N865" s="262"/>
      <c r="O865" s="262"/>
      <c r="P865" s="262"/>
      <c r="Q865" s="262"/>
      <c r="R865" s="262"/>
      <c r="S865" s="262"/>
      <c r="T865" s="263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64" t="s">
        <v>145</v>
      </c>
      <c r="AU865" s="264" t="s">
        <v>83</v>
      </c>
      <c r="AV865" s="15" t="s">
        <v>139</v>
      </c>
      <c r="AW865" s="15" t="s">
        <v>32</v>
      </c>
      <c r="AX865" s="15" t="s">
        <v>81</v>
      </c>
      <c r="AY865" s="264" t="s">
        <v>133</v>
      </c>
    </row>
    <row r="866" s="2" customFormat="1" ht="16.5" customHeight="1">
      <c r="A866" s="38"/>
      <c r="B866" s="39"/>
      <c r="C866" s="265" t="s">
        <v>925</v>
      </c>
      <c r="D866" s="265" t="s">
        <v>169</v>
      </c>
      <c r="E866" s="266" t="s">
        <v>926</v>
      </c>
      <c r="F866" s="267" t="s">
        <v>927</v>
      </c>
      <c r="G866" s="268" t="s">
        <v>163</v>
      </c>
      <c r="H866" s="269">
        <v>3</v>
      </c>
      <c r="I866" s="270"/>
      <c r="J866" s="271">
        <f>ROUND(I866*H866,2)</f>
        <v>0</v>
      </c>
      <c r="K866" s="272"/>
      <c r="L866" s="273"/>
      <c r="M866" s="274" t="s">
        <v>1</v>
      </c>
      <c r="N866" s="275" t="s">
        <v>41</v>
      </c>
      <c r="O866" s="91"/>
      <c r="P866" s="222">
        <f>O866*H866</f>
        <v>0</v>
      </c>
      <c r="Q866" s="222">
        <v>0.00014999999999999999</v>
      </c>
      <c r="R866" s="222">
        <f>Q866*H866</f>
        <v>0.00044999999999999999</v>
      </c>
      <c r="S866" s="222">
        <v>0</v>
      </c>
      <c r="T866" s="223">
        <f>S866*H866</f>
        <v>0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224" t="s">
        <v>414</v>
      </c>
      <c r="AT866" s="224" t="s">
        <v>169</v>
      </c>
      <c r="AU866" s="224" t="s">
        <v>83</v>
      </c>
      <c r="AY866" s="17" t="s">
        <v>133</v>
      </c>
      <c r="BE866" s="225">
        <f>IF(N866="základní",J866,0)</f>
        <v>0</v>
      </c>
      <c r="BF866" s="225">
        <f>IF(N866="snížená",J866,0)</f>
        <v>0</v>
      </c>
      <c r="BG866" s="225">
        <f>IF(N866="zákl. přenesená",J866,0)</f>
        <v>0</v>
      </c>
      <c r="BH866" s="225">
        <f>IF(N866="sníž. přenesená",J866,0)</f>
        <v>0</v>
      </c>
      <c r="BI866" s="225">
        <f>IF(N866="nulová",J866,0)</f>
        <v>0</v>
      </c>
      <c r="BJ866" s="17" t="s">
        <v>81</v>
      </c>
      <c r="BK866" s="225">
        <f>ROUND(I866*H866,2)</f>
        <v>0</v>
      </c>
      <c r="BL866" s="17" t="s">
        <v>272</v>
      </c>
      <c r="BM866" s="224" t="s">
        <v>928</v>
      </c>
    </row>
    <row r="867" s="2" customFormat="1">
      <c r="A867" s="38"/>
      <c r="B867" s="39"/>
      <c r="C867" s="40"/>
      <c r="D867" s="226" t="s">
        <v>141</v>
      </c>
      <c r="E867" s="40"/>
      <c r="F867" s="227" t="s">
        <v>927</v>
      </c>
      <c r="G867" s="40"/>
      <c r="H867" s="40"/>
      <c r="I867" s="228"/>
      <c r="J867" s="40"/>
      <c r="K867" s="40"/>
      <c r="L867" s="44"/>
      <c r="M867" s="229"/>
      <c r="N867" s="230"/>
      <c r="O867" s="91"/>
      <c r="P867" s="91"/>
      <c r="Q867" s="91"/>
      <c r="R867" s="91"/>
      <c r="S867" s="91"/>
      <c r="T867" s="92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T867" s="17" t="s">
        <v>141</v>
      </c>
      <c r="AU867" s="17" t="s">
        <v>83</v>
      </c>
    </row>
    <row r="868" s="2" customFormat="1" ht="16.5" customHeight="1">
      <c r="A868" s="38"/>
      <c r="B868" s="39"/>
      <c r="C868" s="212" t="s">
        <v>929</v>
      </c>
      <c r="D868" s="212" t="s">
        <v>135</v>
      </c>
      <c r="E868" s="213" t="s">
        <v>930</v>
      </c>
      <c r="F868" s="214" t="s">
        <v>931</v>
      </c>
      <c r="G868" s="215" t="s">
        <v>163</v>
      </c>
      <c r="H868" s="216">
        <v>1</v>
      </c>
      <c r="I868" s="217"/>
      <c r="J868" s="218">
        <f>ROUND(I868*H868,2)</f>
        <v>0</v>
      </c>
      <c r="K868" s="219"/>
      <c r="L868" s="44"/>
      <c r="M868" s="220" t="s">
        <v>1</v>
      </c>
      <c r="N868" s="221" t="s">
        <v>41</v>
      </c>
      <c r="O868" s="91"/>
      <c r="P868" s="222">
        <f>O868*H868</f>
        <v>0</v>
      </c>
      <c r="Q868" s="222">
        <v>0</v>
      </c>
      <c r="R868" s="222">
        <f>Q868*H868</f>
        <v>0</v>
      </c>
      <c r="S868" s="222">
        <v>0</v>
      </c>
      <c r="T868" s="223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24" t="s">
        <v>272</v>
      </c>
      <c r="AT868" s="224" t="s">
        <v>135</v>
      </c>
      <c r="AU868" s="224" t="s">
        <v>83</v>
      </c>
      <c r="AY868" s="17" t="s">
        <v>133</v>
      </c>
      <c r="BE868" s="225">
        <f>IF(N868="základní",J868,0)</f>
        <v>0</v>
      </c>
      <c r="BF868" s="225">
        <f>IF(N868="snížená",J868,0)</f>
        <v>0</v>
      </c>
      <c r="BG868" s="225">
        <f>IF(N868="zákl. přenesená",J868,0)</f>
        <v>0</v>
      </c>
      <c r="BH868" s="225">
        <f>IF(N868="sníž. přenesená",J868,0)</f>
        <v>0</v>
      </c>
      <c r="BI868" s="225">
        <f>IF(N868="nulová",J868,0)</f>
        <v>0</v>
      </c>
      <c r="BJ868" s="17" t="s">
        <v>81</v>
      </c>
      <c r="BK868" s="225">
        <f>ROUND(I868*H868,2)</f>
        <v>0</v>
      </c>
      <c r="BL868" s="17" t="s">
        <v>272</v>
      </c>
      <c r="BM868" s="224" t="s">
        <v>932</v>
      </c>
    </row>
    <row r="869" s="2" customFormat="1">
      <c r="A869" s="38"/>
      <c r="B869" s="39"/>
      <c r="C869" s="40"/>
      <c r="D869" s="226" t="s">
        <v>141</v>
      </c>
      <c r="E869" s="40"/>
      <c r="F869" s="227" t="s">
        <v>933</v>
      </c>
      <c r="G869" s="40"/>
      <c r="H869" s="40"/>
      <c r="I869" s="228"/>
      <c r="J869" s="40"/>
      <c r="K869" s="40"/>
      <c r="L869" s="44"/>
      <c r="M869" s="229"/>
      <c r="N869" s="230"/>
      <c r="O869" s="91"/>
      <c r="P869" s="91"/>
      <c r="Q869" s="91"/>
      <c r="R869" s="91"/>
      <c r="S869" s="91"/>
      <c r="T869" s="92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141</v>
      </c>
      <c r="AU869" s="17" t="s">
        <v>83</v>
      </c>
    </row>
    <row r="870" s="2" customFormat="1">
      <c r="A870" s="38"/>
      <c r="B870" s="39"/>
      <c r="C870" s="40"/>
      <c r="D870" s="231" t="s">
        <v>143</v>
      </c>
      <c r="E870" s="40"/>
      <c r="F870" s="232" t="s">
        <v>934</v>
      </c>
      <c r="G870" s="40"/>
      <c r="H870" s="40"/>
      <c r="I870" s="228"/>
      <c r="J870" s="40"/>
      <c r="K870" s="40"/>
      <c r="L870" s="44"/>
      <c r="M870" s="229"/>
      <c r="N870" s="230"/>
      <c r="O870" s="91"/>
      <c r="P870" s="91"/>
      <c r="Q870" s="91"/>
      <c r="R870" s="91"/>
      <c r="S870" s="91"/>
      <c r="T870" s="92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T870" s="17" t="s">
        <v>143</v>
      </c>
      <c r="AU870" s="17" t="s">
        <v>83</v>
      </c>
    </row>
    <row r="871" s="13" customFormat="1">
      <c r="A871" s="13"/>
      <c r="B871" s="233"/>
      <c r="C871" s="234"/>
      <c r="D871" s="226" t="s">
        <v>145</v>
      </c>
      <c r="E871" s="235" t="s">
        <v>1</v>
      </c>
      <c r="F871" s="236" t="s">
        <v>236</v>
      </c>
      <c r="G871" s="234"/>
      <c r="H871" s="235" t="s">
        <v>1</v>
      </c>
      <c r="I871" s="237"/>
      <c r="J871" s="234"/>
      <c r="K871" s="234"/>
      <c r="L871" s="238"/>
      <c r="M871" s="239"/>
      <c r="N871" s="240"/>
      <c r="O871" s="240"/>
      <c r="P871" s="240"/>
      <c r="Q871" s="240"/>
      <c r="R871" s="240"/>
      <c r="S871" s="240"/>
      <c r="T871" s="241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2" t="s">
        <v>145</v>
      </c>
      <c r="AU871" s="242" t="s">
        <v>83</v>
      </c>
      <c r="AV871" s="13" t="s">
        <v>81</v>
      </c>
      <c r="AW871" s="13" t="s">
        <v>32</v>
      </c>
      <c r="AX871" s="13" t="s">
        <v>76</v>
      </c>
      <c r="AY871" s="242" t="s">
        <v>133</v>
      </c>
    </row>
    <row r="872" s="14" customFormat="1">
      <c r="A872" s="14"/>
      <c r="B872" s="243"/>
      <c r="C872" s="244"/>
      <c r="D872" s="226" t="s">
        <v>145</v>
      </c>
      <c r="E872" s="245" t="s">
        <v>1</v>
      </c>
      <c r="F872" s="246" t="s">
        <v>81</v>
      </c>
      <c r="G872" s="244"/>
      <c r="H872" s="247">
        <v>1</v>
      </c>
      <c r="I872" s="248"/>
      <c r="J872" s="244"/>
      <c r="K872" s="244"/>
      <c r="L872" s="249"/>
      <c r="M872" s="250"/>
      <c r="N872" s="251"/>
      <c r="O872" s="251"/>
      <c r="P872" s="251"/>
      <c r="Q872" s="251"/>
      <c r="R872" s="251"/>
      <c r="S872" s="251"/>
      <c r="T872" s="252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3" t="s">
        <v>145</v>
      </c>
      <c r="AU872" s="253" t="s">
        <v>83</v>
      </c>
      <c r="AV872" s="14" t="s">
        <v>83</v>
      </c>
      <c r="AW872" s="14" t="s">
        <v>32</v>
      </c>
      <c r="AX872" s="14" t="s">
        <v>76</v>
      </c>
      <c r="AY872" s="253" t="s">
        <v>133</v>
      </c>
    </row>
    <row r="873" s="15" customFormat="1">
      <c r="A873" s="15"/>
      <c r="B873" s="254"/>
      <c r="C873" s="255"/>
      <c r="D873" s="226" t="s">
        <v>145</v>
      </c>
      <c r="E873" s="256" t="s">
        <v>1</v>
      </c>
      <c r="F873" s="257" t="s">
        <v>151</v>
      </c>
      <c r="G873" s="255"/>
      <c r="H873" s="258">
        <v>1</v>
      </c>
      <c r="I873" s="259"/>
      <c r="J873" s="255"/>
      <c r="K873" s="255"/>
      <c r="L873" s="260"/>
      <c r="M873" s="261"/>
      <c r="N873" s="262"/>
      <c r="O873" s="262"/>
      <c r="P873" s="262"/>
      <c r="Q873" s="262"/>
      <c r="R873" s="262"/>
      <c r="S873" s="262"/>
      <c r="T873" s="263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64" t="s">
        <v>145</v>
      </c>
      <c r="AU873" s="264" t="s">
        <v>83</v>
      </c>
      <c r="AV873" s="15" t="s">
        <v>139</v>
      </c>
      <c r="AW873" s="15" t="s">
        <v>32</v>
      </c>
      <c r="AX873" s="15" t="s">
        <v>81</v>
      </c>
      <c r="AY873" s="264" t="s">
        <v>133</v>
      </c>
    </row>
    <row r="874" s="2" customFormat="1" ht="16.5" customHeight="1">
      <c r="A874" s="38"/>
      <c r="B874" s="39"/>
      <c r="C874" s="265" t="s">
        <v>935</v>
      </c>
      <c r="D874" s="265" t="s">
        <v>169</v>
      </c>
      <c r="E874" s="266" t="s">
        <v>936</v>
      </c>
      <c r="F874" s="267" t="s">
        <v>937</v>
      </c>
      <c r="G874" s="268" t="s">
        <v>163</v>
      </c>
      <c r="H874" s="269">
        <v>1</v>
      </c>
      <c r="I874" s="270"/>
      <c r="J874" s="271">
        <f>ROUND(I874*H874,2)</f>
        <v>0</v>
      </c>
      <c r="K874" s="272"/>
      <c r="L874" s="273"/>
      <c r="M874" s="274" t="s">
        <v>1</v>
      </c>
      <c r="N874" s="275" t="s">
        <v>41</v>
      </c>
      <c r="O874" s="91"/>
      <c r="P874" s="222">
        <f>O874*H874</f>
        <v>0</v>
      </c>
      <c r="Q874" s="222">
        <v>0.0022000000000000001</v>
      </c>
      <c r="R874" s="222">
        <f>Q874*H874</f>
        <v>0.0022000000000000001</v>
      </c>
      <c r="S874" s="222">
        <v>0</v>
      </c>
      <c r="T874" s="223">
        <f>S874*H874</f>
        <v>0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224" t="s">
        <v>414</v>
      </c>
      <c r="AT874" s="224" t="s">
        <v>169</v>
      </c>
      <c r="AU874" s="224" t="s">
        <v>83</v>
      </c>
      <c r="AY874" s="17" t="s">
        <v>133</v>
      </c>
      <c r="BE874" s="225">
        <f>IF(N874="základní",J874,0)</f>
        <v>0</v>
      </c>
      <c r="BF874" s="225">
        <f>IF(N874="snížená",J874,0)</f>
        <v>0</v>
      </c>
      <c r="BG874" s="225">
        <f>IF(N874="zákl. přenesená",J874,0)</f>
        <v>0</v>
      </c>
      <c r="BH874" s="225">
        <f>IF(N874="sníž. přenesená",J874,0)</f>
        <v>0</v>
      </c>
      <c r="BI874" s="225">
        <f>IF(N874="nulová",J874,0)</f>
        <v>0</v>
      </c>
      <c r="BJ874" s="17" t="s">
        <v>81</v>
      </c>
      <c r="BK874" s="225">
        <f>ROUND(I874*H874,2)</f>
        <v>0</v>
      </c>
      <c r="BL874" s="17" t="s">
        <v>272</v>
      </c>
      <c r="BM874" s="224" t="s">
        <v>938</v>
      </c>
    </row>
    <row r="875" s="2" customFormat="1">
      <c r="A875" s="38"/>
      <c r="B875" s="39"/>
      <c r="C875" s="40"/>
      <c r="D875" s="226" t="s">
        <v>141</v>
      </c>
      <c r="E875" s="40"/>
      <c r="F875" s="227" t="s">
        <v>937</v>
      </c>
      <c r="G875" s="40"/>
      <c r="H875" s="40"/>
      <c r="I875" s="228"/>
      <c r="J875" s="40"/>
      <c r="K875" s="40"/>
      <c r="L875" s="44"/>
      <c r="M875" s="229"/>
      <c r="N875" s="230"/>
      <c r="O875" s="91"/>
      <c r="P875" s="91"/>
      <c r="Q875" s="91"/>
      <c r="R875" s="91"/>
      <c r="S875" s="91"/>
      <c r="T875" s="92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141</v>
      </c>
      <c r="AU875" s="17" t="s">
        <v>83</v>
      </c>
    </row>
    <row r="876" s="2" customFormat="1" ht="16.5" customHeight="1">
      <c r="A876" s="38"/>
      <c r="B876" s="39"/>
      <c r="C876" s="212" t="s">
        <v>939</v>
      </c>
      <c r="D876" s="212" t="s">
        <v>135</v>
      </c>
      <c r="E876" s="213" t="s">
        <v>940</v>
      </c>
      <c r="F876" s="214" t="s">
        <v>941</v>
      </c>
      <c r="G876" s="215" t="s">
        <v>163</v>
      </c>
      <c r="H876" s="216">
        <v>1</v>
      </c>
      <c r="I876" s="217"/>
      <c r="J876" s="218">
        <f>ROUND(I876*H876,2)</f>
        <v>0</v>
      </c>
      <c r="K876" s="219"/>
      <c r="L876" s="44"/>
      <c r="M876" s="220" t="s">
        <v>1</v>
      </c>
      <c r="N876" s="221" t="s">
        <v>41</v>
      </c>
      <c r="O876" s="91"/>
      <c r="P876" s="222">
        <f>O876*H876</f>
        <v>0</v>
      </c>
      <c r="Q876" s="222">
        <v>0</v>
      </c>
      <c r="R876" s="222">
        <f>Q876*H876</f>
        <v>0</v>
      </c>
      <c r="S876" s="222">
        <v>0</v>
      </c>
      <c r="T876" s="223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24" t="s">
        <v>272</v>
      </c>
      <c r="AT876" s="224" t="s">
        <v>135</v>
      </c>
      <c r="AU876" s="224" t="s">
        <v>83</v>
      </c>
      <c r="AY876" s="17" t="s">
        <v>133</v>
      </c>
      <c r="BE876" s="225">
        <f>IF(N876="základní",J876,0)</f>
        <v>0</v>
      </c>
      <c r="BF876" s="225">
        <f>IF(N876="snížená",J876,0)</f>
        <v>0</v>
      </c>
      <c r="BG876" s="225">
        <f>IF(N876="zákl. přenesená",J876,0)</f>
        <v>0</v>
      </c>
      <c r="BH876" s="225">
        <f>IF(N876="sníž. přenesená",J876,0)</f>
        <v>0</v>
      </c>
      <c r="BI876" s="225">
        <f>IF(N876="nulová",J876,0)</f>
        <v>0</v>
      </c>
      <c r="BJ876" s="17" t="s">
        <v>81</v>
      </c>
      <c r="BK876" s="225">
        <f>ROUND(I876*H876,2)</f>
        <v>0</v>
      </c>
      <c r="BL876" s="17" t="s">
        <v>272</v>
      </c>
      <c r="BM876" s="224" t="s">
        <v>942</v>
      </c>
    </row>
    <row r="877" s="2" customFormat="1">
      <c r="A877" s="38"/>
      <c r="B877" s="39"/>
      <c r="C877" s="40"/>
      <c r="D877" s="226" t="s">
        <v>141</v>
      </c>
      <c r="E877" s="40"/>
      <c r="F877" s="227" t="s">
        <v>943</v>
      </c>
      <c r="G877" s="40"/>
      <c r="H877" s="40"/>
      <c r="I877" s="228"/>
      <c r="J877" s="40"/>
      <c r="K877" s="40"/>
      <c r="L877" s="44"/>
      <c r="M877" s="229"/>
      <c r="N877" s="230"/>
      <c r="O877" s="91"/>
      <c r="P877" s="91"/>
      <c r="Q877" s="91"/>
      <c r="R877" s="91"/>
      <c r="S877" s="91"/>
      <c r="T877" s="92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T877" s="17" t="s">
        <v>141</v>
      </c>
      <c r="AU877" s="17" t="s">
        <v>83</v>
      </c>
    </row>
    <row r="878" s="2" customFormat="1">
      <c r="A878" s="38"/>
      <c r="B878" s="39"/>
      <c r="C878" s="40"/>
      <c r="D878" s="231" t="s">
        <v>143</v>
      </c>
      <c r="E878" s="40"/>
      <c r="F878" s="232" t="s">
        <v>944</v>
      </c>
      <c r="G878" s="40"/>
      <c r="H878" s="40"/>
      <c r="I878" s="228"/>
      <c r="J878" s="40"/>
      <c r="K878" s="40"/>
      <c r="L878" s="44"/>
      <c r="M878" s="229"/>
      <c r="N878" s="230"/>
      <c r="O878" s="91"/>
      <c r="P878" s="91"/>
      <c r="Q878" s="91"/>
      <c r="R878" s="91"/>
      <c r="S878" s="91"/>
      <c r="T878" s="92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143</v>
      </c>
      <c r="AU878" s="17" t="s">
        <v>83</v>
      </c>
    </row>
    <row r="879" s="13" customFormat="1">
      <c r="A879" s="13"/>
      <c r="B879" s="233"/>
      <c r="C879" s="234"/>
      <c r="D879" s="226" t="s">
        <v>145</v>
      </c>
      <c r="E879" s="235" t="s">
        <v>1</v>
      </c>
      <c r="F879" s="236" t="s">
        <v>180</v>
      </c>
      <c r="G879" s="234"/>
      <c r="H879" s="235" t="s">
        <v>1</v>
      </c>
      <c r="I879" s="237"/>
      <c r="J879" s="234"/>
      <c r="K879" s="234"/>
      <c r="L879" s="238"/>
      <c r="M879" s="239"/>
      <c r="N879" s="240"/>
      <c r="O879" s="240"/>
      <c r="P879" s="240"/>
      <c r="Q879" s="240"/>
      <c r="R879" s="240"/>
      <c r="S879" s="240"/>
      <c r="T879" s="241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2" t="s">
        <v>145</v>
      </c>
      <c r="AU879" s="242" t="s">
        <v>83</v>
      </c>
      <c r="AV879" s="13" t="s">
        <v>81</v>
      </c>
      <c r="AW879" s="13" t="s">
        <v>32</v>
      </c>
      <c r="AX879" s="13" t="s">
        <v>76</v>
      </c>
      <c r="AY879" s="242" t="s">
        <v>133</v>
      </c>
    </row>
    <row r="880" s="14" customFormat="1">
      <c r="A880" s="14"/>
      <c r="B880" s="243"/>
      <c r="C880" s="244"/>
      <c r="D880" s="226" t="s">
        <v>145</v>
      </c>
      <c r="E880" s="245" t="s">
        <v>1</v>
      </c>
      <c r="F880" s="246" t="s">
        <v>81</v>
      </c>
      <c r="G880" s="244"/>
      <c r="H880" s="247">
        <v>1</v>
      </c>
      <c r="I880" s="248"/>
      <c r="J880" s="244"/>
      <c r="K880" s="244"/>
      <c r="L880" s="249"/>
      <c r="M880" s="250"/>
      <c r="N880" s="251"/>
      <c r="O880" s="251"/>
      <c r="P880" s="251"/>
      <c r="Q880" s="251"/>
      <c r="R880" s="251"/>
      <c r="S880" s="251"/>
      <c r="T880" s="252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3" t="s">
        <v>145</v>
      </c>
      <c r="AU880" s="253" t="s">
        <v>83</v>
      </c>
      <c r="AV880" s="14" t="s">
        <v>83</v>
      </c>
      <c r="AW880" s="14" t="s">
        <v>32</v>
      </c>
      <c r="AX880" s="14" t="s">
        <v>76</v>
      </c>
      <c r="AY880" s="253" t="s">
        <v>133</v>
      </c>
    </row>
    <row r="881" s="15" customFormat="1">
      <c r="A881" s="15"/>
      <c r="B881" s="254"/>
      <c r="C881" s="255"/>
      <c r="D881" s="226" t="s">
        <v>145</v>
      </c>
      <c r="E881" s="256" t="s">
        <v>1</v>
      </c>
      <c r="F881" s="257" t="s">
        <v>151</v>
      </c>
      <c r="G881" s="255"/>
      <c r="H881" s="258">
        <v>1</v>
      </c>
      <c r="I881" s="259"/>
      <c r="J881" s="255"/>
      <c r="K881" s="255"/>
      <c r="L881" s="260"/>
      <c r="M881" s="261"/>
      <c r="N881" s="262"/>
      <c r="O881" s="262"/>
      <c r="P881" s="262"/>
      <c r="Q881" s="262"/>
      <c r="R881" s="262"/>
      <c r="S881" s="262"/>
      <c r="T881" s="263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64" t="s">
        <v>145</v>
      </c>
      <c r="AU881" s="264" t="s">
        <v>83</v>
      </c>
      <c r="AV881" s="15" t="s">
        <v>139</v>
      </c>
      <c r="AW881" s="15" t="s">
        <v>32</v>
      </c>
      <c r="AX881" s="15" t="s">
        <v>81</v>
      </c>
      <c r="AY881" s="264" t="s">
        <v>133</v>
      </c>
    </row>
    <row r="882" s="2" customFormat="1" ht="16.5" customHeight="1">
      <c r="A882" s="38"/>
      <c r="B882" s="39"/>
      <c r="C882" s="265" t="s">
        <v>945</v>
      </c>
      <c r="D882" s="265" t="s">
        <v>169</v>
      </c>
      <c r="E882" s="266" t="s">
        <v>946</v>
      </c>
      <c r="F882" s="267" t="s">
        <v>947</v>
      </c>
      <c r="G882" s="268" t="s">
        <v>163</v>
      </c>
      <c r="H882" s="269">
        <v>1</v>
      </c>
      <c r="I882" s="270"/>
      <c r="J882" s="271">
        <f>ROUND(I882*H882,2)</f>
        <v>0</v>
      </c>
      <c r="K882" s="272"/>
      <c r="L882" s="273"/>
      <c r="M882" s="274" t="s">
        <v>1</v>
      </c>
      <c r="N882" s="275" t="s">
        <v>41</v>
      </c>
      <c r="O882" s="91"/>
      <c r="P882" s="222">
        <f>O882*H882</f>
        <v>0</v>
      </c>
      <c r="Q882" s="222">
        <v>0.00014999999999999999</v>
      </c>
      <c r="R882" s="222">
        <f>Q882*H882</f>
        <v>0.00014999999999999999</v>
      </c>
      <c r="S882" s="222">
        <v>0</v>
      </c>
      <c r="T882" s="223">
        <f>S882*H882</f>
        <v>0</v>
      </c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R882" s="224" t="s">
        <v>414</v>
      </c>
      <c r="AT882" s="224" t="s">
        <v>169</v>
      </c>
      <c r="AU882" s="224" t="s">
        <v>83</v>
      </c>
      <c r="AY882" s="17" t="s">
        <v>133</v>
      </c>
      <c r="BE882" s="225">
        <f>IF(N882="základní",J882,0)</f>
        <v>0</v>
      </c>
      <c r="BF882" s="225">
        <f>IF(N882="snížená",J882,0)</f>
        <v>0</v>
      </c>
      <c r="BG882" s="225">
        <f>IF(N882="zákl. přenesená",J882,0)</f>
        <v>0</v>
      </c>
      <c r="BH882" s="225">
        <f>IF(N882="sníž. přenesená",J882,0)</f>
        <v>0</v>
      </c>
      <c r="BI882" s="225">
        <f>IF(N882="nulová",J882,0)</f>
        <v>0</v>
      </c>
      <c r="BJ882" s="17" t="s">
        <v>81</v>
      </c>
      <c r="BK882" s="225">
        <f>ROUND(I882*H882,2)</f>
        <v>0</v>
      </c>
      <c r="BL882" s="17" t="s">
        <v>272</v>
      </c>
      <c r="BM882" s="224" t="s">
        <v>948</v>
      </c>
    </row>
    <row r="883" s="2" customFormat="1">
      <c r="A883" s="38"/>
      <c r="B883" s="39"/>
      <c r="C883" s="40"/>
      <c r="D883" s="226" t="s">
        <v>141</v>
      </c>
      <c r="E883" s="40"/>
      <c r="F883" s="227" t="s">
        <v>947</v>
      </c>
      <c r="G883" s="40"/>
      <c r="H883" s="40"/>
      <c r="I883" s="228"/>
      <c r="J883" s="40"/>
      <c r="K883" s="40"/>
      <c r="L883" s="44"/>
      <c r="M883" s="229"/>
      <c r="N883" s="230"/>
      <c r="O883" s="91"/>
      <c r="P883" s="91"/>
      <c r="Q883" s="91"/>
      <c r="R883" s="91"/>
      <c r="S883" s="91"/>
      <c r="T883" s="92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T883" s="17" t="s">
        <v>141</v>
      </c>
      <c r="AU883" s="17" t="s">
        <v>83</v>
      </c>
    </row>
    <row r="884" s="2" customFormat="1" ht="16.5" customHeight="1">
      <c r="A884" s="38"/>
      <c r="B884" s="39"/>
      <c r="C884" s="212" t="s">
        <v>949</v>
      </c>
      <c r="D884" s="212" t="s">
        <v>135</v>
      </c>
      <c r="E884" s="213" t="s">
        <v>950</v>
      </c>
      <c r="F884" s="214" t="s">
        <v>951</v>
      </c>
      <c r="G884" s="215" t="s">
        <v>163</v>
      </c>
      <c r="H884" s="216">
        <v>3</v>
      </c>
      <c r="I884" s="217"/>
      <c r="J884" s="218">
        <f>ROUND(I884*H884,2)</f>
        <v>0</v>
      </c>
      <c r="K884" s="219"/>
      <c r="L884" s="44"/>
      <c r="M884" s="220" t="s">
        <v>1</v>
      </c>
      <c r="N884" s="221" t="s">
        <v>41</v>
      </c>
      <c r="O884" s="91"/>
      <c r="P884" s="222">
        <f>O884*H884</f>
        <v>0</v>
      </c>
      <c r="Q884" s="222">
        <v>0.00046999999999999999</v>
      </c>
      <c r="R884" s="222">
        <f>Q884*H884</f>
        <v>0.00141</v>
      </c>
      <c r="S884" s="222">
        <v>0</v>
      </c>
      <c r="T884" s="223">
        <f>S884*H884</f>
        <v>0</v>
      </c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R884" s="224" t="s">
        <v>272</v>
      </c>
      <c r="AT884" s="224" t="s">
        <v>135</v>
      </c>
      <c r="AU884" s="224" t="s">
        <v>83</v>
      </c>
      <c r="AY884" s="17" t="s">
        <v>133</v>
      </c>
      <c r="BE884" s="225">
        <f>IF(N884="základní",J884,0)</f>
        <v>0</v>
      </c>
      <c r="BF884" s="225">
        <f>IF(N884="snížená",J884,0)</f>
        <v>0</v>
      </c>
      <c r="BG884" s="225">
        <f>IF(N884="zákl. přenesená",J884,0)</f>
        <v>0</v>
      </c>
      <c r="BH884" s="225">
        <f>IF(N884="sníž. přenesená",J884,0)</f>
        <v>0</v>
      </c>
      <c r="BI884" s="225">
        <f>IF(N884="nulová",J884,0)</f>
        <v>0</v>
      </c>
      <c r="BJ884" s="17" t="s">
        <v>81</v>
      </c>
      <c r="BK884" s="225">
        <f>ROUND(I884*H884,2)</f>
        <v>0</v>
      </c>
      <c r="BL884" s="17" t="s">
        <v>272</v>
      </c>
      <c r="BM884" s="224" t="s">
        <v>952</v>
      </c>
    </row>
    <row r="885" s="2" customFormat="1">
      <c r="A885" s="38"/>
      <c r="B885" s="39"/>
      <c r="C885" s="40"/>
      <c r="D885" s="226" t="s">
        <v>141</v>
      </c>
      <c r="E885" s="40"/>
      <c r="F885" s="227" t="s">
        <v>953</v>
      </c>
      <c r="G885" s="40"/>
      <c r="H885" s="40"/>
      <c r="I885" s="228"/>
      <c r="J885" s="40"/>
      <c r="K885" s="40"/>
      <c r="L885" s="44"/>
      <c r="M885" s="229"/>
      <c r="N885" s="230"/>
      <c r="O885" s="91"/>
      <c r="P885" s="91"/>
      <c r="Q885" s="91"/>
      <c r="R885" s="91"/>
      <c r="S885" s="91"/>
      <c r="T885" s="92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T885" s="17" t="s">
        <v>141</v>
      </c>
      <c r="AU885" s="17" t="s">
        <v>83</v>
      </c>
    </row>
    <row r="886" s="2" customFormat="1">
      <c r="A886" s="38"/>
      <c r="B886" s="39"/>
      <c r="C886" s="40"/>
      <c r="D886" s="231" t="s">
        <v>143</v>
      </c>
      <c r="E886" s="40"/>
      <c r="F886" s="232" t="s">
        <v>954</v>
      </c>
      <c r="G886" s="40"/>
      <c r="H886" s="40"/>
      <c r="I886" s="228"/>
      <c r="J886" s="40"/>
      <c r="K886" s="40"/>
      <c r="L886" s="44"/>
      <c r="M886" s="229"/>
      <c r="N886" s="230"/>
      <c r="O886" s="91"/>
      <c r="P886" s="91"/>
      <c r="Q886" s="91"/>
      <c r="R886" s="91"/>
      <c r="S886" s="91"/>
      <c r="T886" s="92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7" t="s">
        <v>143</v>
      </c>
      <c r="AU886" s="17" t="s">
        <v>83</v>
      </c>
    </row>
    <row r="887" s="13" customFormat="1">
      <c r="A887" s="13"/>
      <c r="B887" s="233"/>
      <c r="C887" s="234"/>
      <c r="D887" s="226" t="s">
        <v>145</v>
      </c>
      <c r="E887" s="235" t="s">
        <v>1</v>
      </c>
      <c r="F887" s="236" t="s">
        <v>334</v>
      </c>
      <c r="G887" s="234"/>
      <c r="H887" s="235" t="s">
        <v>1</v>
      </c>
      <c r="I887" s="237"/>
      <c r="J887" s="234"/>
      <c r="K887" s="234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145</v>
      </c>
      <c r="AU887" s="242" t="s">
        <v>83</v>
      </c>
      <c r="AV887" s="13" t="s">
        <v>81</v>
      </c>
      <c r="AW887" s="13" t="s">
        <v>32</v>
      </c>
      <c r="AX887" s="13" t="s">
        <v>76</v>
      </c>
      <c r="AY887" s="242" t="s">
        <v>133</v>
      </c>
    </row>
    <row r="888" s="13" customFormat="1">
      <c r="A888" s="13"/>
      <c r="B888" s="233"/>
      <c r="C888" s="234"/>
      <c r="D888" s="226" t="s">
        <v>145</v>
      </c>
      <c r="E888" s="235" t="s">
        <v>1</v>
      </c>
      <c r="F888" s="236" t="s">
        <v>883</v>
      </c>
      <c r="G888" s="234"/>
      <c r="H888" s="235" t="s">
        <v>1</v>
      </c>
      <c r="I888" s="237"/>
      <c r="J888" s="234"/>
      <c r="K888" s="234"/>
      <c r="L888" s="238"/>
      <c r="M888" s="239"/>
      <c r="N888" s="240"/>
      <c r="O888" s="240"/>
      <c r="P888" s="240"/>
      <c r="Q888" s="240"/>
      <c r="R888" s="240"/>
      <c r="S888" s="240"/>
      <c r="T888" s="241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2" t="s">
        <v>145</v>
      </c>
      <c r="AU888" s="242" t="s">
        <v>83</v>
      </c>
      <c r="AV888" s="13" t="s">
        <v>81</v>
      </c>
      <c r="AW888" s="13" t="s">
        <v>32</v>
      </c>
      <c r="AX888" s="13" t="s">
        <v>76</v>
      </c>
      <c r="AY888" s="242" t="s">
        <v>133</v>
      </c>
    </row>
    <row r="889" s="14" customFormat="1">
      <c r="A889" s="14"/>
      <c r="B889" s="243"/>
      <c r="C889" s="244"/>
      <c r="D889" s="226" t="s">
        <v>145</v>
      </c>
      <c r="E889" s="245" t="s">
        <v>1</v>
      </c>
      <c r="F889" s="246" t="s">
        <v>152</v>
      </c>
      <c r="G889" s="244"/>
      <c r="H889" s="247">
        <v>3</v>
      </c>
      <c r="I889" s="248"/>
      <c r="J889" s="244"/>
      <c r="K889" s="244"/>
      <c r="L889" s="249"/>
      <c r="M889" s="250"/>
      <c r="N889" s="251"/>
      <c r="O889" s="251"/>
      <c r="P889" s="251"/>
      <c r="Q889" s="251"/>
      <c r="R889" s="251"/>
      <c r="S889" s="251"/>
      <c r="T889" s="252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53" t="s">
        <v>145</v>
      </c>
      <c r="AU889" s="253" t="s">
        <v>83</v>
      </c>
      <c r="AV889" s="14" t="s">
        <v>83</v>
      </c>
      <c r="AW889" s="14" t="s">
        <v>32</v>
      </c>
      <c r="AX889" s="14" t="s">
        <v>76</v>
      </c>
      <c r="AY889" s="253" t="s">
        <v>133</v>
      </c>
    </row>
    <row r="890" s="15" customFormat="1">
      <c r="A890" s="15"/>
      <c r="B890" s="254"/>
      <c r="C890" s="255"/>
      <c r="D890" s="226" t="s">
        <v>145</v>
      </c>
      <c r="E890" s="256" t="s">
        <v>1</v>
      </c>
      <c r="F890" s="257" t="s">
        <v>151</v>
      </c>
      <c r="G890" s="255"/>
      <c r="H890" s="258">
        <v>3</v>
      </c>
      <c r="I890" s="259"/>
      <c r="J890" s="255"/>
      <c r="K890" s="255"/>
      <c r="L890" s="260"/>
      <c r="M890" s="261"/>
      <c r="N890" s="262"/>
      <c r="O890" s="262"/>
      <c r="P890" s="262"/>
      <c r="Q890" s="262"/>
      <c r="R890" s="262"/>
      <c r="S890" s="262"/>
      <c r="T890" s="263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T890" s="264" t="s">
        <v>145</v>
      </c>
      <c r="AU890" s="264" t="s">
        <v>83</v>
      </c>
      <c r="AV890" s="15" t="s">
        <v>139</v>
      </c>
      <c r="AW890" s="15" t="s">
        <v>32</v>
      </c>
      <c r="AX890" s="15" t="s">
        <v>81</v>
      </c>
      <c r="AY890" s="264" t="s">
        <v>133</v>
      </c>
    </row>
    <row r="891" s="2" customFormat="1" ht="24.15" customHeight="1">
      <c r="A891" s="38"/>
      <c r="B891" s="39"/>
      <c r="C891" s="265" t="s">
        <v>955</v>
      </c>
      <c r="D891" s="265" t="s">
        <v>169</v>
      </c>
      <c r="E891" s="266" t="s">
        <v>956</v>
      </c>
      <c r="F891" s="267" t="s">
        <v>957</v>
      </c>
      <c r="G891" s="268" t="s">
        <v>163</v>
      </c>
      <c r="H891" s="269">
        <v>3</v>
      </c>
      <c r="I891" s="270"/>
      <c r="J891" s="271">
        <f>ROUND(I891*H891,2)</f>
        <v>0</v>
      </c>
      <c r="K891" s="272"/>
      <c r="L891" s="273"/>
      <c r="M891" s="274" t="s">
        <v>1</v>
      </c>
      <c r="N891" s="275" t="s">
        <v>41</v>
      </c>
      <c r="O891" s="91"/>
      <c r="P891" s="222">
        <f>O891*H891</f>
        <v>0</v>
      </c>
      <c r="Q891" s="222">
        <v>0.025999999999999999</v>
      </c>
      <c r="R891" s="222">
        <f>Q891*H891</f>
        <v>0.078</v>
      </c>
      <c r="S891" s="222">
        <v>0</v>
      </c>
      <c r="T891" s="223">
        <f>S891*H891</f>
        <v>0</v>
      </c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R891" s="224" t="s">
        <v>414</v>
      </c>
      <c r="AT891" s="224" t="s">
        <v>169</v>
      </c>
      <c r="AU891" s="224" t="s">
        <v>83</v>
      </c>
      <c r="AY891" s="17" t="s">
        <v>133</v>
      </c>
      <c r="BE891" s="225">
        <f>IF(N891="základní",J891,0)</f>
        <v>0</v>
      </c>
      <c r="BF891" s="225">
        <f>IF(N891="snížená",J891,0)</f>
        <v>0</v>
      </c>
      <c r="BG891" s="225">
        <f>IF(N891="zákl. přenesená",J891,0)</f>
        <v>0</v>
      </c>
      <c r="BH891" s="225">
        <f>IF(N891="sníž. přenesená",J891,0)</f>
        <v>0</v>
      </c>
      <c r="BI891" s="225">
        <f>IF(N891="nulová",J891,0)</f>
        <v>0</v>
      </c>
      <c r="BJ891" s="17" t="s">
        <v>81</v>
      </c>
      <c r="BK891" s="225">
        <f>ROUND(I891*H891,2)</f>
        <v>0</v>
      </c>
      <c r="BL891" s="17" t="s">
        <v>272</v>
      </c>
      <c r="BM891" s="224" t="s">
        <v>958</v>
      </c>
    </row>
    <row r="892" s="2" customFormat="1">
      <c r="A892" s="38"/>
      <c r="B892" s="39"/>
      <c r="C892" s="40"/>
      <c r="D892" s="226" t="s">
        <v>141</v>
      </c>
      <c r="E892" s="40"/>
      <c r="F892" s="227" t="s">
        <v>957</v>
      </c>
      <c r="G892" s="40"/>
      <c r="H892" s="40"/>
      <c r="I892" s="228"/>
      <c r="J892" s="40"/>
      <c r="K892" s="40"/>
      <c r="L892" s="44"/>
      <c r="M892" s="229"/>
      <c r="N892" s="230"/>
      <c r="O892" s="91"/>
      <c r="P892" s="91"/>
      <c r="Q892" s="91"/>
      <c r="R892" s="91"/>
      <c r="S892" s="91"/>
      <c r="T892" s="92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T892" s="17" t="s">
        <v>141</v>
      </c>
      <c r="AU892" s="17" t="s">
        <v>83</v>
      </c>
    </row>
    <row r="893" s="2" customFormat="1" ht="16.5" customHeight="1">
      <c r="A893" s="38"/>
      <c r="B893" s="39"/>
      <c r="C893" s="212" t="s">
        <v>959</v>
      </c>
      <c r="D893" s="212" t="s">
        <v>135</v>
      </c>
      <c r="E893" s="213" t="s">
        <v>960</v>
      </c>
      <c r="F893" s="214" t="s">
        <v>961</v>
      </c>
      <c r="G893" s="215" t="s">
        <v>312</v>
      </c>
      <c r="H893" s="216">
        <v>5.5</v>
      </c>
      <c r="I893" s="217"/>
      <c r="J893" s="218">
        <f>ROUND(I893*H893,2)</f>
        <v>0</v>
      </c>
      <c r="K893" s="219"/>
      <c r="L893" s="44"/>
      <c r="M893" s="220" t="s">
        <v>1</v>
      </c>
      <c r="N893" s="221" t="s">
        <v>41</v>
      </c>
      <c r="O893" s="91"/>
      <c r="P893" s="222">
        <f>O893*H893</f>
        <v>0</v>
      </c>
      <c r="Q893" s="222">
        <v>0</v>
      </c>
      <c r="R893" s="222">
        <f>Q893*H893</f>
        <v>0</v>
      </c>
      <c r="S893" s="222">
        <v>0</v>
      </c>
      <c r="T893" s="223">
        <f>S893*H893</f>
        <v>0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224" t="s">
        <v>139</v>
      </c>
      <c r="AT893" s="224" t="s">
        <v>135</v>
      </c>
      <c r="AU893" s="224" t="s">
        <v>83</v>
      </c>
      <c r="AY893" s="17" t="s">
        <v>133</v>
      </c>
      <c r="BE893" s="225">
        <f>IF(N893="základní",J893,0)</f>
        <v>0</v>
      </c>
      <c r="BF893" s="225">
        <f>IF(N893="snížená",J893,0)</f>
        <v>0</v>
      </c>
      <c r="BG893" s="225">
        <f>IF(N893="zákl. přenesená",J893,0)</f>
        <v>0</v>
      </c>
      <c r="BH893" s="225">
        <f>IF(N893="sníž. přenesená",J893,0)</f>
        <v>0</v>
      </c>
      <c r="BI893" s="225">
        <f>IF(N893="nulová",J893,0)</f>
        <v>0</v>
      </c>
      <c r="BJ893" s="17" t="s">
        <v>81</v>
      </c>
      <c r="BK893" s="225">
        <f>ROUND(I893*H893,2)</f>
        <v>0</v>
      </c>
      <c r="BL893" s="17" t="s">
        <v>139</v>
      </c>
      <c r="BM893" s="224" t="s">
        <v>962</v>
      </c>
    </row>
    <row r="894" s="2" customFormat="1">
      <c r="A894" s="38"/>
      <c r="B894" s="39"/>
      <c r="C894" s="40"/>
      <c r="D894" s="226" t="s">
        <v>141</v>
      </c>
      <c r="E894" s="40"/>
      <c r="F894" s="227" t="s">
        <v>963</v>
      </c>
      <c r="G894" s="40"/>
      <c r="H894" s="40"/>
      <c r="I894" s="228"/>
      <c r="J894" s="40"/>
      <c r="K894" s="40"/>
      <c r="L894" s="44"/>
      <c r="M894" s="229"/>
      <c r="N894" s="230"/>
      <c r="O894" s="91"/>
      <c r="P894" s="91"/>
      <c r="Q894" s="91"/>
      <c r="R894" s="91"/>
      <c r="S894" s="91"/>
      <c r="T894" s="92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T894" s="17" t="s">
        <v>141</v>
      </c>
      <c r="AU894" s="17" t="s">
        <v>83</v>
      </c>
    </row>
    <row r="895" s="2" customFormat="1">
      <c r="A895" s="38"/>
      <c r="B895" s="39"/>
      <c r="C895" s="40"/>
      <c r="D895" s="231" t="s">
        <v>143</v>
      </c>
      <c r="E895" s="40"/>
      <c r="F895" s="232" t="s">
        <v>964</v>
      </c>
      <c r="G895" s="40"/>
      <c r="H895" s="40"/>
      <c r="I895" s="228"/>
      <c r="J895" s="40"/>
      <c r="K895" s="40"/>
      <c r="L895" s="44"/>
      <c r="M895" s="229"/>
      <c r="N895" s="230"/>
      <c r="O895" s="91"/>
      <c r="P895" s="91"/>
      <c r="Q895" s="91"/>
      <c r="R895" s="91"/>
      <c r="S895" s="91"/>
      <c r="T895" s="92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T895" s="17" t="s">
        <v>143</v>
      </c>
      <c r="AU895" s="17" t="s">
        <v>83</v>
      </c>
    </row>
    <row r="896" s="13" customFormat="1">
      <c r="A896" s="13"/>
      <c r="B896" s="233"/>
      <c r="C896" s="234"/>
      <c r="D896" s="226" t="s">
        <v>145</v>
      </c>
      <c r="E896" s="235" t="s">
        <v>1</v>
      </c>
      <c r="F896" s="236" t="s">
        <v>835</v>
      </c>
      <c r="G896" s="234"/>
      <c r="H896" s="235" t="s">
        <v>1</v>
      </c>
      <c r="I896" s="237"/>
      <c r="J896" s="234"/>
      <c r="K896" s="234"/>
      <c r="L896" s="238"/>
      <c r="M896" s="239"/>
      <c r="N896" s="240"/>
      <c r="O896" s="240"/>
      <c r="P896" s="240"/>
      <c r="Q896" s="240"/>
      <c r="R896" s="240"/>
      <c r="S896" s="240"/>
      <c r="T896" s="241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2" t="s">
        <v>145</v>
      </c>
      <c r="AU896" s="242" t="s">
        <v>83</v>
      </c>
      <c r="AV896" s="13" t="s">
        <v>81</v>
      </c>
      <c r="AW896" s="13" t="s">
        <v>32</v>
      </c>
      <c r="AX896" s="13" t="s">
        <v>76</v>
      </c>
      <c r="AY896" s="242" t="s">
        <v>133</v>
      </c>
    </row>
    <row r="897" s="13" customFormat="1">
      <c r="A897" s="13"/>
      <c r="B897" s="233"/>
      <c r="C897" s="234"/>
      <c r="D897" s="226" t="s">
        <v>145</v>
      </c>
      <c r="E897" s="235" t="s">
        <v>1</v>
      </c>
      <c r="F897" s="236" t="s">
        <v>207</v>
      </c>
      <c r="G897" s="234"/>
      <c r="H897" s="235" t="s">
        <v>1</v>
      </c>
      <c r="I897" s="237"/>
      <c r="J897" s="234"/>
      <c r="K897" s="234"/>
      <c r="L897" s="238"/>
      <c r="M897" s="239"/>
      <c r="N897" s="240"/>
      <c r="O897" s="240"/>
      <c r="P897" s="240"/>
      <c r="Q897" s="240"/>
      <c r="R897" s="240"/>
      <c r="S897" s="240"/>
      <c r="T897" s="24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2" t="s">
        <v>145</v>
      </c>
      <c r="AU897" s="242" t="s">
        <v>83</v>
      </c>
      <c r="AV897" s="13" t="s">
        <v>81</v>
      </c>
      <c r="AW897" s="13" t="s">
        <v>32</v>
      </c>
      <c r="AX897" s="13" t="s">
        <v>76</v>
      </c>
      <c r="AY897" s="242" t="s">
        <v>133</v>
      </c>
    </row>
    <row r="898" s="14" customFormat="1">
      <c r="A898" s="14"/>
      <c r="B898" s="243"/>
      <c r="C898" s="244"/>
      <c r="D898" s="226" t="s">
        <v>145</v>
      </c>
      <c r="E898" s="245" t="s">
        <v>1</v>
      </c>
      <c r="F898" s="246" t="s">
        <v>836</v>
      </c>
      <c r="G898" s="244"/>
      <c r="H898" s="247">
        <v>1.8</v>
      </c>
      <c r="I898" s="248"/>
      <c r="J898" s="244"/>
      <c r="K898" s="244"/>
      <c r="L898" s="249"/>
      <c r="M898" s="250"/>
      <c r="N898" s="251"/>
      <c r="O898" s="251"/>
      <c r="P898" s="251"/>
      <c r="Q898" s="251"/>
      <c r="R898" s="251"/>
      <c r="S898" s="251"/>
      <c r="T898" s="252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3" t="s">
        <v>145</v>
      </c>
      <c r="AU898" s="253" t="s">
        <v>83</v>
      </c>
      <c r="AV898" s="14" t="s">
        <v>83</v>
      </c>
      <c r="AW898" s="14" t="s">
        <v>32</v>
      </c>
      <c r="AX898" s="14" t="s">
        <v>76</v>
      </c>
      <c r="AY898" s="253" t="s">
        <v>133</v>
      </c>
    </row>
    <row r="899" s="13" customFormat="1">
      <c r="A899" s="13"/>
      <c r="B899" s="233"/>
      <c r="C899" s="234"/>
      <c r="D899" s="226" t="s">
        <v>145</v>
      </c>
      <c r="E899" s="235" t="s">
        <v>1</v>
      </c>
      <c r="F899" s="236" t="s">
        <v>209</v>
      </c>
      <c r="G899" s="234"/>
      <c r="H899" s="235" t="s">
        <v>1</v>
      </c>
      <c r="I899" s="237"/>
      <c r="J899" s="234"/>
      <c r="K899" s="234"/>
      <c r="L899" s="238"/>
      <c r="M899" s="239"/>
      <c r="N899" s="240"/>
      <c r="O899" s="240"/>
      <c r="P899" s="240"/>
      <c r="Q899" s="240"/>
      <c r="R899" s="240"/>
      <c r="S899" s="240"/>
      <c r="T899" s="241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2" t="s">
        <v>145</v>
      </c>
      <c r="AU899" s="242" t="s">
        <v>83</v>
      </c>
      <c r="AV899" s="13" t="s">
        <v>81</v>
      </c>
      <c r="AW899" s="13" t="s">
        <v>32</v>
      </c>
      <c r="AX899" s="13" t="s">
        <v>76</v>
      </c>
      <c r="AY899" s="242" t="s">
        <v>133</v>
      </c>
    </row>
    <row r="900" s="14" customFormat="1">
      <c r="A900" s="14"/>
      <c r="B900" s="243"/>
      <c r="C900" s="244"/>
      <c r="D900" s="226" t="s">
        <v>145</v>
      </c>
      <c r="E900" s="245" t="s">
        <v>1</v>
      </c>
      <c r="F900" s="246" t="s">
        <v>837</v>
      </c>
      <c r="G900" s="244"/>
      <c r="H900" s="247">
        <v>2.0499999999999998</v>
      </c>
      <c r="I900" s="248"/>
      <c r="J900" s="244"/>
      <c r="K900" s="244"/>
      <c r="L900" s="249"/>
      <c r="M900" s="250"/>
      <c r="N900" s="251"/>
      <c r="O900" s="251"/>
      <c r="P900" s="251"/>
      <c r="Q900" s="251"/>
      <c r="R900" s="251"/>
      <c r="S900" s="251"/>
      <c r="T900" s="252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3" t="s">
        <v>145</v>
      </c>
      <c r="AU900" s="253" t="s">
        <v>83</v>
      </c>
      <c r="AV900" s="14" t="s">
        <v>83</v>
      </c>
      <c r="AW900" s="14" t="s">
        <v>32</v>
      </c>
      <c r="AX900" s="14" t="s">
        <v>76</v>
      </c>
      <c r="AY900" s="253" t="s">
        <v>133</v>
      </c>
    </row>
    <row r="901" s="13" customFormat="1">
      <c r="A901" s="13"/>
      <c r="B901" s="233"/>
      <c r="C901" s="234"/>
      <c r="D901" s="226" t="s">
        <v>145</v>
      </c>
      <c r="E901" s="235" t="s">
        <v>1</v>
      </c>
      <c r="F901" s="236" t="s">
        <v>236</v>
      </c>
      <c r="G901" s="234"/>
      <c r="H901" s="235" t="s">
        <v>1</v>
      </c>
      <c r="I901" s="237"/>
      <c r="J901" s="234"/>
      <c r="K901" s="234"/>
      <c r="L901" s="238"/>
      <c r="M901" s="239"/>
      <c r="N901" s="240"/>
      <c r="O901" s="240"/>
      <c r="P901" s="240"/>
      <c r="Q901" s="240"/>
      <c r="R901" s="240"/>
      <c r="S901" s="240"/>
      <c r="T901" s="241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2" t="s">
        <v>145</v>
      </c>
      <c r="AU901" s="242" t="s">
        <v>83</v>
      </c>
      <c r="AV901" s="13" t="s">
        <v>81</v>
      </c>
      <c r="AW901" s="13" t="s">
        <v>32</v>
      </c>
      <c r="AX901" s="13" t="s">
        <v>76</v>
      </c>
      <c r="AY901" s="242" t="s">
        <v>133</v>
      </c>
    </row>
    <row r="902" s="14" customFormat="1">
      <c r="A902" s="14"/>
      <c r="B902" s="243"/>
      <c r="C902" s="244"/>
      <c r="D902" s="226" t="s">
        <v>145</v>
      </c>
      <c r="E902" s="245" t="s">
        <v>1</v>
      </c>
      <c r="F902" s="246" t="s">
        <v>838</v>
      </c>
      <c r="G902" s="244"/>
      <c r="H902" s="247">
        <v>0.59999999999999998</v>
      </c>
      <c r="I902" s="248"/>
      <c r="J902" s="244"/>
      <c r="K902" s="244"/>
      <c r="L902" s="249"/>
      <c r="M902" s="250"/>
      <c r="N902" s="251"/>
      <c r="O902" s="251"/>
      <c r="P902" s="251"/>
      <c r="Q902" s="251"/>
      <c r="R902" s="251"/>
      <c r="S902" s="251"/>
      <c r="T902" s="252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3" t="s">
        <v>145</v>
      </c>
      <c r="AU902" s="253" t="s">
        <v>83</v>
      </c>
      <c r="AV902" s="14" t="s">
        <v>83</v>
      </c>
      <c r="AW902" s="14" t="s">
        <v>32</v>
      </c>
      <c r="AX902" s="14" t="s">
        <v>76</v>
      </c>
      <c r="AY902" s="253" t="s">
        <v>133</v>
      </c>
    </row>
    <row r="903" s="13" customFormat="1">
      <c r="A903" s="13"/>
      <c r="B903" s="233"/>
      <c r="C903" s="234"/>
      <c r="D903" s="226" t="s">
        <v>145</v>
      </c>
      <c r="E903" s="235" t="s">
        <v>1</v>
      </c>
      <c r="F903" s="236" t="s">
        <v>147</v>
      </c>
      <c r="G903" s="234"/>
      <c r="H903" s="235" t="s">
        <v>1</v>
      </c>
      <c r="I903" s="237"/>
      <c r="J903" s="234"/>
      <c r="K903" s="234"/>
      <c r="L903" s="238"/>
      <c r="M903" s="239"/>
      <c r="N903" s="240"/>
      <c r="O903" s="240"/>
      <c r="P903" s="240"/>
      <c r="Q903" s="240"/>
      <c r="R903" s="240"/>
      <c r="S903" s="240"/>
      <c r="T903" s="241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2" t="s">
        <v>145</v>
      </c>
      <c r="AU903" s="242" t="s">
        <v>83</v>
      </c>
      <c r="AV903" s="13" t="s">
        <v>81</v>
      </c>
      <c r="AW903" s="13" t="s">
        <v>32</v>
      </c>
      <c r="AX903" s="13" t="s">
        <v>76</v>
      </c>
      <c r="AY903" s="242" t="s">
        <v>133</v>
      </c>
    </row>
    <row r="904" s="14" customFormat="1">
      <c r="A904" s="14"/>
      <c r="B904" s="243"/>
      <c r="C904" s="244"/>
      <c r="D904" s="226" t="s">
        <v>145</v>
      </c>
      <c r="E904" s="245" t="s">
        <v>1</v>
      </c>
      <c r="F904" s="246" t="s">
        <v>839</v>
      </c>
      <c r="G904" s="244"/>
      <c r="H904" s="247">
        <v>1.05</v>
      </c>
      <c r="I904" s="248"/>
      <c r="J904" s="244"/>
      <c r="K904" s="244"/>
      <c r="L904" s="249"/>
      <c r="M904" s="250"/>
      <c r="N904" s="251"/>
      <c r="O904" s="251"/>
      <c r="P904" s="251"/>
      <c r="Q904" s="251"/>
      <c r="R904" s="251"/>
      <c r="S904" s="251"/>
      <c r="T904" s="252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3" t="s">
        <v>145</v>
      </c>
      <c r="AU904" s="253" t="s">
        <v>83</v>
      </c>
      <c r="AV904" s="14" t="s">
        <v>83</v>
      </c>
      <c r="AW904" s="14" t="s">
        <v>32</v>
      </c>
      <c r="AX904" s="14" t="s">
        <v>76</v>
      </c>
      <c r="AY904" s="253" t="s">
        <v>133</v>
      </c>
    </row>
    <row r="905" s="15" customFormat="1">
      <c r="A905" s="15"/>
      <c r="B905" s="254"/>
      <c r="C905" s="255"/>
      <c r="D905" s="226" t="s">
        <v>145</v>
      </c>
      <c r="E905" s="256" t="s">
        <v>1</v>
      </c>
      <c r="F905" s="257" t="s">
        <v>151</v>
      </c>
      <c r="G905" s="255"/>
      <c r="H905" s="258">
        <v>5.5</v>
      </c>
      <c r="I905" s="259"/>
      <c r="J905" s="255"/>
      <c r="K905" s="255"/>
      <c r="L905" s="260"/>
      <c r="M905" s="261"/>
      <c r="N905" s="262"/>
      <c r="O905" s="262"/>
      <c r="P905" s="262"/>
      <c r="Q905" s="262"/>
      <c r="R905" s="262"/>
      <c r="S905" s="262"/>
      <c r="T905" s="263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64" t="s">
        <v>145</v>
      </c>
      <c r="AU905" s="264" t="s">
        <v>83</v>
      </c>
      <c r="AV905" s="15" t="s">
        <v>139</v>
      </c>
      <c r="AW905" s="15" t="s">
        <v>32</v>
      </c>
      <c r="AX905" s="15" t="s">
        <v>81</v>
      </c>
      <c r="AY905" s="264" t="s">
        <v>133</v>
      </c>
    </row>
    <row r="906" s="2" customFormat="1" ht="16.5" customHeight="1">
      <c r="A906" s="38"/>
      <c r="B906" s="39"/>
      <c r="C906" s="265" t="s">
        <v>965</v>
      </c>
      <c r="D906" s="265" t="s">
        <v>169</v>
      </c>
      <c r="E906" s="266" t="s">
        <v>966</v>
      </c>
      <c r="F906" s="267" t="s">
        <v>967</v>
      </c>
      <c r="G906" s="268" t="s">
        <v>312</v>
      </c>
      <c r="H906" s="269">
        <v>5.5</v>
      </c>
      <c r="I906" s="270"/>
      <c r="J906" s="271">
        <f>ROUND(I906*H906,2)</f>
        <v>0</v>
      </c>
      <c r="K906" s="272"/>
      <c r="L906" s="273"/>
      <c r="M906" s="274" t="s">
        <v>1</v>
      </c>
      <c r="N906" s="275" t="s">
        <v>41</v>
      </c>
      <c r="O906" s="91"/>
      <c r="P906" s="222">
        <f>O906*H906</f>
        <v>0</v>
      </c>
      <c r="Q906" s="222">
        <v>0.0070000000000000001</v>
      </c>
      <c r="R906" s="222">
        <f>Q906*H906</f>
        <v>0.0385</v>
      </c>
      <c r="S906" s="222">
        <v>0</v>
      </c>
      <c r="T906" s="223">
        <f>S906*H906</f>
        <v>0</v>
      </c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224" t="s">
        <v>172</v>
      </c>
      <c r="AT906" s="224" t="s">
        <v>169</v>
      </c>
      <c r="AU906" s="224" t="s">
        <v>83</v>
      </c>
      <c r="AY906" s="17" t="s">
        <v>133</v>
      </c>
      <c r="BE906" s="225">
        <f>IF(N906="základní",J906,0)</f>
        <v>0</v>
      </c>
      <c r="BF906" s="225">
        <f>IF(N906="snížená",J906,0)</f>
        <v>0</v>
      </c>
      <c r="BG906" s="225">
        <f>IF(N906="zákl. přenesená",J906,0)</f>
        <v>0</v>
      </c>
      <c r="BH906" s="225">
        <f>IF(N906="sníž. přenesená",J906,0)</f>
        <v>0</v>
      </c>
      <c r="BI906" s="225">
        <f>IF(N906="nulová",J906,0)</f>
        <v>0</v>
      </c>
      <c r="BJ906" s="17" t="s">
        <v>81</v>
      </c>
      <c r="BK906" s="225">
        <f>ROUND(I906*H906,2)</f>
        <v>0</v>
      </c>
      <c r="BL906" s="17" t="s">
        <v>139</v>
      </c>
      <c r="BM906" s="224" t="s">
        <v>968</v>
      </c>
    </row>
    <row r="907" s="2" customFormat="1">
      <c r="A907" s="38"/>
      <c r="B907" s="39"/>
      <c r="C907" s="40"/>
      <c r="D907" s="226" t="s">
        <v>141</v>
      </c>
      <c r="E907" s="40"/>
      <c r="F907" s="227" t="s">
        <v>967</v>
      </c>
      <c r="G907" s="40"/>
      <c r="H907" s="40"/>
      <c r="I907" s="228"/>
      <c r="J907" s="40"/>
      <c r="K907" s="40"/>
      <c r="L907" s="44"/>
      <c r="M907" s="229"/>
      <c r="N907" s="230"/>
      <c r="O907" s="91"/>
      <c r="P907" s="91"/>
      <c r="Q907" s="91"/>
      <c r="R907" s="91"/>
      <c r="S907" s="91"/>
      <c r="T907" s="92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T907" s="17" t="s">
        <v>141</v>
      </c>
      <c r="AU907" s="17" t="s">
        <v>83</v>
      </c>
    </row>
    <row r="908" s="2" customFormat="1" ht="16.5" customHeight="1">
      <c r="A908" s="38"/>
      <c r="B908" s="39"/>
      <c r="C908" s="212" t="s">
        <v>969</v>
      </c>
      <c r="D908" s="212" t="s">
        <v>135</v>
      </c>
      <c r="E908" s="213" t="s">
        <v>970</v>
      </c>
      <c r="F908" s="214" t="s">
        <v>971</v>
      </c>
      <c r="G908" s="215" t="s">
        <v>590</v>
      </c>
      <c r="H908" s="216">
        <v>1</v>
      </c>
      <c r="I908" s="217"/>
      <c r="J908" s="218">
        <f>ROUND(I908*H908,2)</f>
        <v>0</v>
      </c>
      <c r="K908" s="219"/>
      <c r="L908" s="44"/>
      <c r="M908" s="220" t="s">
        <v>1</v>
      </c>
      <c r="N908" s="221" t="s">
        <v>41</v>
      </c>
      <c r="O908" s="91"/>
      <c r="P908" s="222">
        <f>O908*H908</f>
        <v>0</v>
      </c>
      <c r="Q908" s="222">
        <v>0.5</v>
      </c>
      <c r="R908" s="222">
        <f>Q908*H908</f>
        <v>0.5</v>
      </c>
      <c r="S908" s="222">
        <v>0</v>
      </c>
      <c r="T908" s="223">
        <f>S908*H908</f>
        <v>0</v>
      </c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R908" s="224" t="s">
        <v>272</v>
      </c>
      <c r="AT908" s="224" t="s">
        <v>135</v>
      </c>
      <c r="AU908" s="224" t="s">
        <v>83</v>
      </c>
      <c r="AY908" s="17" t="s">
        <v>133</v>
      </c>
      <c r="BE908" s="225">
        <f>IF(N908="základní",J908,0)</f>
        <v>0</v>
      </c>
      <c r="BF908" s="225">
        <f>IF(N908="snížená",J908,0)</f>
        <v>0</v>
      </c>
      <c r="BG908" s="225">
        <f>IF(N908="zákl. přenesená",J908,0)</f>
        <v>0</v>
      </c>
      <c r="BH908" s="225">
        <f>IF(N908="sníž. přenesená",J908,0)</f>
        <v>0</v>
      </c>
      <c r="BI908" s="225">
        <f>IF(N908="nulová",J908,0)</f>
        <v>0</v>
      </c>
      <c r="BJ908" s="17" t="s">
        <v>81</v>
      </c>
      <c r="BK908" s="225">
        <f>ROUND(I908*H908,2)</f>
        <v>0</v>
      </c>
      <c r="BL908" s="17" t="s">
        <v>272</v>
      </c>
      <c r="BM908" s="224" t="s">
        <v>972</v>
      </c>
    </row>
    <row r="909" s="2" customFormat="1">
      <c r="A909" s="38"/>
      <c r="B909" s="39"/>
      <c r="C909" s="40"/>
      <c r="D909" s="226" t="s">
        <v>141</v>
      </c>
      <c r="E909" s="40"/>
      <c r="F909" s="227" t="s">
        <v>973</v>
      </c>
      <c r="G909" s="40"/>
      <c r="H909" s="40"/>
      <c r="I909" s="228"/>
      <c r="J909" s="40"/>
      <c r="K909" s="40"/>
      <c r="L909" s="44"/>
      <c r="M909" s="229"/>
      <c r="N909" s="230"/>
      <c r="O909" s="91"/>
      <c r="P909" s="91"/>
      <c r="Q909" s="91"/>
      <c r="R909" s="91"/>
      <c r="S909" s="91"/>
      <c r="T909" s="92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T909" s="17" t="s">
        <v>141</v>
      </c>
      <c r="AU909" s="17" t="s">
        <v>83</v>
      </c>
    </row>
    <row r="910" s="13" customFormat="1">
      <c r="A910" s="13"/>
      <c r="B910" s="233"/>
      <c r="C910" s="234"/>
      <c r="D910" s="226" t="s">
        <v>145</v>
      </c>
      <c r="E910" s="235" t="s">
        <v>1</v>
      </c>
      <c r="F910" s="236" t="s">
        <v>974</v>
      </c>
      <c r="G910" s="234"/>
      <c r="H910" s="235" t="s">
        <v>1</v>
      </c>
      <c r="I910" s="237"/>
      <c r="J910" s="234"/>
      <c r="K910" s="234"/>
      <c r="L910" s="238"/>
      <c r="M910" s="239"/>
      <c r="N910" s="240"/>
      <c r="O910" s="240"/>
      <c r="P910" s="240"/>
      <c r="Q910" s="240"/>
      <c r="R910" s="240"/>
      <c r="S910" s="240"/>
      <c r="T910" s="241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2" t="s">
        <v>145</v>
      </c>
      <c r="AU910" s="242" t="s">
        <v>83</v>
      </c>
      <c r="AV910" s="13" t="s">
        <v>81</v>
      </c>
      <c r="AW910" s="13" t="s">
        <v>32</v>
      </c>
      <c r="AX910" s="13" t="s">
        <v>76</v>
      </c>
      <c r="AY910" s="242" t="s">
        <v>133</v>
      </c>
    </row>
    <row r="911" s="13" customFormat="1">
      <c r="A911" s="13"/>
      <c r="B911" s="233"/>
      <c r="C911" s="234"/>
      <c r="D911" s="226" t="s">
        <v>145</v>
      </c>
      <c r="E911" s="235" t="s">
        <v>1</v>
      </c>
      <c r="F911" s="236" t="s">
        <v>975</v>
      </c>
      <c r="G911" s="234"/>
      <c r="H911" s="235" t="s">
        <v>1</v>
      </c>
      <c r="I911" s="237"/>
      <c r="J911" s="234"/>
      <c r="K911" s="234"/>
      <c r="L911" s="238"/>
      <c r="M911" s="239"/>
      <c r="N911" s="240"/>
      <c r="O911" s="240"/>
      <c r="P911" s="240"/>
      <c r="Q911" s="240"/>
      <c r="R911" s="240"/>
      <c r="S911" s="240"/>
      <c r="T911" s="241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2" t="s">
        <v>145</v>
      </c>
      <c r="AU911" s="242" t="s">
        <v>83</v>
      </c>
      <c r="AV911" s="13" t="s">
        <v>81</v>
      </c>
      <c r="AW911" s="13" t="s">
        <v>32</v>
      </c>
      <c r="AX911" s="13" t="s">
        <v>76</v>
      </c>
      <c r="AY911" s="242" t="s">
        <v>133</v>
      </c>
    </row>
    <row r="912" s="14" customFormat="1">
      <c r="A912" s="14"/>
      <c r="B912" s="243"/>
      <c r="C912" s="244"/>
      <c r="D912" s="226" t="s">
        <v>145</v>
      </c>
      <c r="E912" s="245" t="s">
        <v>1</v>
      </c>
      <c r="F912" s="246" t="s">
        <v>81</v>
      </c>
      <c r="G912" s="244"/>
      <c r="H912" s="247">
        <v>1</v>
      </c>
      <c r="I912" s="248"/>
      <c r="J912" s="244"/>
      <c r="K912" s="244"/>
      <c r="L912" s="249"/>
      <c r="M912" s="250"/>
      <c r="N912" s="251"/>
      <c r="O912" s="251"/>
      <c r="P912" s="251"/>
      <c r="Q912" s="251"/>
      <c r="R912" s="251"/>
      <c r="S912" s="251"/>
      <c r="T912" s="252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3" t="s">
        <v>145</v>
      </c>
      <c r="AU912" s="253" t="s">
        <v>83</v>
      </c>
      <c r="AV912" s="14" t="s">
        <v>83</v>
      </c>
      <c r="AW912" s="14" t="s">
        <v>32</v>
      </c>
      <c r="AX912" s="14" t="s">
        <v>76</v>
      </c>
      <c r="AY912" s="253" t="s">
        <v>133</v>
      </c>
    </row>
    <row r="913" s="15" customFormat="1">
      <c r="A913" s="15"/>
      <c r="B913" s="254"/>
      <c r="C913" s="255"/>
      <c r="D913" s="226" t="s">
        <v>145</v>
      </c>
      <c r="E913" s="256" t="s">
        <v>1</v>
      </c>
      <c r="F913" s="257" t="s">
        <v>151</v>
      </c>
      <c r="G913" s="255"/>
      <c r="H913" s="258">
        <v>1</v>
      </c>
      <c r="I913" s="259"/>
      <c r="J913" s="255"/>
      <c r="K913" s="255"/>
      <c r="L913" s="260"/>
      <c r="M913" s="261"/>
      <c r="N913" s="262"/>
      <c r="O913" s="262"/>
      <c r="P913" s="262"/>
      <c r="Q913" s="262"/>
      <c r="R913" s="262"/>
      <c r="S913" s="262"/>
      <c r="T913" s="263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64" t="s">
        <v>145</v>
      </c>
      <c r="AU913" s="264" t="s">
        <v>83</v>
      </c>
      <c r="AV913" s="15" t="s">
        <v>139</v>
      </c>
      <c r="AW913" s="15" t="s">
        <v>32</v>
      </c>
      <c r="AX913" s="15" t="s">
        <v>81</v>
      </c>
      <c r="AY913" s="264" t="s">
        <v>133</v>
      </c>
    </row>
    <row r="914" s="2" customFormat="1" ht="16.5" customHeight="1">
      <c r="A914" s="38"/>
      <c r="B914" s="39"/>
      <c r="C914" s="212" t="s">
        <v>976</v>
      </c>
      <c r="D914" s="212" t="s">
        <v>135</v>
      </c>
      <c r="E914" s="213" t="s">
        <v>977</v>
      </c>
      <c r="F914" s="214" t="s">
        <v>978</v>
      </c>
      <c r="G914" s="215" t="s">
        <v>163</v>
      </c>
      <c r="H914" s="216">
        <v>1</v>
      </c>
      <c r="I914" s="217"/>
      <c r="J914" s="218">
        <f>ROUND(I914*H914,2)</f>
        <v>0</v>
      </c>
      <c r="K914" s="219"/>
      <c r="L914" s="44"/>
      <c r="M914" s="220" t="s">
        <v>1</v>
      </c>
      <c r="N914" s="221" t="s">
        <v>41</v>
      </c>
      <c r="O914" s="91"/>
      <c r="P914" s="222">
        <f>O914*H914</f>
        <v>0</v>
      </c>
      <c r="Q914" s="222">
        <v>0</v>
      </c>
      <c r="R914" s="222">
        <f>Q914*H914</f>
        <v>0</v>
      </c>
      <c r="S914" s="222">
        <v>0.17399999999999999</v>
      </c>
      <c r="T914" s="223">
        <f>S914*H914</f>
        <v>0.17399999999999999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224" t="s">
        <v>272</v>
      </c>
      <c r="AT914" s="224" t="s">
        <v>135</v>
      </c>
      <c r="AU914" s="224" t="s">
        <v>83</v>
      </c>
      <c r="AY914" s="17" t="s">
        <v>133</v>
      </c>
      <c r="BE914" s="225">
        <f>IF(N914="základní",J914,0)</f>
        <v>0</v>
      </c>
      <c r="BF914" s="225">
        <f>IF(N914="snížená",J914,0)</f>
        <v>0</v>
      </c>
      <c r="BG914" s="225">
        <f>IF(N914="zákl. přenesená",J914,0)</f>
        <v>0</v>
      </c>
      <c r="BH914" s="225">
        <f>IF(N914="sníž. přenesená",J914,0)</f>
        <v>0</v>
      </c>
      <c r="BI914" s="225">
        <f>IF(N914="nulová",J914,0)</f>
        <v>0</v>
      </c>
      <c r="BJ914" s="17" t="s">
        <v>81</v>
      </c>
      <c r="BK914" s="225">
        <f>ROUND(I914*H914,2)</f>
        <v>0</v>
      </c>
      <c r="BL914" s="17" t="s">
        <v>272</v>
      </c>
      <c r="BM914" s="224" t="s">
        <v>979</v>
      </c>
    </row>
    <row r="915" s="2" customFormat="1">
      <c r="A915" s="38"/>
      <c r="B915" s="39"/>
      <c r="C915" s="40"/>
      <c r="D915" s="226" t="s">
        <v>141</v>
      </c>
      <c r="E915" s="40"/>
      <c r="F915" s="227" t="s">
        <v>980</v>
      </c>
      <c r="G915" s="40"/>
      <c r="H915" s="40"/>
      <c r="I915" s="228"/>
      <c r="J915" s="40"/>
      <c r="K915" s="40"/>
      <c r="L915" s="44"/>
      <c r="M915" s="229"/>
      <c r="N915" s="230"/>
      <c r="O915" s="91"/>
      <c r="P915" s="91"/>
      <c r="Q915" s="91"/>
      <c r="R915" s="91"/>
      <c r="S915" s="91"/>
      <c r="T915" s="92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T915" s="17" t="s">
        <v>141</v>
      </c>
      <c r="AU915" s="17" t="s">
        <v>83</v>
      </c>
    </row>
    <row r="916" s="2" customFormat="1">
      <c r="A916" s="38"/>
      <c r="B916" s="39"/>
      <c r="C916" s="40"/>
      <c r="D916" s="231" t="s">
        <v>143</v>
      </c>
      <c r="E916" s="40"/>
      <c r="F916" s="232" t="s">
        <v>981</v>
      </c>
      <c r="G916" s="40"/>
      <c r="H916" s="40"/>
      <c r="I916" s="228"/>
      <c r="J916" s="40"/>
      <c r="K916" s="40"/>
      <c r="L916" s="44"/>
      <c r="M916" s="229"/>
      <c r="N916" s="230"/>
      <c r="O916" s="91"/>
      <c r="P916" s="91"/>
      <c r="Q916" s="91"/>
      <c r="R916" s="91"/>
      <c r="S916" s="91"/>
      <c r="T916" s="92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T916" s="17" t="s">
        <v>143</v>
      </c>
      <c r="AU916" s="17" t="s">
        <v>83</v>
      </c>
    </row>
    <row r="917" s="13" customFormat="1">
      <c r="A917" s="13"/>
      <c r="B917" s="233"/>
      <c r="C917" s="234"/>
      <c r="D917" s="226" t="s">
        <v>145</v>
      </c>
      <c r="E917" s="235" t="s">
        <v>1</v>
      </c>
      <c r="F917" s="236" t="s">
        <v>982</v>
      </c>
      <c r="G917" s="234"/>
      <c r="H917" s="235" t="s">
        <v>1</v>
      </c>
      <c r="I917" s="237"/>
      <c r="J917" s="234"/>
      <c r="K917" s="234"/>
      <c r="L917" s="238"/>
      <c r="M917" s="239"/>
      <c r="N917" s="240"/>
      <c r="O917" s="240"/>
      <c r="P917" s="240"/>
      <c r="Q917" s="240"/>
      <c r="R917" s="240"/>
      <c r="S917" s="240"/>
      <c r="T917" s="241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2" t="s">
        <v>145</v>
      </c>
      <c r="AU917" s="242" t="s">
        <v>83</v>
      </c>
      <c r="AV917" s="13" t="s">
        <v>81</v>
      </c>
      <c r="AW917" s="13" t="s">
        <v>32</v>
      </c>
      <c r="AX917" s="13" t="s">
        <v>76</v>
      </c>
      <c r="AY917" s="242" t="s">
        <v>133</v>
      </c>
    </row>
    <row r="918" s="14" customFormat="1">
      <c r="A918" s="14"/>
      <c r="B918" s="243"/>
      <c r="C918" s="244"/>
      <c r="D918" s="226" t="s">
        <v>145</v>
      </c>
      <c r="E918" s="245" t="s">
        <v>1</v>
      </c>
      <c r="F918" s="246" t="s">
        <v>81</v>
      </c>
      <c r="G918" s="244"/>
      <c r="H918" s="247">
        <v>1</v>
      </c>
      <c r="I918" s="248"/>
      <c r="J918" s="244"/>
      <c r="K918" s="244"/>
      <c r="L918" s="249"/>
      <c r="M918" s="250"/>
      <c r="N918" s="251"/>
      <c r="O918" s="251"/>
      <c r="P918" s="251"/>
      <c r="Q918" s="251"/>
      <c r="R918" s="251"/>
      <c r="S918" s="251"/>
      <c r="T918" s="252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3" t="s">
        <v>145</v>
      </c>
      <c r="AU918" s="253" t="s">
        <v>83</v>
      </c>
      <c r="AV918" s="14" t="s">
        <v>83</v>
      </c>
      <c r="AW918" s="14" t="s">
        <v>32</v>
      </c>
      <c r="AX918" s="14" t="s">
        <v>76</v>
      </c>
      <c r="AY918" s="253" t="s">
        <v>133</v>
      </c>
    </row>
    <row r="919" s="15" customFormat="1">
      <c r="A919" s="15"/>
      <c r="B919" s="254"/>
      <c r="C919" s="255"/>
      <c r="D919" s="226" t="s">
        <v>145</v>
      </c>
      <c r="E919" s="256" t="s">
        <v>1</v>
      </c>
      <c r="F919" s="257" t="s">
        <v>151</v>
      </c>
      <c r="G919" s="255"/>
      <c r="H919" s="258">
        <v>1</v>
      </c>
      <c r="I919" s="259"/>
      <c r="J919" s="255"/>
      <c r="K919" s="255"/>
      <c r="L919" s="260"/>
      <c r="M919" s="261"/>
      <c r="N919" s="262"/>
      <c r="O919" s="262"/>
      <c r="P919" s="262"/>
      <c r="Q919" s="262"/>
      <c r="R919" s="262"/>
      <c r="S919" s="262"/>
      <c r="T919" s="263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64" t="s">
        <v>145</v>
      </c>
      <c r="AU919" s="264" t="s">
        <v>83</v>
      </c>
      <c r="AV919" s="15" t="s">
        <v>139</v>
      </c>
      <c r="AW919" s="15" t="s">
        <v>32</v>
      </c>
      <c r="AX919" s="15" t="s">
        <v>81</v>
      </c>
      <c r="AY919" s="264" t="s">
        <v>133</v>
      </c>
    </row>
    <row r="920" s="2" customFormat="1" ht="16.5" customHeight="1">
      <c r="A920" s="38"/>
      <c r="B920" s="39"/>
      <c r="C920" s="212" t="s">
        <v>983</v>
      </c>
      <c r="D920" s="212" t="s">
        <v>135</v>
      </c>
      <c r="E920" s="213" t="s">
        <v>984</v>
      </c>
      <c r="F920" s="214" t="s">
        <v>985</v>
      </c>
      <c r="G920" s="215" t="s">
        <v>282</v>
      </c>
      <c r="H920" s="216">
        <v>1.0009999999999999</v>
      </c>
      <c r="I920" s="217"/>
      <c r="J920" s="218">
        <f>ROUND(I920*H920,2)</f>
        <v>0</v>
      </c>
      <c r="K920" s="219"/>
      <c r="L920" s="44"/>
      <c r="M920" s="220" t="s">
        <v>1</v>
      </c>
      <c r="N920" s="221" t="s">
        <v>41</v>
      </c>
      <c r="O920" s="91"/>
      <c r="P920" s="222">
        <f>O920*H920</f>
        <v>0</v>
      </c>
      <c r="Q920" s="222">
        <v>0</v>
      </c>
      <c r="R920" s="222">
        <f>Q920*H920</f>
        <v>0</v>
      </c>
      <c r="S920" s="222">
        <v>0</v>
      </c>
      <c r="T920" s="223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224" t="s">
        <v>272</v>
      </c>
      <c r="AT920" s="224" t="s">
        <v>135</v>
      </c>
      <c r="AU920" s="224" t="s">
        <v>83</v>
      </c>
      <c r="AY920" s="17" t="s">
        <v>133</v>
      </c>
      <c r="BE920" s="225">
        <f>IF(N920="základní",J920,0)</f>
        <v>0</v>
      </c>
      <c r="BF920" s="225">
        <f>IF(N920="snížená",J920,0)</f>
        <v>0</v>
      </c>
      <c r="BG920" s="225">
        <f>IF(N920="zákl. přenesená",J920,0)</f>
        <v>0</v>
      </c>
      <c r="BH920" s="225">
        <f>IF(N920="sníž. přenesená",J920,0)</f>
        <v>0</v>
      </c>
      <c r="BI920" s="225">
        <f>IF(N920="nulová",J920,0)</f>
        <v>0</v>
      </c>
      <c r="BJ920" s="17" t="s">
        <v>81</v>
      </c>
      <c r="BK920" s="225">
        <f>ROUND(I920*H920,2)</f>
        <v>0</v>
      </c>
      <c r="BL920" s="17" t="s">
        <v>272</v>
      </c>
      <c r="BM920" s="224" t="s">
        <v>986</v>
      </c>
    </row>
    <row r="921" s="2" customFormat="1">
      <c r="A921" s="38"/>
      <c r="B921" s="39"/>
      <c r="C921" s="40"/>
      <c r="D921" s="226" t="s">
        <v>141</v>
      </c>
      <c r="E921" s="40"/>
      <c r="F921" s="227" t="s">
        <v>987</v>
      </c>
      <c r="G921" s="40"/>
      <c r="H921" s="40"/>
      <c r="I921" s="228"/>
      <c r="J921" s="40"/>
      <c r="K921" s="40"/>
      <c r="L921" s="44"/>
      <c r="M921" s="229"/>
      <c r="N921" s="230"/>
      <c r="O921" s="91"/>
      <c r="P921" s="91"/>
      <c r="Q921" s="91"/>
      <c r="R921" s="91"/>
      <c r="S921" s="91"/>
      <c r="T921" s="92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T921" s="17" t="s">
        <v>141</v>
      </c>
      <c r="AU921" s="17" t="s">
        <v>83</v>
      </c>
    </row>
    <row r="922" s="2" customFormat="1">
      <c r="A922" s="38"/>
      <c r="B922" s="39"/>
      <c r="C922" s="40"/>
      <c r="D922" s="231" t="s">
        <v>143</v>
      </c>
      <c r="E922" s="40"/>
      <c r="F922" s="232" t="s">
        <v>988</v>
      </c>
      <c r="G922" s="40"/>
      <c r="H922" s="40"/>
      <c r="I922" s="228"/>
      <c r="J922" s="40"/>
      <c r="K922" s="40"/>
      <c r="L922" s="44"/>
      <c r="M922" s="229"/>
      <c r="N922" s="230"/>
      <c r="O922" s="91"/>
      <c r="P922" s="91"/>
      <c r="Q922" s="91"/>
      <c r="R922" s="91"/>
      <c r="S922" s="91"/>
      <c r="T922" s="92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T922" s="17" t="s">
        <v>143</v>
      </c>
      <c r="AU922" s="17" t="s">
        <v>83</v>
      </c>
    </row>
    <row r="923" s="12" customFormat="1" ht="22.8" customHeight="1">
      <c r="A923" s="12"/>
      <c r="B923" s="196"/>
      <c r="C923" s="197"/>
      <c r="D923" s="198" t="s">
        <v>75</v>
      </c>
      <c r="E923" s="210" t="s">
        <v>989</v>
      </c>
      <c r="F923" s="210" t="s">
        <v>990</v>
      </c>
      <c r="G923" s="197"/>
      <c r="H923" s="197"/>
      <c r="I923" s="200"/>
      <c r="J923" s="211">
        <f>BK923</f>
        <v>0</v>
      </c>
      <c r="K923" s="197"/>
      <c r="L923" s="202"/>
      <c r="M923" s="203"/>
      <c r="N923" s="204"/>
      <c r="O923" s="204"/>
      <c r="P923" s="205">
        <f>SUM(P924:P981)</f>
        <v>0</v>
      </c>
      <c r="Q923" s="204"/>
      <c r="R923" s="205">
        <f>SUM(R924:R981)</f>
        <v>0.82149285999999988</v>
      </c>
      <c r="S923" s="204"/>
      <c r="T923" s="206">
        <f>SUM(T924:T981)</f>
        <v>0</v>
      </c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R923" s="207" t="s">
        <v>83</v>
      </c>
      <c r="AT923" s="208" t="s">
        <v>75</v>
      </c>
      <c r="AU923" s="208" t="s">
        <v>81</v>
      </c>
      <c r="AY923" s="207" t="s">
        <v>133</v>
      </c>
      <c r="BK923" s="209">
        <f>SUM(BK924:BK981)</f>
        <v>0</v>
      </c>
    </row>
    <row r="924" s="2" customFormat="1" ht="16.5" customHeight="1">
      <c r="A924" s="38"/>
      <c r="B924" s="39"/>
      <c r="C924" s="212" t="s">
        <v>991</v>
      </c>
      <c r="D924" s="212" t="s">
        <v>135</v>
      </c>
      <c r="E924" s="213" t="s">
        <v>992</v>
      </c>
      <c r="F924" s="214" t="s">
        <v>993</v>
      </c>
      <c r="G924" s="215" t="s">
        <v>138</v>
      </c>
      <c r="H924" s="216">
        <v>15.75</v>
      </c>
      <c r="I924" s="217"/>
      <c r="J924" s="218">
        <f>ROUND(I924*H924,2)</f>
        <v>0</v>
      </c>
      <c r="K924" s="219"/>
      <c r="L924" s="44"/>
      <c r="M924" s="220" t="s">
        <v>1</v>
      </c>
      <c r="N924" s="221" t="s">
        <v>41</v>
      </c>
      <c r="O924" s="91"/>
      <c r="P924" s="222">
        <f>O924*H924</f>
        <v>0</v>
      </c>
      <c r="Q924" s="222">
        <v>0.014999999999999999</v>
      </c>
      <c r="R924" s="222">
        <f>Q924*H924</f>
        <v>0.23624999999999999</v>
      </c>
      <c r="S924" s="222">
        <v>0</v>
      </c>
      <c r="T924" s="223">
        <f>S924*H924</f>
        <v>0</v>
      </c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R924" s="224" t="s">
        <v>272</v>
      </c>
      <c r="AT924" s="224" t="s">
        <v>135</v>
      </c>
      <c r="AU924" s="224" t="s">
        <v>83</v>
      </c>
      <c r="AY924" s="17" t="s">
        <v>133</v>
      </c>
      <c r="BE924" s="225">
        <f>IF(N924="základní",J924,0)</f>
        <v>0</v>
      </c>
      <c r="BF924" s="225">
        <f>IF(N924="snížená",J924,0)</f>
        <v>0</v>
      </c>
      <c r="BG924" s="225">
        <f>IF(N924="zákl. přenesená",J924,0)</f>
        <v>0</v>
      </c>
      <c r="BH924" s="225">
        <f>IF(N924="sníž. přenesená",J924,0)</f>
        <v>0</v>
      </c>
      <c r="BI924" s="225">
        <f>IF(N924="nulová",J924,0)</f>
        <v>0</v>
      </c>
      <c r="BJ924" s="17" t="s">
        <v>81</v>
      </c>
      <c r="BK924" s="225">
        <f>ROUND(I924*H924,2)</f>
        <v>0</v>
      </c>
      <c r="BL924" s="17" t="s">
        <v>272</v>
      </c>
      <c r="BM924" s="224" t="s">
        <v>994</v>
      </c>
    </row>
    <row r="925" s="2" customFormat="1">
      <c r="A925" s="38"/>
      <c r="B925" s="39"/>
      <c r="C925" s="40"/>
      <c r="D925" s="226" t="s">
        <v>141</v>
      </c>
      <c r="E925" s="40"/>
      <c r="F925" s="227" t="s">
        <v>995</v>
      </c>
      <c r="G925" s="40"/>
      <c r="H925" s="40"/>
      <c r="I925" s="228"/>
      <c r="J925" s="40"/>
      <c r="K925" s="40"/>
      <c r="L925" s="44"/>
      <c r="M925" s="229"/>
      <c r="N925" s="230"/>
      <c r="O925" s="91"/>
      <c r="P925" s="91"/>
      <c r="Q925" s="91"/>
      <c r="R925" s="91"/>
      <c r="S925" s="91"/>
      <c r="T925" s="92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T925" s="17" t="s">
        <v>141</v>
      </c>
      <c r="AU925" s="17" t="s">
        <v>83</v>
      </c>
    </row>
    <row r="926" s="2" customFormat="1">
      <c r="A926" s="38"/>
      <c r="B926" s="39"/>
      <c r="C926" s="40"/>
      <c r="D926" s="231" t="s">
        <v>143</v>
      </c>
      <c r="E926" s="40"/>
      <c r="F926" s="232" t="s">
        <v>996</v>
      </c>
      <c r="G926" s="40"/>
      <c r="H926" s="40"/>
      <c r="I926" s="228"/>
      <c r="J926" s="40"/>
      <c r="K926" s="40"/>
      <c r="L926" s="44"/>
      <c r="M926" s="229"/>
      <c r="N926" s="230"/>
      <c r="O926" s="91"/>
      <c r="P926" s="91"/>
      <c r="Q926" s="91"/>
      <c r="R926" s="91"/>
      <c r="S926" s="91"/>
      <c r="T926" s="92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T926" s="17" t="s">
        <v>143</v>
      </c>
      <c r="AU926" s="17" t="s">
        <v>83</v>
      </c>
    </row>
    <row r="927" s="13" customFormat="1">
      <c r="A927" s="13"/>
      <c r="B927" s="233"/>
      <c r="C927" s="234"/>
      <c r="D927" s="226" t="s">
        <v>145</v>
      </c>
      <c r="E927" s="235" t="s">
        <v>1</v>
      </c>
      <c r="F927" s="236" t="s">
        <v>297</v>
      </c>
      <c r="G927" s="234"/>
      <c r="H927" s="235" t="s">
        <v>1</v>
      </c>
      <c r="I927" s="237"/>
      <c r="J927" s="234"/>
      <c r="K927" s="234"/>
      <c r="L927" s="238"/>
      <c r="M927" s="239"/>
      <c r="N927" s="240"/>
      <c r="O927" s="240"/>
      <c r="P927" s="240"/>
      <c r="Q927" s="240"/>
      <c r="R927" s="240"/>
      <c r="S927" s="240"/>
      <c r="T927" s="241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2" t="s">
        <v>145</v>
      </c>
      <c r="AU927" s="242" t="s">
        <v>83</v>
      </c>
      <c r="AV927" s="13" t="s">
        <v>81</v>
      </c>
      <c r="AW927" s="13" t="s">
        <v>32</v>
      </c>
      <c r="AX927" s="13" t="s">
        <v>76</v>
      </c>
      <c r="AY927" s="242" t="s">
        <v>133</v>
      </c>
    </row>
    <row r="928" s="13" customFormat="1">
      <c r="A928" s="13"/>
      <c r="B928" s="233"/>
      <c r="C928" s="234"/>
      <c r="D928" s="226" t="s">
        <v>145</v>
      </c>
      <c r="E928" s="235" t="s">
        <v>1</v>
      </c>
      <c r="F928" s="236" t="s">
        <v>147</v>
      </c>
      <c r="G928" s="234"/>
      <c r="H928" s="235" t="s">
        <v>1</v>
      </c>
      <c r="I928" s="237"/>
      <c r="J928" s="234"/>
      <c r="K928" s="234"/>
      <c r="L928" s="238"/>
      <c r="M928" s="239"/>
      <c r="N928" s="240"/>
      <c r="O928" s="240"/>
      <c r="P928" s="240"/>
      <c r="Q928" s="240"/>
      <c r="R928" s="240"/>
      <c r="S928" s="240"/>
      <c r="T928" s="241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2" t="s">
        <v>145</v>
      </c>
      <c r="AU928" s="242" t="s">
        <v>83</v>
      </c>
      <c r="AV928" s="13" t="s">
        <v>81</v>
      </c>
      <c r="AW928" s="13" t="s">
        <v>32</v>
      </c>
      <c r="AX928" s="13" t="s">
        <v>76</v>
      </c>
      <c r="AY928" s="242" t="s">
        <v>133</v>
      </c>
    </row>
    <row r="929" s="14" customFormat="1">
      <c r="A929" s="14"/>
      <c r="B929" s="243"/>
      <c r="C929" s="244"/>
      <c r="D929" s="226" t="s">
        <v>145</v>
      </c>
      <c r="E929" s="245" t="s">
        <v>1</v>
      </c>
      <c r="F929" s="246" t="s">
        <v>148</v>
      </c>
      <c r="G929" s="244"/>
      <c r="H929" s="247">
        <v>6.25</v>
      </c>
      <c r="I929" s="248"/>
      <c r="J929" s="244"/>
      <c r="K929" s="244"/>
      <c r="L929" s="249"/>
      <c r="M929" s="250"/>
      <c r="N929" s="251"/>
      <c r="O929" s="251"/>
      <c r="P929" s="251"/>
      <c r="Q929" s="251"/>
      <c r="R929" s="251"/>
      <c r="S929" s="251"/>
      <c r="T929" s="252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3" t="s">
        <v>145</v>
      </c>
      <c r="AU929" s="253" t="s">
        <v>83</v>
      </c>
      <c r="AV929" s="14" t="s">
        <v>83</v>
      </c>
      <c r="AW929" s="14" t="s">
        <v>32</v>
      </c>
      <c r="AX929" s="14" t="s">
        <v>76</v>
      </c>
      <c r="AY929" s="253" t="s">
        <v>133</v>
      </c>
    </row>
    <row r="930" s="13" customFormat="1">
      <c r="A930" s="13"/>
      <c r="B930" s="233"/>
      <c r="C930" s="234"/>
      <c r="D930" s="226" t="s">
        <v>145</v>
      </c>
      <c r="E930" s="235" t="s">
        <v>1</v>
      </c>
      <c r="F930" s="236" t="s">
        <v>221</v>
      </c>
      <c r="G930" s="234"/>
      <c r="H930" s="235" t="s">
        <v>1</v>
      </c>
      <c r="I930" s="237"/>
      <c r="J930" s="234"/>
      <c r="K930" s="234"/>
      <c r="L930" s="238"/>
      <c r="M930" s="239"/>
      <c r="N930" s="240"/>
      <c r="O930" s="240"/>
      <c r="P930" s="240"/>
      <c r="Q930" s="240"/>
      <c r="R930" s="240"/>
      <c r="S930" s="240"/>
      <c r="T930" s="241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2" t="s">
        <v>145</v>
      </c>
      <c r="AU930" s="242" t="s">
        <v>83</v>
      </c>
      <c r="AV930" s="13" t="s">
        <v>81</v>
      </c>
      <c r="AW930" s="13" t="s">
        <v>32</v>
      </c>
      <c r="AX930" s="13" t="s">
        <v>76</v>
      </c>
      <c r="AY930" s="242" t="s">
        <v>133</v>
      </c>
    </row>
    <row r="931" s="14" customFormat="1">
      <c r="A931" s="14"/>
      <c r="B931" s="243"/>
      <c r="C931" s="244"/>
      <c r="D931" s="226" t="s">
        <v>145</v>
      </c>
      <c r="E931" s="245" t="s">
        <v>1</v>
      </c>
      <c r="F931" s="246" t="s">
        <v>298</v>
      </c>
      <c r="G931" s="244"/>
      <c r="H931" s="247">
        <v>2.4199999999999999</v>
      </c>
      <c r="I931" s="248"/>
      <c r="J931" s="244"/>
      <c r="K931" s="244"/>
      <c r="L931" s="249"/>
      <c r="M931" s="250"/>
      <c r="N931" s="251"/>
      <c r="O931" s="251"/>
      <c r="P931" s="251"/>
      <c r="Q931" s="251"/>
      <c r="R931" s="251"/>
      <c r="S931" s="251"/>
      <c r="T931" s="252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53" t="s">
        <v>145</v>
      </c>
      <c r="AU931" s="253" t="s">
        <v>83</v>
      </c>
      <c r="AV931" s="14" t="s">
        <v>83</v>
      </c>
      <c r="AW931" s="14" t="s">
        <v>32</v>
      </c>
      <c r="AX931" s="14" t="s">
        <v>76</v>
      </c>
      <c r="AY931" s="253" t="s">
        <v>133</v>
      </c>
    </row>
    <row r="932" s="13" customFormat="1">
      <c r="A932" s="13"/>
      <c r="B932" s="233"/>
      <c r="C932" s="234"/>
      <c r="D932" s="226" t="s">
        <v>145</v>
      </c>
      <c r="E932" s="235" t="s">
        <v>1</v>
      </c>
      <c r="F932" s="236" t="s">
        <v>223</v>
      </c>
      <c r="G932" s="234"/>
      <c r="H932" s="235" t="s">
        <v>1</v>
      </c>
      <c r="I932" s="237"/>
      <c r="J932" s="234"/>
      <c r="K932" s="234"/>
      <c r="L932" s="238"/>
      <c r="M932" s="239"/>
      <c r="N932" s="240"/>
      <c r="O932" s="240"/>
      <c r="P932" s="240"/>
      <c r="Q932" s="240"/>
      <c r="R932" s="240"/>
      <c r="S932" s="240"/>
      <c r="T932" s="241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2" t="s">
        <v>145</v>
      </c>
      <c r="AU932" s="242" t="s">
        <v>83</v>
      </c>
      <c r="AV932" s="13" t="s">
        <v>81</v>
      </c>
      <c r="AW932" s="13" t="s">
        <v>32</v>
      </c>
      <c r="AX932" s="13" t="s">
        <v>76</v>
      </c>
      <c r="AY932" s="242" t="s">
        <v>133</v>
      </c>
    </row>
    <row r="933" s="14" customFormat="1">
      <c r="A933" s="14"/>
      <c r="B933" s="243"/>
      <c r="C933" s="244"/>
      <c r="D933" s="226" t="s">
        <v>145</v>
      </c>
      <c r="E933" s="245" t="s">
        <v>1</v>
      </c>
      <c r="F933" s="246" t="s">
        <v>299</v>
      </c>
      <c r="G933" s="244"/>
      <c r="H933" s="247">
        <v>7.0800000000000001</v>
      </c>
      <c r="I933" s="248"/>
      <c r="J933" s="244"/>
      <c r="K933" s="244"/>
      <c r="L933" s="249"/>
      <c r="M933" s="250"/>
      <c r="N933" s="251"/>
      <c r="O933" s="251"/>
      <c r="P933" s="251"/>
      <c r="Q933" s="251"/>
      <c r="R933" s="251"/>
      <c r="S933" s="251"/>
      <c r="T933" s="252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3" t="s">
        <v>145</v>
      </c>
      <c r="AU933" s="253" t="s">
        <v>83</v>
      </c>
      <c r="AV933" s="14" t="s">
        <v>83</v>
      </c>
      <c r="AW933" s="14" t="s">
        <v>32</v>
      </c>
      <c r="AX933" s="14" t="s">
        <v>76</v>
      </c>
      <c r="AY933" s="253" t="s">
        <v>133</v>
      </c>
    </row>
    <row r="934" s="15" customFormat="1">
      <c r="A934" s="15"/>
      <c r="B934" s="254"/>
      <c r="C934" s="255"/>
      <c r="D934" s="226" t="s">
        <v>145</v>
      </c>
      <c r="E934" s="256" t="s">
        <v>1</v>
      </c>
      <c r="F934" s="257" t="s">
        <v>151</v>
      </c>
      <c r="G934" s="255"/>
      <c r="H934" s="258">
        <v>15.75</v>
      </c>
      <c r="I934" s="259"/>
      <c r="J934" s="255"/>
      <c r="K934" s="255"/>
      <c r="L934" s="260"/>
      <c r="M934" s="261"/>
      <c r="N934" s="262"/>
      <c r="O934" s="262"/>
      <c r="P934" s="262"/>
      <c r="Q934" s="262"/>
      <c r="R934" s="262"/>
      <c r="S934" s="262"/>
      <c r="T934" s="263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4" t="s">
        <v>145</v>
      </c>
      <c r="AU934" s="264" t="s">
        <v>83</v>
      </c>
      <c r="AV934" s="15" t="s">
        <v>139</v>
      </c>
      <c r="AW934" s="15" t="s">
        <v>32</v>
      </c>
      <c r="AX934" s="15" t="s">
        <v>81</v>
      </c>
      <c r="AY934" s="264" t="s">
        <v>133</v>
      </c>
    </row>
    <row r="935" s="2" customFormat="1" ht="16.5" customHeight="1">
      <c r="A935" s="38"/>
      <c r="B935" s="39"/>
      <c r="C935" s="212" t="s">
        <v>997</v>
      </c>
      <c r="D935" s="212" t="s">
        <v>135</v>
      </c>
      <c r="E935" s="213" t="s">
        <v>998</v>
      </c>
      <c r="F935" s="214" t="s">
        <v>999</v>
      </c>
      <c r="G935" s="215" t="s">
        <v>312</v>
      </c>
      <c r="H935" s="216">
        <v>0.80000000000000004</v>
      </c>
      <c r="I935" s="217"/>
      <c r="J935" s="218">
        <f>ROUND(I935*H935,2)</f>
        <v>0</v>
      </c>
      <c r="K935" s="219"/>
      <c r="L935" s="44"/>
      <c r="M935" s="220" t="s">
        <v>1</v>
      </c>
      <c r="N935" s="221" t="s">
        <v>41</v>
      </c>
      <c r="O935" s="91"/>
      <c r="P935" s="222">
        <f>O935*H935</f>
        <v>0</v>
      </c>
      <c r="Q935" s="222">
        <v>0.00020000000000000001</v>
      </c>
      <c r="R935" s="222">
        <f>Q935*H935</f>
        <v>0.00016000000000000001</v>
      </c>
      <c r="S935" s="222">
        <v>0</v>
      </c>
      <c r="T935" s="223">
        <f>S935*H935</f>
        <v>0</v>
      </c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224" t="s">
        <v>272</v>
      </c>
      <c r="AT935" s="224" t="s">
        <v>135</v>
      </c>
      <c r="AU935" s="224" t="s">
        <v>83</v>
      </c>
      <c r="AY935" s="17" t="s">
        <v>133</v>
      </c>
      <c r="BE935" s="225">
        <f>IF(N935="základní",J935,0)</f>
        <v>0</v>
      </c>
      <c r="BF935" s="225">
        <f>IF(N935="snížená",J935,0)</f>
        <v>0</v>
      </c>
      <c r="BG935" s="225">
        <f>IF(N935="zákl. přenesená",J935,0)</f>
        <v>0</v>
      </c>
      <c r="BH935" s="225">
        <f>IF(N935="sníž. přenesená",J935,0)</f>
        <v>0</v>
      </c>
      <c r="BI935" s="225">
        <f>IF(N935="nulová",J935,0)</f>
        <v>0</v>
      </c>
      <c r="BJ935" s="17" t="s">
        <v>81</v>
      </c>
      <c r="BK935" s="225">
        <f>ROUND(I935*H935,2)</f>
        <v>0</v>
      </c>
      <c r="BL935" s="17" t="s">
        <v>272</v>
      </c>
      <c r="BM935" s="224" t="s">
        <v>1000</v>
      </c>
    </row>
    <row r="936" s="2" customFormat="1">
      <c r="A936" s="38"/>
      <c r="B936" s="39"/>
      <c r="C936" s="40"/>
      <c r="D936" s="226" t="s">
        <v>141</v>
      </c>
      <c r="E936" s="40"/>
      <c r="F936" s="227" t="s">
        <v>1001</v>
      </c>
      <c r="G936" s="40"/>
      <c r="H936" s="40"/>
      <c r="I936" s="228"/>
      <c r="J936" s="40"/>
      <c r="K936" s="40"/>
      <c r="L936" s="44"/>
      <c r="M936" s="229"/>
      <c r="N936" s="230"/>
      <c r="O936" s="91"/>
      <c r="P936" s="91"/>
      <c r="Q936" s="91"/>
      <c r="R936" s="91"/>
      <c r="S936" s="91"/>
      <c r="T936" s="92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T936" s="17" t="s">
        <v>141</v>
      </c>
      <c r="AU936" s="17" t="s">
        <v>83</v>
      </c>
    </row>
    <row r="937" s="2" customFormat="1">
      <c r="A937" s="38"/>
      <c r="B937" s="39"/>
      <c r="C937" s="40"/>
      <c r="D937" s="231" t="s">
        <v>143</v>
      </c>
      <c r="E937" s="40"/>
      <c r="F937" s="232" t="s">
        <v>1002</v>
      </c>
      <c r="G937" s="40"/>
      <c r="H937" s="40"/>
      <c r="I937" s="228"/>
      <c r="J937" s="40"/>
      <c r="K937" s="40"/>
      <c r="L937" s="44"/>
      <c r="M937" s="229"/>
      <c r="N937" s="230"/>
      <c r="O937" s="91"/>
      <c r="P937" s="91"/>
      <c r="Q937" s="91"/>
      <c r="R937" s="91"/>
      <c r="S937" s="91"/>
      <c r="T937" s="92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T937" s="17" t="s">
        <v>143</v>
      </c>
      <c r="AU937" s="17" t="s">
        <v>83</v>
      </c>
    </row>
    <row r="938" s="13" customFormat="1">
      <c r="A938" s="13"/>
      <c r="B938" s="233"/>
      <c r="C938" s="234"/>
      <c r="D938" s="226" t="s">
        <v>145</v>
      </c>
      <c r="E938" s="235" t="s">
        <v>1</v>
      </c>
      <c r="F938" s="236" t="s">
        <v>1003</v>
      </c>
      <c r="G938" s="234"/>
      <c r="H938" s="235" t="s">
        <v>1</v>
      </c>
      <c r="I938" s="237"/>
      <c r="J938" s="234"/>
      <c r="K938" s="234"/>
      <c r="L938" s="238"/>
      <c r="M938" s="239"/>
      <c r="N938" s="240"/>
      <c r="O938" s="240"/>
      <c r="P938" s="240"/>
      <c r="Q938" s="240"/>
      <c r="R938" s="240"/>
      <c r="S938" s="240"/>
      <c r="T938" s="241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2" t="s">
        <v>145</v>
      </c>
      <c r="AU938" s="242" t="s">
        <v>83</v>
      </c>
      <c r="AV938" s="13" t="s">
        <v>81</v>
      </c>
      <c r="AW938" s="13" t="s">
        <v>32</v>
      </c>
      <c r="AX938" s="13" t="s">
        <v>76</v>
      </c>
      <c r="AY938" s="242" t="s">
        <v>133</v>
      </c>
    </row>
    <row r="939" s="14" customFormat="1">
      <c r="A939" s="14"/>
      <c r="B939" s="243"/>
      <c r="C939" s="244"/>
      <c r="D939" s="226" t="s">
        <v>145</v>
      </c>
      <c r="E939" s="245" t="s">
        <v>1</v>
      </c>
      <c r="F939" s="246" t="s">
        <v>1004</v>
      </c>
      <c r="G939" s="244"/>
      <c r="H939" s="247">
        <v>0.80000000000000004</v>
      </c>
      <c r="I939" s="248"/>
      <c r="J939" s="244"/>
      <c r="K939" s="244"/>
      <c r="L939" s="249"/>
      <c r="M939" s="250"/>
      <c r="N939" s="251"/>
      <c r="O939" s="251"/>
      <c r="P939" s="251"/>
      <c r="Q939" s="251"/>
      <c r="R939" s="251"/>
      <c r="S939" s="251"/>
      <c r="T939" s="252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3" t="s">
        <v>145</v>
      </c>
      <c r="AU939" s="253" t="s">
        <v>83</v>
      </c>
      <c r="AV939" s="14" t="s">
        <v>83</v>
      </c>
      <c r="AW939" s="14" t="s">
        <v>32</v>
      </c>
      <c r="AX939" s="14" t="s">
        <v>76</v>
      </c>
      <c r="AY939" s="253" t="s">
        <v>133</v>
      </c>
    </row>
    <row r="940" s="15" customFormat="1">
      <c r="A940" s="15"/>
      <c r="B940" s="254"/>
      <c r="C940" s="255"/>
      <c r="D940" s="226" t="s">
        <v>145</v>
      </c>
      <c r="E940" s="256" t="s">
        <v>1</v>
      </c>
      <c r="F940" s="257" t="s">
        <v>151</v>
      </c>
      <c r="G940" s="255"/>
      <c r="H940" s="258">
        <v>0.80000000000000004</v>
      </c>
      <c r="I940" s="259"/>
      <c r="J940" s="255"/>
      <c r="K940" s="255"/>
      <c r="L940" s="260"/>
      <c r="M940" s="261"/>
      <c r="N940" s="262"/>
      <c r="O940" s="262"/>
      <c r="P940" s="262"/>
      <c r="Q940" s="262"/>
      <c r="R940" s="262"/>
      <c r="S940" s="262"/>
      <c r="T940" s="263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64" t="s">
        <v>145</v>
      </c>
      <c r="AU940" s="264" t="s">
        <v>83</v>
      </c>
      <c r="AV940" s="15" t="s">
        <v>139</v>
      </c>
      <c r="AW940" s="15" t="s">
        <v>32</v>
      </c>
      <c r="AX940" s="15" t="s">
        <v>81</v>
      </c>
      <c r="AY940" s="264" t="s">
        <v>133</v>
      </c>
    </row>
    <row r="941" s="2" customFormat="1" ht="16.5" customHeight="1">
      <c r="A941" s="38"/>
      <c r="B941" s="39"/>
      <c r="C941" s="265" t="s">
        <v>1005</v>
      </c>
      <c r="D941" s="265" t="s">
        <v>169</v>
      </c>
      <c r="E941" s="266" t="s">
        <v>1006</v>
      </c>
      <c r="F941" s="267" t="s">
        <v>1007</v>
      </c>
      <c r="G941" s="268" t="s">
        <v>312</v>
      </c>
      <c r="H941" s="269">
        <v>0.88</v>
      </c>
      <c r="I941" s="270"/>
      <c r="J941" s="271">
        <f>ROUND(I941*H941,2)</f>
        <v>0</v>
      </c>
      <c r="K941" s="272"/>
      <c r="L941" s="273"/>
      <c r="M941" s="274" t="s">
        <v>1</v>
      </c>
      <c r="N941" s="275" t="s">
        <v>41</v>
      </c>
      <c r="O941" s="91"/>
      <c r="P941" s="222">
        <f>O941*H941</f>
        <v>0</v>
      </c>
      <c r="Q941" s="222">
        <v>0.00025999999999999998</v>
      </c>
      <c r="R941" s="222">
        <f>Q941*H941</f>
        <v>0.00022879999999999998</v>
      </c>
      <c r="S941" s="222">
        <v>0</v>
      </c>
      <c r="T941" s="223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224" t="s">
        <v>414</v>
      </c>
      <c r="AT941" s="224" t="s">
        <v>169</v>
      </c>
      <c r="AU941" s="224" t="s">
        <v>83</v>
      </c>
      <c r="AY941" s="17" t="s">
        <v>133</v>
      </c>
      <c r="BE941" s="225">
        <f>IF(N941="základní",J941,0)</f>
        <v>0</v>
      </c>
      <c r="BF941" s="225">
        <f>IF(N941="snížená",J941,0)</f>
        <v>0</v>
      </c>
      <c r="BG941" s="225">
        <f>IF(N941="zákl. přenesená",J941,0)</f>
        <v>0</v>
      </c>
      <c r="BH941" s="225">
        <f>IF(N941="sníž. přenesená",J941,0)</f>
        <v>0</v>
      </c>
      <c r="BI941" s="225">
        <f>IF(N941="nulová",J941,0)</f>
        <v>0</v>
      </c>
      <c r="BJ941" s="17" t="s">
        <v>81</v>
      </c>
      <c r="BK941" s="225">
        <f>ROUND(I941*H941,2)</f>
        <v>0</v>
      </c>
      <c r="BL941" s="17" t="s">
        <v>272</v>
      </c>
      <c r="BM941" s="224" t="s">
        <v>1008</v>
      </c>
    </row>
    <row r="942" s="2" customFormat="1">
      <c r="A942" s="38"/>
      <c r="B942" s="39"/>
      <c r="C942" s="40"/>
      <c r="D942" s="226" t="s">
        <v>141</v>
      </c>
      <c r="E942" s="40"/>
      <c r="F942" s="227" t="s">
        <v>1007</v>
      </c>
      <c r="G942" s="40"/>
      <c r="H942" s="40"/>
      <c r="I942" s="228"/>
      <c r="J942" s="40"/>
      <c r="K942" s="40"/>
      <c r="L942" s="44"/>
      <c r="M942" s="229"/>
      <c r="N942" s="230"/>
      <c r="O942" s="91"/>
      <c r="P942" s="91"/>
      <c r="Q942" s="91"/>
      <c r="R942" s="91"/>
      <c r="S942" s="91"/>
      <c r="T942" s="92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T942" s="17" t="s">
        <v>141</v>
      </c>
      <c r="AU942" s="17" t="s">
        <v>83</v>
      </c>
    </row>
    <row r="943" s="14" customFormat="1">
      <c r="A943" s="14"/>
      <c r="B943" s="243"/>
      <c r="C943" s="244"/>
      <c r="D943" s="226" t="s">
        <v>145</v>
      </c>
      <c r="E943" s="244"/>
      <c r="F943" s="246" t="s">
        <v>1009</v>
      </c>
      <c r="G943" s="244"/>
      <c r="H943" s="247">
        <v>0.88</v>
      </c>
      <c r="I943" s="248"/>
      <c r="J943" s="244"/>
      <c r="K943" s="244"/>
      <c r="L943" s="249"/>
      <c r="M943" s="250"/>
      <c r="N943" s="251"/>
      <c r="O943" s="251"/>
      <c r="P943" s="251"/>
      <c r="Q943" s="251"/>
      <c r="R943" s="251"/>
      <c r="S943" s="251"/>
      <c r="T943" s="252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3" t="s">
        <v>145</v>
      </c>
      <c r="AU943" s="253" t="s">
        <v>83</v>
      </c>
      <c r="AV943" s="14" t="s">
        <v>83</v>
      </c>
      <c r="AW943" s="14" t="s">
        <v>4</v>
      </c>
      <c r="AX943" s="14" t="s">
        <v>81</v>
      </c>
      <c r="AY943" s="253" t="s">
        <v>133</v>
      </c>
    </row>
    <row r="944" s="2" customFormat="1" ht="16.5" customHeight="1">
      <c r="A944" s="38"/>
      <c r="B944" s="39"/>
      <c r="C944" s="212" t="s">
        <v>1010</v>
      </c>
      <c r="D944" s="212" t="s">
        <v>135</v>
      </c>
      <c r="E944" s="213" t="s">
        <v>1011</v>
      </c>
      <c r="F944" s="214" t="s">
        <v>1012</v>
      </c>
      <c r="G944" s="215" t="s">
        <v>312</v>
      </c>
      <c r="H944" s="216">
        <v>1.04</v>
      </c>
      <c r="I944" s="217"/>
      <c r="J944" s="218">
        <f>ROUND(I944*H944,2)</f>
        <v>0</v>
      </c>
      <c r="K944" s="219"/>
      <c r="L944" s="44"/>
      <c r="M944" s="220" t="s">
        <v>1</v>
      </c>
      <c r="N944" s="221" t="s">
        <v>41</v>
      </c>
      <c r="O944" s="91"/>
      <c r="P944" s="222">
        <f>O944*H944</f>
        <v>0</v>
      </c>
      <c r="Q944" s="222">
        <v>0.00034000000000000002</v>
      </c>
      <c r="R944" s="222">
        <f>Q944*H944</f>
        <v>0.00035360000000000003</v>
      </c>
      <c r="S944" s="222">
        <v>0</v>
      </c>
      <c r="T944" s="223">
        <f>S944*H944</f>
        <v>0</v>
      </c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R944" s="224" t="s">
        <v>272</v>
      </c>
      <c r="AT944" s="224" t="s">
        <v>135</v>
      </c>
      <c r="AU944" s="224" t="s">
        <v>83</v>
      </c>
      <c r="AY944" s="17" t="s">
        <v>133</v>
      </c>
      <c r="BE944" s="225">
        <f>IF(N944="základní",J944,0)</f>
        <v>0</v>
      </c>
      <c r="BF944" s="225">
        <f>IF(N944="snížená",J944,0)</f>
        <v>0</v>
      </c>
      <c r="BG944" s="225">
        <f>IF(N944="zákl. přenesená",J944,0)</f>
        <v>0</v>
      </c>
      <c r="BH944" s="225">
        <f>IF(N944="sníž. přenesená",J944,0)</f>
        <v>0</v>
      </c>
      <c r="BI944" s="225">
        <f>IF(N944="nulová",J944,0)</f>
        <v>0</v>
      </c>
      <c r="BJ944" s="17" t="s">
        <v>81</v>
      </c>
      <c r="BK944" s="225">
        <f>ROUND(I944*H944,2)</f>
        <v>0</v>
      </c>
      <c r="BL944" s="17" t="s">
        <v>272</v>
      </c>
      <c r="BM944" s="224" t="s">
        <v>1013</v>
      </c>
    </row>
    <row r="945" s="2" customFormat="1">
      <c r="A945" s="38"/>
      <c r="B945" s="39"/>
      <c r="C945" s="40"/>
      <c r="D945" s="226" t="s">
        <v>141</v>
      </c>
      <c r="E945" s="40"/>
      <c r="F945" s="227" t="s">
        <v>1014</v>
      </c>
      <c r="G945" s="40"/>
      <c r="H945" s="40"/>
      <c r="I945" s="228"/>
      <c r="J945" s="40"/>
      <c r="K945" s="40"/>
      <c r="L945" s="44"/>
      <c r="M945" s="229"/>
      <c r="N945" s="230"/>
      <c r="O945" s="91"/>
      <c r="P945" s="91"/>
      <c r="Q945" s="91"/>
      <c r="R945" s="91"/>
      <c r="S945" s="91"/>
      <c r="T945" s="92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T945" s="17" t="s">
        <v>141</v>
      </c>
      <c r="AU945" s="17" t="s">
        <v>83</v>
      </c>
    </row>
    <row r="946" s="2" customFormat="1">
      <c r="A946" s="38"/>
      <c r="B946" s="39"/>
      <c r="C946" s="40"/>
      <c r="D946" s="231" t="s">
        <v>143</v>
      </c>
      <c r="E946" s="40"/>
      <c r="F946" s="232" t="s">
        <v>1015</v>
      </c>
      <c r="G946" s="40"/>
      <c r="H946" s="40"/>
      <c r="I946" s="228"/>
      <c r="J946" s="40"/>
      <c r="K946" s="40"/>
      <c r="L946" s="44"/>
      <c r="M946" s="229"/>
      <c r="N946" s="230"/>
      <c r="O946" s="91"/>
      <c r="P946" s="91"/>
      <c r="Q946" s="91"/>
      <c r="R946" s="91"/>
      <c r="S946" s="91"/>
      <c r="T946" s="92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T946" s="17" t="s">
        <v>143</v>
      </c>
      <c r="AU946" s="17" t="s">
        <v>83</v>
      </c>
    </row>
    <row r="947" s="13" customFormat="1">
      <c r="A947" s="13"/>
      <c r="B947" s="233"/>
      <c r="C947" s="234"/>
      <c r="D947" s="226" t="s">
        <v>145</v>
      </c>
      <c r="E947" s="235" t="s">
        <v>1</v>
      </c>
      <c r="F947" s="236" t="s">
        <v>1016</v>
      </c>
      <c r="G947" s="234"/>
      <c r="H947" s="235" t="s">
        <v>1</v>
      </c>
      <c r="I947" s="237"/>
      <c r="J947" s="234"/>
      <c r="K947" s="234"/>
      <c r="L947" s="238"/>
      <c r="M947" s="239"/>
      <c r="N947" s="240"/>
      <c r="O947" s="240"/>
      <c r="P947" s="240"/>
      <c r="Q947" s="240"/>
      <c r="R947" s="240"/>
      <c r="S947" s="240"/>
      <c r="T947" s="241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2" t="s">
        <v>145</v>
      </c>
      <c r="AU947" s="242" t="s">
        <v>83</v>
      </c>
      <c r="AV947" s="13" t="s">
        <v>81</v>
      </c>
      <c r="AW947" s="13" t="s">
        <v>32</v>
      </c>
      <c r="AX947" s="13" t="s">
        <v>76</v>
      </c>
      <c r="AY947" s="242" t="s">
        <v>133</v>
      </c>
    </row>
    <row r="948" s="14" customFormat="1">
      <c r="A948" s="14"/>
      <c r="B948" s="243"/>
      <c r="C948" s="244"/>
      <c r="D948" s="226" t="s">
        <v>145</v>
      </c>
      <c r="E948" s="245" t="s">
        <v>1</v>
      </c>
      <c r="F948" s="246" t="s">
        <v>1017</v>
      </c>
      <c r="G948" s="244"/>
      <c r="H948" s="247">
        <v>1.04</v>
      </c>
      <c r="I948" s="248"/>
      <c r="J948" s="244"/>
      <c r="K948" s="244"/>
      <c r="L948" s="249"/>
      <c r="M948" s="250"/>
      <c r="N948" s="251"/>
      <c r="O948" s="251"/>
      <c r="P948" s="251"/>
      <c r="Q948" s="251"/>
      <c r="R948" s="251"/>
      <c r="S948" s="251"/>
      <c r="T948" s="252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3" t="s">
        <v>145</v>
      </c>
      <c r="AU948" s="253" t="s">
        <v>83</v>
      </c>
      <c r="AV948" s="14" t="s">
        <v>83</v>
      </c>
      <c r="AW948" s="14" t="s">
        <v>32</v>
      </c>
      <c r="AX948" s="14" t="s">
        <v>76</v>
      </c>
      <c r="AY948" s="253" t="s">
        <v>133</v>
      </c>
    </row>
    <row r="949" s="15" customFormat="1">
      <c r="A949" s="15"/>
      <c r="B949" s="254"/>
      <c r="C949" s="255"/>
      <c r="D949" s="226" t="s">
        <v>145</v>
      </c>
      <c r="E949" s="256" t="s">
        <v>1</v>
      </c>
      <c r="F949" s="257" t="s">
        <v>151</v>
      </c>
      <c r="G949" s="255"/>
      <c r="H949" s="258">
        <v>1.04</v>
      </c>
      <c r="I949" s="259"/>
      <c r="J949" s="255"/>
      <c r="K949" s="255"/>
      <c r="L949" s="260"/>
      <c r="M949" s="261"/>
      <c r="N949" s="262"/>
      <c r="O949" s="262"/>
      <c r="P949" s="262"/>
      <c r="Q949" s="262"/>
      <c r="R949" s="262"/>
      <c r="S949" s="262"/>
      <c r="T949" s="263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T949" s="264" t="s">
        <v>145</v>
      </c>
      <c r="AU949" s="264" t="s">
        <v>83</v>
      </c>
      <c r="AV949" s="15" t="s">
        <v>139</v>
      </c>
      <c r="AW949" s="15" t="s">
        <v>32</v>
      </c>
      <c r="AX949" s="15" t="s">
        <v>81</v>
      </c>
      <c r="AY949" s="264" t="s">
        <v>133</v>
      </c>
    </row>
    <row r="950" s="2" customFormat="1" ht="16.5" customHeight="1">
      <c r="A950" s="38"/>
      <c r="B950" s="39"/>
      <c r="C950" s="265" t="s">
        <v>1018</v>
      </c>
      <c r="D950" s="265" t="s">
        <v>169</v>
      </c>
      <c r="E950" s="266" t="s">
        <v>1019</v>
      </c>
      <c r="F950" s="267" t="s">
        <v>1020</v>
      </c>
      <c r="G950" s="268" t="s">
        <v>312</v>
      </c>
      <c r="H950" s="269">
        <v>1.1439999999999999</v>
      </c>
      <c r="I950" s="270"/>
      <c r="J950" s="271">
        <f>ROUND(I950*H950,2)</f>
        <v>0</v>
      </c>
      <c r="K950" s="272"/>
      <c r="L950" s="273"/>
      <c r="M950" s="274" t="s">
        <v>1</v>
      </c>
      <c r="N950" s="275" t="s">
        <v>41</v>
      </c>
      <c r="O950" s="91"/>
      <c r="P950" s="222">
        <f>O950*H950</f>
        <v>0</v>
      </c>
      <c r="Q950" s="222">
        <v>0.00036000000000000002</v>
      </c>
      <c r="R950" s="222">
        <f>Q950*H950</f>
        <v>0.00041184000000000001</v>
      </c>
      <c r="S950" s="222">
        <v>0</v>
      </c>
      <c r="T950" s="223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224" t="s">
        <v>414</v>
      </c>
      <c r="AT950" s="224" t="s">
        <v>169</v>
      </c>
      <c r="AU950" s="224" t="s">
        <v>83</v>
      </c>
      <c r="AY950" s="17" t="s">
        <v>133</v>
      </c>
      <c r="BE950" s="225">
        <f>IF(N950="základní",J950,0)</f>
        <v>0</v>
      </c>
      <c r="BF950" s="225">
        <f>IF(N950="snížená",J950,0)</f>
        <v>0</v>
      </c>
      <c r="BG950" s="225">
        <f>IF(N950="zákl. přenesená",J950,0)</f>
        <v>0</v>
      </c>
      <c r="BH950" s="225">
        <f>IF(N950="sníž. přenesená",J950,0)</f>
        <v>0</v>
      </c>
      <c r="BI950" s="225">
        <f>IF(N950="nulová",J950,0)</f>
        <v>0</v>
      </c>
      <c r="BJ950" s="17" t="s">
        <v>81</v>
      </c>
      <c r="BK950" s="225">
        <f>ROUND(I950*H950,2)</f>
        <v>0</v>
      </c>
      <c r="BL950" s="17" t="s">
        <v>272</v>
      </c>
      <c r="BM950" s="224" t="s">
        <v>1021</v>
      </c>
    </row>
    <row r="951" s="2" customFormat="1">
      <c r="A951" s="38"/>
      <c r="B951" s="39"/>
      <c r="C951" s="40"/>
      <c r="D951" s="226" t="s">
        <v>141</v>
      </c>
      <c r="E951" s="40"/>
      <c r="F951" s="227" t="s">
        <v>1020</v>
      </c>
      <c r="G951" s="40"/>
      <c r="H951" s="40"/>
      <c r="I951" s="228"/>
      <c r="J951" s="40"/>
      <c r="K951" s="40"/>
      <c r="L951" s="44"/>
      <c r="M951" s="229"/>
      <c r="N951" s="230"/>
      <c r="O951" s="91"/>
      <c r="P951" s="91"/>
      <c r="Q951" s="91"/>
      <c r="R951" s="91"/>
      <c r="S951" s="91"/>
      <c r="T951" s="92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T951" s="17" t="s">
        <v>141</v>
      </c>
      <c r="AU951" s="17" t="s">
        <v>83</v>
      </c>
    </row>
    <row r="952" s="14" customFormat="1">
      <c r="A952" s="14"/>
      <c r="B952" s="243"/>
      <c r="C952" s="244"/>
      <c r="D952" s="226" t="s">
        <v>145</v>
      </c>
      <c r="E952" s="244"/>
      <c r="F952" s="246" t="s">
        <v>1022</v>
      </c>
      <c r="G952" s="244"/>
      <c r="H952" s="247">
        <v>1.1439999999999999</v>
      </c>
      <c r="I952" s="248"/>
      <c r="J952" s="244"/>
      <c r="K952" s="244"/>
      <c r="L952" s="249"/>
      <c r="M952" s="250"/>
      <c r="N952" s="251"/>
      <c r="O952" s="251"/>
      <c r="P952" s="251"/>
      <c r="Q952" s="251"/>
      <c r="R952" s="251"/>
      <c r="S952" s="251"/>
      <c r="T952" s="252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3" t="s">
        <v>145</v>
      </c>
      <c r="AU952" s="253" t="s">
        <v>83</v>
      </c>
      <c r="AV952" s="14" t="s">
        <v>83</v>
      </c>
      <c r="AW952" s="14" t="s">
        <v>4</v>
      </c>
      <c r="AX952" s="14" t="s">
        <v>81</v>
      </c>
      <c r="AY952" s="253" t="s">
        <v>133</v>
      </c>
    </row>
    <row r="953" s="2" customFormat="1" ht="21.75" customHeight="1">
      <c r="A953" s="38"/>
      <c r="B953" s="39"/>
      <c r="C953" s="212" t="s">
        <v>1023</v>
      </c>
      <c r="D953" s="212" t="s">
        <v>135</v>
      </c>
      <c r="E953" s="213" t="s">
        <v>1024</v>
      </c>
      <c r="F953" s="214" t="s">
        <v>1025</v>
      </c>
      <c r="G953" s="215" t="s">
        <v>312</v>
      </c>
      <c r="H953" s="216">
        <v>12.18</v>
      </c>
      <c r="I953" s="217"/>
      <c r="J953" s="218">
        <f>ROUND(I953*H953,2)</f>
        <v>0</v>
      </c>
      <c r="K953" s="219"/>
      <c r="L953" s="44"/>
      <c r="M953" s="220" t="s">
        <v>1</v>
      </c>
      <c r="N953" s="221" t="s">
        <v>41</v>
      </c>
      <c r="O953" s="91"/>
      <c r="P953" s="222">
        <f>O953*H953</f>
        <v>0</v>
      </c>
      <c r="Q953" s="222">
        <v>0.00058</v>
      </c>
      <c r="R953" s="222">
        <f>Q953*H953</f>
        <v>0.0070644000000000002</v>
      </c>
      <c r="S953" s="222">
        <v>0</v>
      </c>
      <c r="T953" s="223">
        <f>S953*H953</f>
        <v>0</v>
      </c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R953" s="224" t="s">
        <v>272</v>
      </c>
      <c r="AT953" s="224" t="s">
        <v>135</v>
      </c>
      <c r="AU953" s="224" t="s">
        <v>83</v>
      </c>
      <c r="AY953" s="17" t="s">
        <v>133</v>
      </c>
      <c r="BE953" s="225">
        <f>IF(N953="základní",J953,0)</f>
        <v>0</v>
      </c>
      <c r="BF953" s="225">
        <f>IF(N953="snížená",J953,0)</f>
        <v>0</v>
      </c>
      <c r="BG953" s="225">
        <f>IF(N953="zákl. přenesená",J953,0)</f>
        <v>0</v>
      </c>
      <c r="BH953" s="225">
        <f>IF(N953="sníž. přenesená",J953,0)</f>
        <v>0</v>
      </c>
      <c r="BI953" s="225">
        <f>IF(N953="nulová",J953,0)</f>
        <v>0</v>
      </c>
      <c r="BJ953" s="17" t="s">
        <v>81</v>
      </c>
      <c r="BK953" s="225">
        <f>ROUND(I953*H953,2)</f>
        <v>0</v>
      </c>
      <c r="BL953" s="17" t="s">
        <v>272</v>
      </c>
      <c r="BM953" s="224" t="s">
        <v>1026</v>
      </c>
    </row>
    <row r="954" s="2" customFormat="1">
      <c r="A954" s="38"/>
      <c r="B954" s="39"/>
      <c r="C954" s="40"/>
      <c r="D954" s="226" t="s">
        <v>141</v>
      </c>
      <c r="E954" s="40"/>
      <c r="F954" s="227" t="s">
        <v>1027</v>
      </c>
      <c r="G954" s="40"/>
      <c r="H954" s="40"/>
      <c r="I954" s="228"/>
      <c r="J954" s="40"/>
      <c r="K954" s="40"/>
      <c r="L954" s="44"/>
      <c r="M954" s="229"/>
      <c r="N954" s="230"/>
      <c r="O954" s="91"/>
      <c r="P954" s="91"/>
      <c r="Q954" s="91"/>
      <c r="R954" s="91"/>
      <c r="S954" s="91"/>
      <c r="T954" s="92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T954" s="17" t="s">
        <v>141</v>
      </c>
      <c r="AU954" s="17" t="s">
        <v>83</v>
      </c>
    </row>
    <row r="955" s="2" customFormat="1">
      <c r="A955" s="38"/>
      <c r="B955" s="39"/>
      <c r="C955" s="40"/>
      <c r="D955" s="231" t="s">
        <v>143</v>
      </c>
      <c r="E955" s="40"/>
      <c r="F955" s="232" t="s">
        <v>1028</v>
      </c>
      <c r="G955" s="40"/>
      <c r="H955" s="40"/>
      <c r="I955" s="228"/>
      <c r="J955" s="40"/>
      <c r="K955" s="40"/>
      <c r="L955" s="44"/>
      <c r="M955" s="229"/>
      <c r="N955" s="230"/>
      <c r="O955" s="91"/>
      <c r="P955" s="91"/>
      <c r="Q955" s="91"/>
      <c r="R955" s="91"/>
      <c r="S955" s="91"/>
      <c r="T955" s="92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T955" s="17" t="s">
        <v>143</v>
      </c>
      <c r="AU955" s="17" t="s">
        <v>83</v>
      </c>
    </row>
    <row r="956" s="13" customFormat="1">
      <c r="A956" s="13"/>
      <c r="B956" s="233"/>
      <c r="C956" s="234"/>
      <c r="D956" s="226" t="s">
        <v>145</v>
      </c>
      <c r="E956" s="235" t="s">
        <v>1</v>
      </c>
      <c r="F956" s="236" t="s">
        <v>1029</v>
      </c>
      <c r="G956" s="234"/>
      <c r="H956" s="235" t="s">
        <v>1</v>
      </c>
      <c r="I956" s="237"/>
      <c r="J956" s="234"/>
      <c r="K956" s="234"/>
      <c r="L956" s="238"/>
      <c r="M956" s="239"/>
      <c r="N956" s="240"/>
      <c r="O956" s="240"/>
      <c r="P956" s="240"/>
      <c r="Q956" s="240"/>
      <c r="R956" s="240"/>
      <c r="S956" s="240"/>
      <c r="T956" s="241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2" t="s">
        <v>145</v>
      </c>
      <c r="AU956" s="242" t="s">
        <v>83</v>
      </c>
      <c r="AV956" s="13" t="s">
        <v>81</v>
      </c>
      <c r="AW956" s="13" t="s">
        <v>32</v>
      </c>
      <c r="AX956" s="13" t="s">
        <v>76</v>
      </c>
      <c r="AY956" s="242" t="s">
        <v>133</v>
      </c>
    </row>
    <row r="957" s="13" customFormat="1">
      <c r="A957" s="13"/>
      <c r="B957" s="233"/>
      <c r="C957" s="234"/>
      <c r="D957" s="226" t="s">
        <v>145</v>
      </c>
      <c r="E957" s="235" t="s">
        <v>1</v>
      </c>
      <c r="F957" s="236" t="s">
        <v>147</v>
      </c>
      <c r="G957" s="234"/>
      <c r="H957" s="235" t="s">
        <v>1</v>
      </c>
      <c r="I957" s="237"/>
      <c r="J957" s="234"/>
      <c r="K957" s="234"/>
      <c r="L957" s="238"/>
      <c r="M957" s="239"/>
      <c r="N957" s="240"/>
      <c r="O957" s="240"/>
      <c r="P957" s="240"/>
      <c r="Q957" s="240"/>
      <c r="R957" s="240"/>
      <c r="S957" s="240"/>
      <c r="T957" s="241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2" t="s">
        <v>145</v>
      </c>
      <c r="AU957" s="242" t="s">
        <v>83</v>
      </c>
      <c r="AV957" s="13" t="s">
        <v>81</v>
      </c>
      <c r="AW957" s="13" t="s">
        <v>32</v>
      </c>
      <c r="AX957" s="13" t="s">
        <v>76</v>
      </c>
      <c r="AY957" s="242" t="s">
        <v>133</v>
      </c>
    </row>
    <row r="958" s="14" customFormat="1">
      <c r="A958" s="14"/>
      <c r="B958" s="243"/>
      <c r="C958" s="244"/>
      <c r="D958" s="226" t="s">
        <v>145</v>
      </c>
      <c r="E958" s="245" t="s">
        <v>1</v>
      </c>
      <c r="F958" s="246" t="s">
        <v>317</v>
      </c>
      <c r="G958" s="244"/>
      <c r="H958" s="247">
        <v>9.7599999999999998</v>
      </c>
      <c r="I958" s="248"/>
      <c r="J958" s="244"/>
      <c r="K958" s="244"/>
      <c r="L958" s="249"/>
      <c r="M958" s="250"/>
      <c r="N958" s="251"/>
      <c r="O958" s="251"/>
      <c r="P958" s="251"/>
      <c r="Q958" s="251"/>
      <c r="R958" s="251"/>
      <c r="S958" s="251"/>
      <c r="T958" s="252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3" t="s">
        <v>145</v>
      </c>
      <c r="AU958" s="253" t="s">
        <v>83</v>
      </c>
      <c r="AV958" s="14" t="s">
        <v>83</v>
      </c>
      <c r="AW958" s="14" t="s">
        <v>32</v>
      </c>
      <c r="AX958" s="14" t="s">
        <v>76</v>
      </c>
      <c r="AY958" s="253" t="s">
        <v>133</v>
      </c>
    </row>
    <row r="959" s="13" customFormat="1">
      <c r="A959" s="13"/>
      <c r="B959" s="233"/>
      <c r="C959" s="234"/>
      <c r="D959" s="226" t="s">
        <v>145</v>
      </c>
      <c r="E959" s="235" t="s">
        <v>1</v>
      </c>
      <c r="F959" s="236" t="s">
        <v>221</v>
      </c>
      <c r="G959" s="234"/>
      <c r="H959" s="235" t="s">
        <v>1</v>
      </c>
      <c r="I959" s="237"/>
      <c r="J959" s="234"/>
      <c r="K959" s="234"/>
      <c r="L959" s="238"/>
      <c r="M959" s="239"/>
      <c r="N959" s="240"/>
      <c r="O959" s="240"/>
      <c r="P959" s="240"/>
      <c r="Q959" s="240"/>
      <c r="R959" s="240"/>
      <c r="S959" s="240"/>
      <c r="T959" s="241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2" t="s">
        <v>145</v>
      </c>
      <c r="AU959" s="242" t="s">
        <v>83</v>
      </c>
      <c r="AV959" s="13" t="s">
        <v>81</v>
      </c>
      <c r="AW959" s="13" t="s">
        <v>32</v>
      </c>
      <c r="AX959" s="13" t="s">
        <v>76</v>
      </c>
      <c r="AY959" s="242" t="s">
        <v>133</v>
      </c>
    </row>
    <row r="960" s="14" customFormat="1">
      <c r="A960" s="14"/>
      <c r="B960" s="243"/>
      <c r="C960" s="244"/>
      <c r="D960" s="226" t="s">
        <v>145</v>
      </c>
      <c r="E960" s="245" t="s">
        <v>1</v>
      </c>
      <c r="F960" s="246" t="s">
        <v>298</v>
      </c>
      <c r="G960" s="244"/>
      <c r="H960" s="247">
        <v>2.4199999999999999</v>
      </c>
      <c r="I960" s="248"/>
      <c r="J960" s="244"/>
      <c r="K960" s="244"/>
      <c r="L960" s="249"/>
      <c r="M960" s="250"/>
      <c r="N960" s="251"/>
      <c r="O960" s="251"/>
      <c r="P960" s="251"/>
      <c r="Q960" s="251"/>
      <c r="R960" s="251"/>
      <c r="S960" s="251"/>
      <c r="T960" s="252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3" t="s">
        <v>145</v>
      </c>
      <c r="AU960" s="253" t="s">
        <v>83</v>
      </c>
      <c r="AV960" s="14" t="s">
        <v>83</v>
      </c>
      <c r="AW960" s="14" t="s">
        <v>32</v>
      </c>
      <c r="AX960" s="14" t="s">
        <v>76</v>
      </c>
      <c r="AY960" s="253" t="s">
        <v>133</v>
      </c>
    </row>
    <row r="961" s="15" customFormat="1">
      <c r="A961" s="15"/>
      <c r="B961" s="254"/>
      <c r="C961" s="255"/>
      <c r="D961" s="226" t="s">
        <v>145</v>
      </c>
      <c r="E961" s="256" t="s">
        <v>1</v>
      </c>
      <c r="F961" s="257" t="s">
        <v>151</v>
      </c>
      <c r="G961" s="255"/>
      <c r="H961" s="258">
        <v>12.18</v>
      </c>
      <c r="I961" s="259"/>
      <c r="J961" s="255"/>
      <c r="K961" s="255"/>
      <c r="L961" s="260"/>
      <c r="M961" s="261"/>
      <c r="N961" s="262"/>
      <c r="O961" s="262"/>
      <c r="P961" s="262"/>
      <c r="Q961" s="262"/>
      <c r="R961" s="262"/>
      <c r="S961" s="262"/>
      <c r="T961" s="263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64" t="s">
        <v>145</v>
      </c>
      <c r="AU961" s="264" t="s">
        <v>83</v>
      </c>
      <c r="AV961" s="15" t="s">
        <v>139</v>
      </c>
      <c r="AW961" s="15" t="s">
        <v>32</v>
      </c>
      <c r="AX961" s="15" t="s">
        <v>81</v>
      </c>
      <c r="AY961" s="264" t="s">
        <v>133</v>
      </c>
    </row>
    <row r="962" s="2" customFormat="1" ht="16.5" customHeight="1">
      <c r="A962" s="38"/>
      <c r="B962" s="39"/>
      <c r="C962" s="265" t="s">
        <v>1030</v>
      </c>
      <c r="D962" s="265" t="s">
        <v>169</v>
      </c>
      <c r="E962" s="266" t="s">
        <v>1031</v>
      </c>
      <c r="F962" s="267" t="s">
        <v>1032</v>
      </c>
      <c r="G962" s="268" t="s">
        <v>312</v>
      </c>
      <c r="H962" s="269">
        <v>13.398</v>
      </c>
      <c r="I962" s="270"/>
      <c r="J962" s="271">
        <f>ROUND(I962*H962,2)</f>
        <v>0</v>
      </c>
      <c r="K962" s="272"/>
      <c r="L962" s="273"/>
      <c r="M962" s="274" t="s">
        <v>1</v>
      </c>
      <c r="N962" s="275" t="s">
        <v>41</v>
      </c>
      <c r="O962" s="91"/>
      <c r="P962" s="222">
        <f>O962*H962</f>
        <v>0</v>
      </c>
      <c r="Q962" s="222">
        <v>0.00264</v>
      </c>
      <c r="R962" s="222">
        <f>Q962*H962</f>
        <v>0.035370720000000001</v>
      </c>
      <c r="S962" s="222">
        <v>0</v>
      </c>
      <c r="T962" s="223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24" t="s">
        <v>414</v>
      </c>
      <c r="AT962" s="224" t="s">
        <v>169</v>
      </c>
      <c r="AU962" s="224" t="s">
        <v>83</v>
      </c>
      <c r="AY962" s="17" t="s">
        <v>133</v>
      </c>
      <c r="BE962" s="225">
        <f>IF(N962="základní",J962,0)</f>
        <v>0</v>
      </c>
      <c r="BF962" s="225">
        <f>IF(N962="snížená",J962,0)</f>
        <v>0</v>
      </c>
      <c r="BG962" s="225">
        <f>IF(N962="zákl. přenesená",J962,0)</f>
        <v>0</v>
      </c>
      <c r="BH962" s="225">
        <f>IF(N962="sníž. přenesená",J962,0)</f>
        <v>0</v>
      </c>
      <c r="BI962" s="225">
        <f>IF(N962="nulová",J962,0)</f>
        <v>0</v>
      </c>
      <c r="BJ962" s="17" t="s">
        <v>81</v>
      </c>
      <c r="BK962" s="225">
        <f>ROUND(I962*H962,2)</f>
        <v>0</v>
      </c>
      <c r="BL962" s="17" t="s">
        <v>272</v>
      </c>
      <c r="BM962" s="224" t="s">
        <v>1033</v>
      </c>
    </row>
    <row r="963" s="2" customFormat="1">
      <c r="A963" s="38"/>
      <c r="B963" s="39"/>
      <c r="C963" s="40"/>
      <c r="D963" s="226" t="s">
        <v>141</v>
      </c>
      <c r="E963" s="40"/>
      <c r="F963" s="227" t="s">
        <v>1032</v>
      </c>
      <c r="G963" s="40"/>
      <c r="H963" s="40"/>
      <c r="I963" s="228"/>
      <c r="J963" s="40"/>
      <c r="K963" s="40"/>
      <c r="L963" s="44"/>
      <c r="M963" s="229"/>
      <c r="N963" s="230"/>
      <c r="O963" s="91"/>
      <c r="P963" s="91"/>
      <c r="Q963" s="91"/>
      <c r="R963" s="91"/>
      <c r="S963" s="91"/>
      <c r="T963" s="92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17" t="s">
        <v>141</v>
      </c>
      <c r="AU963" s="17" t="s">
        <v>83</v>
      </c>
    </row>
    <row r="964" s="14" customFormat="1">
      <c r="A964" s="14"/>
      <c r="B964" s="243"/>
      <c r="C964" s="244"/>
      <c r="D964" s="226" t="s">
        <v>145</v>
      </c>
      <c r="E964" s="244"/>
      <c r="F964" s="246" t="s">
        <v>1034</v>
      </c>
      <c r="G964" s="244"/>
      <c r="H964" s="247">
        <v>13.398</v>
      </c>
      <c r="I964" s="248"/>
      <c r="J964" s="244"/>
      <c r="K964" s="244"/>
      <c r="L964" s="249"/>
      <c r="M964" s="250"/>
      <c r="N964" s="251"/>
      <c r="O964" s="251"/>
      <c r="P964" s="251"/>
      <c r="Q964" s="251"/>
      <c r="R964" s="251"/>
      <c r="S964" s="251"/>
      <c r="T964" s="252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53" t="s">
        <v>145</v>
      </c>
      <c r="AU964" s="253" t="s">
        <v>83</v>
      </c>
      <c r="AV964" s="14" t="s">
        <v>83</v>
      </c>
      <c r="AW964" s="14" t="s">
        <v>4</v>
      </c>
      <c r="AX964" s="14" t="s">
        <v>81</v>
      </c>
      <c r="AY964" s="253" t="s">
        <v>133</v>
      </c>
    </row>
    <row r="965" s="2" customFormat="1" ht="21.75" customHeight="1">
      <c r="A965" s="38"/>
      <c r="B965" s="39"/>
      <c r="C965" s="212" t="s">
        <v>1035</v>
      </c>
      <c r="D965" s="212" t="s">
        <v>135</v>
      </c>
      <c r="E965" s="213" t="s">
        <v>1036</v>
      </c>
      <c r="F965" s="214" t="s">
        <v>1037</v>
      </c>
      <c r="G965" s="215" t="s">
        <v>138</v>
      </c>
      <c r="H965" s="216">
        <v>15.75</v>
      </c>
      <c r="I965" s="217"/>
      <c r="J965" s="218">
        <f>ROUND(I965*H965,2)</f>
        <v>0</v>
      </c>
      <c r="K965" s="219"/>
      <c r="L965" s="44"/>
      <c r="M965" s="220" t="s">
        <v>1</v>
      </c>
      <c r="N965" s="221" t="s">
        <v>41</v>
      </c>
      <c r="O965" s="91"/>
      <c r="P965" s="222">
        <f>O965*H965</f>
        <v>0</v>
      </c>
      <c r="Q965" s="222">
        <v>0.0090900000000000009</v>
      </c>
      <c r="R965" s="222">
        <f>Q965*H965</f>
        <v>0.1431675</v>
      </c>
      <c r="S965" s="222">
        <v>0</v>
      </c>
      <c r="T965" s="223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24" t="s">
        <v>272</v>
      </c>
      <c r="AT965" s="224" t="s">
        <v>135</v>
      </c>
      <c r="AU965" s="224" t="s">
        <v>83</v>
      </c>
      <c r="AY965" s="17" t="s">
        <v>133</v>
      </c>
      <c r="BE965" s="225">
        <f>IF(N965="základní",J965,0)</f>
        <v>0</v>
      </c>
      <c r="BF965" s="225">
        <f>IF(N965="snížená",J965,0)</f>
        <v>0</v>
      </c>
      <c r="BG965" s="225">
        <f>IF(N965="zákl. přenesená",J965,0)</f>
        <v>0</v>
      </c>
      <c r="BH965" s="225">
        <f>IF(N965="sníž. přenesená",J965,0)</f>
        <v>0</v>
      </c>
      <c r="BI965" s="225">
        <f>IF(N965="nulová",J965,0)</f>
        <v>0</v>
      </c>
      <c r="BJ965" s="17" t="s">
        <v>81</v>
      </c>
      <c r="BK965" s="225">
        <f>ROUND(I965*H965,2)</f>
        <v>0</v>
      </c>
      <c r="BL965" s="17" t="s">
        <v>272</v>
      </c>
      <c r="BM965" s="224" t="s">
        <v>1038</v>
      </c>
    </row>
    <row r="966" s="2" customFormat="1">
      <c r="A966" s="38"/>
      <c r="B966" s="39"/>
      <c r="C966" s="40"/>
      <c r="D966" s="226" t="s">
        <v>141</v>
      </c>
      <c r="E966" s="40"/>
      <c r="F966" s="227" t="s">
        <v>1039</v>
      </c>
      <c r="G966" s="40"/>
      <c r="H966" s="40"/>
      <c r="I966" s="228"/>
      <c r="J966" s="40"/>
      <c r="K966" s="40"/>
      <c r="L966" s="44"/>
      <c r="M966" s="229"/>
      <c r="N966" s="230"/>
      <c r="O966" s="91"/>
      <c r="P966" s="91"/>
      <c r="Q966" s="91"/>
      <c r="R966" s="91"/>
      <c r="S966" s="91"/>
      <c r="T966" s="92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T966" s="17" t="s">
        <v>141</v>
      </c>
      <c r="AU966" s="17" t="s">
        <v>83</v>
      </c>
    </row>
    <row r="967" s="2" customFormat="1">
      <c r="A967" s="38"/>
      <c r="B967" s="39"/>
      <c r="C967" s="40"/>
      <c r="D967" s="231" t="s">
        <v>143</v>
      </c>
      <c r="E967" s="40"/>
      <c r="F967" s="232" t="s">
        <v>1040</v>
      </c>
      <c r="G967" s="40"/>
      <c r="H967" s="40"/>
      <c r="I967" s="228"/>
      <c r="J967" s="40"/>
      <c r="K967" s="40"/>
      <c r="L967" s="44"/>
      <c r="M967" s="229"/>
      <c r="N967" s="230"/>
      <c r="O967" s="91"/>
      <c r="P967" s="91"/>
      <c r="Q967" s="91"/>
      <c r="R967" s="91"/>
      <c r="S967" s="91"/>
      <c r="T967" s="92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T967" s="17" t="s">
        <v>143</v>
      </c>
      <c r="AU967" s="17" t="s">
        <v>83</v>
      </c>
    </row>
    <row r="968" s="13" customFormat="1">
      <c r="A968" s="13"/>
      <c r="B968" s="233"/>
      <c r="C968" s="234"/>
      <c r="D968" s="226" t="s">
        <v>145</v>
      </c>
      <c r="E968" s="235" t="s">
        <v>1</v>
      </c>
      <c r="F968" s="236" t="s">
        <v>1041</v>
      </c>
      <c r="G968" s="234"/>
      <c r="H968" s="235" t="s">
        <v>1</v>
      </c>
      <c r="I968" s="237"/>
      <c r="J968" s="234"/>
      <c r="K968" s="234"/>
      <c r="L968" s="238"/>
      <c r="M968" s="239"/>
      <c r="N968" s="240"/>
      <c r="O968" s="240"/>
      <c r="P968" s="240"/>
      <c r="Q968" s="240"/>
      <c r="R968" s="240"/>
      <c r="S968" s="240"/>
      <c r="T968" s="24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2" t="s">
        <v>145</v>
      </c>
      <c r="AU968" s="242" t="s">
        <v>83</v>
      </c>
      <c r="AV968" s="13" t="s">
        <v>81</v>
      </c>
      <c r="AW968" s="13" t="s">
        <v>32</v>
      </c>
      <c r="AX968" s="13" t="s">
        <v>76</v>
      </c>
      <c r="AY968" s="242" t="s">
        <v>133</v>
      </c>
    </row>
    <row r="969" s="13" customFormat="1">
      <c r="A969" s="13"/>
      <c r="B969" s="233"/>
      <c r="C969" s="234"/>
      <c r="D969" s="226" t="s">
        <v>145</v>
      </c>
      <c r="E969" s="235" t="s">
        <v>1</v>
      </c>
      <c r="F969" s="236" t="s">
        <v>147</v>
      </c>
      <c r="G969" s="234"/>
      <c r="H969" s="235" t="s">
        <v>1</v>
      </c>
      <c r="I969" s="237"/>
      <c r="J969" s="234"/>
      <c r="K969" s="234"/>
      <c r="L969" s="238"/>
      <c r="M969" s="239"/>
      <c r="N969" s="240"/>
      <c r="O969" s="240"/>
      <c r="P969" s="240"/>
      <c r="Q969" s="240"/>
      <c r="R969" s="240"/>
      <c r="S969" s="240"/>
      <c r="T969" s="241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2" t="s">
        <v>145</v>
      </c>
      <c r="AU969" s="242" t="s">
        <v>83</v>
      </c>
      <c r="AV969" s="13" t="s">
        <v>81</v>
      </c>
      <c r="AW969" s="13" t="s">
        <v>32</v>
      </c>
      <c r="AX969" s="13" t="s">
        <v>76</v>
      </c>
      <c r="AY969" s="242" t="s">
        <v>133</v>
      </c>
    </row>
    <row r="970" s="14" customFormat="1">
      <c r="A970" s="14"/>
      <c r="B970" s="243"/>
      <c r="C970" s="244"/>
      <c r="D970" s="226" t="s">
        <v>145</v>
      </c>
      <c r="E970" s="245" t="s">
        <v>1</v>
      </c>
      <c r="F970" s="246" t="s">
        <v>148</v>
      </c>
      <c r="G970" s="244"/>
      <c r="H970" s="247">
        <v>6.25</v>
      </c>
      <c r="I970" s="248"/>
      <c r="J970" s="244"/>
      <c r="K970" s="244"/>
      <c r="L970" s="249"/>
      <c r="M970" s="250"/>
      <c r="N970" s="251"/>
      <c r="O970" s="251"/>
      <c r="P970" s="251"/>
      <c r="Q970" s="251"/>
      <c r="R970" s="251"/>
      <c r="S970" s="251"/>
      <c r="T970" s="252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3" t="s">
        <v>145</v>
      </c>
      <c r="AU970" s="253" t="s">
        <v>83</v>
      </c>
      <c r="AV970" s="14" t="s">
        <v>83</v>
      </c>
      <c r="AW970" s="14" t="s">
        <v>32</v>
      </c>
      <c r="AX970" s="14" t="s">
        <v>76</v>
      </c>
      <c r="AY970" s="253" t="s">
        <v>133</v>
      </c>
    </row>
    <row r="971" s="13" customFormat="1">
      <c r="A971" s="13"/>
      <c r="B971" s="233"/>
      <c r="C971" s="234"/>
      <c r="D971" s="226" t="s">
        <v>145</v>
      </c>
      <c r="E971" s="235" t="s">
        <v>1</v>
      </c>
      <c r="F971" s="236" t="s">
        <v>221</v>
      </c>
      <c r="G971" s="234"/>
      <c r="H971" s="235" t="s">
        <v>1</v>
      </c>
      <c r="I971" s="237"/>
      <c r="J971" s="234"/>
      <c r="K971" s="234"/>
      <c r="L971" s="238"/>
      <c r="M971" s="239"/>
      <c r="N971" s="240"/>
      <c r="O971" s="240"/>
      <c r="P971" s="240"/>
      <c r="Q971" s="240"/>
      <c r="R971" s="240"/>
      <c r="S971" s="240"/>
      <c r="T971" s="241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2" t="s">
        <v>145</v>
      </c>
      <c r="AU971" s="242" t="s">
        <v>83</v>
      </c>
      <c r="AV971" s="13" t="s">
        <v>81</v>
      </c>
      <c r="AW971" s="13" t="s">
        <v>32</v>
      </c>
      <c r="AX971" s="13" t="s">
        <v>76</v>
      </c>
      <c r="AY971" s="242" t="s">
        <v>133</v>
      </c>
    </row>
    <row r="972" s="14" customFormat="1">
      <c r="A972" s="14"/>
      <c r="B972" s="243"/>
      <c r="C972" s="244"/>
      <c r="D972" s="226" t="s">
        <v>145</v>
      </c>
      <c r="E972" s="245" t="s">
        <v>1</v>
      </c>
      <c r="F972" s="246" t="s">
        <v>298</v>
      </c>
      <c r="G972" s="244"/>
      <c r="H972" s="247">
        <v>2.4199999999999999</v>
      </c>
      <c r="I972" s="248"/>
      <c r="J972" s="244"/>
      <c r="K972" s="244"/>
      <c r="L972" s="249"/>
      <c r="M972" s="250"/>
      <c r="N972" s="251"/>
      <c r="O972" s="251"/>
      <c r="P972" s="251"/>
      <c r="Q972" s="251"/>
      <c r="R972" s="251"/>
      <c r="S972" s="251"/>
      <c r="T972" s="252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53" t="s">
        <v>145</v>
      </c>
      <c r="AU972" s="253" t="s">
        <v>83</v>
      </c>
      <c r="AV972" s="14" t="s">
        <v>83</v>
      </c>
      <c r="AW972" s="14" t="s">
        <v>32</v>
      </c>
      <c r="AX972" s="14" t="s">
        <v>76</v>
      </c>
      <c r="AY972" s="253" t="s">
        <v>133</v>
      </c>
    </row>
    <row r="973" s="13" customFormat="1">
      <c r="A973" s="13"/>
      <c r="B973" s="233"/>
      <c r="C973" s="234"/>
      <c r="D973" s="226" t="s">
        <v>145</v>
      </c>
      <c r="E973" s="235" t="s">
        <v>1</v>
      </c>
      <c r="F973" s="236" t="s">
        <v>223</v>
      </c>
      <c r="G973" s="234"/>
      <c r="H973" s="235" t="s">
        <v>1</v>
      </c>
      <c r="I973" s="237"/>
      <c r="J973" s="234"/>
      <c r="K973" s="234"/>
      <c r="L973" s="238"/>
      <c r="M973" s="239"/>
      <c r="N973" s="240"/>
      <c r="O973" s="240"/>
      <c r="P973" s="240"/>
      <c r="Q973" s="240"/>
      <c r="R973" s="240"/>
      <c r="S973" s="240"/>
      <c r="T973" s="241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2" t="s">
        <v>145</v>
      </c>
      <c r="AU973" s="242" t="s">
        <v>83</v>
      </c>
      <c r="AV973" s="13" t="s">
        <v>81</v>
      </c>
      <c r="AW973" s="13" t="s">
        <v>32</v>
      </c>
      <c r="AX973" s="13" t="s">
        <v>76</v>
      </c>
      <c r="AY973" s="242" t="s">
        <v>133</v>
      </c>
    </row>
    <row r="974" s="14" customFormat="1">
      <c r="A974" s="14"/>
      <c r="B974" s="243"/>
      <c r="C974" s="244"/>
      <c r="D974" s="226" t="s">
        <v>145</v>
      </c>
      <c r="E974" s="245" t="s">
        <v>1</v>
      </c>
      <c r="F974" s="246" t="s">
        <v>299</v>
      </c>
      <c r="G974" s="244"/>
      <c r="H974" s="247">
        <v>7.0800000000000001</v>
      </c>
      <c r="I974" s="248"/>
      <c r="J974" s="244"/>
      <c r="K974" s="244"/>
      <c r="L974" s="249"/>
      <c r="M974" s="250"/>
      <c r="N974" s="251"/>
      <c r="O974" s="251"/>
      <c r="P974" s="251"/>
      <c r="Q974" s="251"/>
      <c r="R974" s="251"/>
      <c r="S974" s="251"/>
      <c r="T974" s="252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53" t="s">
        <v>145</v>
      </c>
      <c r="AU974" s="253" t="s">
        <v>83</v>
      </c>
      <c r="AV974" s="14" t="s">
        <v>83</v>
      </c>
      <c r="AW974" s="14" t="s">
        <v>32</v>
      </c>
      <c r="AX974" s="14" t="s">
        <v>76</v>
      </c>
      <c r="AY974" s="253" t="s">
        <v>133</v>
      </c>
    </row>
    <row r="975" s="15" customFormat="1">
      <c r="A975" s="15"/>
      <c r="B975" s="254"/>
      <c r="C975" s="255"/>
      <c r="D975" s="226" t="s">
        <v>145</v>
      </c>
      <c r="E975" s="256" t="s">
        <v>1</v>
      </c>
      <c r="F975" s="257" t="s">
        <v>151</v>
      </c>
      <c r="G975" s="255"/>
      <c r="H975" s="258">
        <v>15.75</v>
      </c>
      <c r="I975" s="259"/>
      <c r="J975" s="255"/>
      <c r="K975" s="255"/>
      <c r="L975" s="260"/>
      <c r="M975" s="261"/>
      <c r="N975" s="262"/>
      <c r="O975" s="262"/>
      <c r="P975" s="262"/>
      <c r="Q975" s="262"/>
      <c r="R975" s="262"/>
      <c r="S975" s="262"/>
      <c r="T975" s="263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64" t="s">
        <v>145</v>
      </c>
      <c r="AU975" s="264" t="s">
        <v>83</v>
      </c>
      <c r="AV975" s="15" t="s">
        <v>139</v>
      </c>
      <c r="AW975" s="15" t="s">
        <v>32</v>
      </c>
      <c r="AX975" s="15" t="s">
        <v>81</v>
      </c>
      <c r="AY975" s="264" t="s">
        <v>133</v>
      </c>
    </row>
    <row r="976" s="2" customFormat="1" ht="16.5" customHeight="1">
      <c r="A976" s="38"/>
      <c r="B976" s="39"/>
      <c r="C976" s="265" t="s">
        <v>1042</v>
      </c>
      <c r="D976" s="265" t="s">
        <v>169</v>
      </c>
      <c r="E976" s="266" t="s">
        <v>1043</v>
      </c>
      <c r="F976" s="267" t="s">
        <v>1044</v>
      </c>
      <c r="G976" s="268" t="s">
        <v>138</v>
      </c>
      <c r="H976" s="269">
        <v>18.113</v>
      </c>
      <c r="I976" s="270"/>
      <c r="J976" s="271">
        <f>ROUND(I976*H976,2)</f>
        <v>0</v>
      </c>
      <c r="K976" s="272"/>
      <c r="L976" s="273"/>
      <c r="M976" s="274" t="s">
        <v>1</v>
      </c>
      <c r="N976" s="275" t="s">
        <v>41</v>
      </c>
      <c r="O976" s="91"/>
      <c r="P976" s="222">
        <f>O976*H976</f>
        <v>0</v>
      </c>
      <c r="Q976" s="222">
        <v>0.021999999999999999</v>
      </c>
      <c r="R976" s="222">
        <f>Q976*H976</f>
        <v>0.39848599999999995</v>
      </c>
      <c r="S976" s="222">
        <v>0</v>
      </c>
      <c r="T976" s="223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224" t="s">
        <v>414</v>
      </c>
      <c r="AT976" s="224" t="s">
        <v>169</v>
      </c>
      <c r="AU976" s="224" t="s">
        <v>83</v>
      </c>
      <c r="AY976" s="17" t="s">
        <v>133</v>
      </c>
      <c r="BE976" s="225">
        <f>IF(N976="základní",J976,0)</f>
        <v>0</v>
      </c>
      <c r="BF976" s="225">
        <f>IF(N976="snížená",J976,0)</f>
        <v>0</v>
      </c>
      <c r="BG976" s="225">
        <f>IF(N976="zákl. přenesená",J976,0)</f>
        <v>0</v>
      </c>
      <c r="BH976" s="225">
        <f>IF(N976="sníž. přenesená",J976,0)</f>
        <v>0</v>
      </c>
      <c r="BI976" s="225">
        <f>IF(N976="nulová",J976,0)</f>
        <v>0</v>
      </c>
      <c r="BJ976" s="17" t="s">
        <v>81</v>
      </c>
      <c r="BK976" s="225">
        <f>ROUND(I976*H976,2)</f>
        <v>0</v>
      </c>
      <c r="BL976" s="17" t="s">
        <v>272</v>
      </c>
      <c r="BM976" s="224" t="s">
        <v>1045</v>
      </c>
    </row>
    <row r="977" s="2" customFormat="1">
      <c r="A977" s="38"/>
      <c r="B977" s="39"/>
      <c r="C977" s="40"/>
      <c r="D977" s="226" t="s">
        <v>141</v>
      </c>
      <c r="E977" s="40"/>
      <c r="F977" s="227" t="s">
        <v>1044</v>
      </c>
      <c r="G977" s="40"/>
      <c r="H977" s="40"/>
      <c r="I977" s="228"/>
      <c r="J977" s="40"/>
      <c r="K977" s="40"/>
      <c r="L977" s="44"/>
      <c r="M977" s="229"/>
      <c r="N977" s="230"/>
      <c r="O977" s="91"/>
      <c r="P977" s="91"/>
      <c r="Q977" s="91"/>
      <c r="R977" s="91"/>
      <c r="S977" s="91"/>
      <c r="T977" s="92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T977" s="17" t="s">
        <v>141</v>
      </c>
      <c r="AU977" s="17" t="s">
        <v>83</v>
      </c>
    </row>
    <row r="978" s="14" customFormat="1">
      <c r="A978" s="14"/>
      <c r="B978" s="243"/>
      <c r="C978" s="244"/>
      <c r="D978" s="226" t="s">
        <v>145</v>
      </c>
      <c r="E978" s="244"/>
      <c r="F978" s="246" t="s">
        <v>1046</v>
      </c>
      <c r="G978" s="244"/>
      <c r="H978" s="247">
        <v>18.113</v>
      </c>
      <c r="I978" s="248"/>
      <c r="J978" s="244"/>
      <c r="K978" s="244"/>
      <c r="L978" s="249"/>
      <c r="M978" s="250"/>
      <c r="N978" s="251"/>
      <c r="O978" s="251"/>
      <c r="P978" s="251"/>
      <c r="Q978" s="251"/>
      <c r="R978" s="251"/>
      <c r="S978" s="251"/>
      <c r="T978" s="252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53" t="s">
        <v>145</v>
      </c>
      <c r="AU978" s="253" t="s">
        <v>83</v>
      </c>
      <c r="AV978" s="14" t="s">
        <v>83</v>
      </c>
      <c r="AW978" s="14" t="s">
        <v>4</v>
      </c>
      <c r="AX978" s="14" t="s">
        <v>81</v>
      </c>
      <c r="AY978" s="253" t="s">
        <v>133</v>
      </c>
    </row>
    <row r="979" s="2" customFormat="1" ht="16.5" customHeight="1">
      <c r="A979" s="38"/>
      <c r="B979" s="39"/>
      <c r="C979" s="212" t="s">
        <v>1047</v>
      </c>
      <c r="D979" s="212" t="s">
        <v>135</v>
      </c>
      <c r="E979" s="213" t="s">
        <v>1048</v>
      </c>
      <c r="F979" s="214" t="s">
        <v>1049</v>
      </c>
      <c r="G979" s="215" t="s">
        <v>282</v>
      </c>
      <c r="H979" s="216">
        <v>0.82099999999999995</v>
      </c>
      <c r="I979" s="217"/>
      <c r="J979" s="218">
        <f>ROUND(I979*H979,2)</f>
        <v>0</v>
      </c>
      <c r="K979" s="219"/>
      <c r="L979" s="44"/>
      <c r="M979" s="220" t="s">
        <v>1</v>
      </c>
      <c r="N979" s="221" t="s">
        <v>41</v>
      </c>
      <c r="O979" s="91"/>
      <c r="P979" s="222">
        <f>O979*H979</f>
        <v>0</v>
      </c>
      <c r="Q979" s="222">
        <v>0</v>
      </c>
      <c r="R979" s="222">
        <f>Q979*H979</f>
        <v>0</v>
      </c>
      <c r="S979" s="222">
        <v>0</v>
      </c>
      <c r="T979" s="223">
        <f>S979*H979</f>
        <v>0</v>
      </c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R979" s="224" t="s">
        <v>272</v>
      </c>
      <c r="AT979" s="224" t="s">
        <v>135</v>
      </c>
      <c r="AU979" s="224" t="s">
        <v>83</v>
      </c>
      <c r="AY979" s="17" t="s">
        <v>133</v>
      </c>
      <c r="BE979" s="225">
        <f>IF(N979="základní",J979,0)</f>
        <v>0</v>
      </c>
      <c r="BF979" s="225">
        <f>IF(N979="snížená",J979,0)</f>
        <v>0</v>
      </c>
      <c r="BG979" s="225">
        <f>IF(N979="zákl. přenesená",J979,0)</f>
        <v>0</v>
      </c>
      <c r="BH979" s="225">
        <f>IF(N979="sníž. přenesená",J979,0)</f>
        <v>0</v>
      </c>
      <c r="BI979" s="225">
        <f>IF(N979="nulová",J979,0)</f>
        <v>0</v>
      </c>
      <c r="BJ979" s="17" t="s">
        <v>81</v>
      </c>
      <c r="BK979" s="225">
        <f>ROUND(I979*H979,2)</f>
        <v>0</v>
      </c>
      <c r="BL979" s="17" t="s">
        <v>272</v>
      </c>
      <c r="BM979" s="224" t="s">
        <v>1050</v>
      </c>
    </row>
    <row r="980" s="2" customFormat="1">
      <c r="A980" s="38"/>
      <c r="B980" s="39"/>
      <c r="C980" s="40"/>
      <c r="D980" s="226" t="s">
        <v>141</v>
      </c>
      <c r="E980" s="40"/>
      <c r="F980" s="227" t="s">
        <v>1051</v>
      </c>
      <c r="G980" s="40"/>
      <c r="H980" s="40"/>
      <c r="I980" s="228"/>
      <c r="J980" s="40"/>
      <c r="K980" s="40"/>
      <c r="L980" s="44"/>
      <c r="M980" s="229"/>
      <c r="N980" s="230"/>
      <c r="O980" s="91"/>
      <c r="P980" s="91"/>
      <c r="Q980" s="91"/>
      <c r="R980" s="91"/>
      <c r="S980" s="91"/>
      <c r="T980" s="92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T980" s="17" t="s">
        <v>141</v>
      </c>
      <c r="AU980" s="17" t="s">
        <v>83</v>
      </c>
    </row>
    <row r="981" s="2" customFormat="1">
      <c r="A981" s="38"/>
      <c r="B981" s="39"/>
      <c r="C981" s="40"/>
      <c r="D981" s="231" t="s">
        <v>143</v>
      </c>
      <c r="E981" s="40"/>
      <c r="F981" s="232" t="s">
        <v>1052</v>
      </c>
      <c r="G981" s="40"/>
      <c r="H981" s="40"/>
      <c r="I981" s="228"/>
      <c r="J981" s="40"/>
      <c r="K981" s="40"/>
      <c r="L981" s="44"/>
      <c r="M981" s="229"/>
      <c r="N981" s="230"/>
      <c r="O981" s="91"/>
      <c r="P981" s="91"/>
      <c r="Q981" s="91"/>
      <c r="R981" s="91"/>
      <c r="S981" s="91"/>
      <c r="T981" s="92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T981" s="17" t="s">
        <v>143</v>
      </c>
      <c r="AU981" s="17" t="s">
        <v>83</v>
      </c>
    </row>
    <row r="982" s="12" customFormat="1" ht="22.8" customHeight="1">
      <c r="A982" s="12"/>
      <c r="B982" s="196"/>
      <c r="C982" s="197"/>
      <c r="D982" s="198" t="s">
        <v>75</v>
      </c>
      <c r="E982" s="210" t="s">
        <v>1053</v>
      </c>
      <c r="F982" s="210" t="s">
        <v>1054</v>
      </c>
      <c r="G982" s="197"/>
      <c r="H982" s="197"/>
      <c r="I982" s="200"/>
      <c r="J982" s="211">
        <f>BK982</f>
        <v>0</v>
      </c>
      <c r="K982" s="197"/>
      <c r="L982" s="202"/>
      <c r="M982" s="203"/>
      <c r="N982" s="204"/>
      <c r="O982" s="204"/>
      <c r="P982" s="205">
        <f>SUM(P983:P1014)</f>
        <v>0</v>
      </c>
      <c r="Q982" s="204"/>
      <c r="R982" s="205">
        <f>SUM(R983:R1014)</f>
        <v>0.27986358</v>
      </c>
      <c r="S982" s="204"/>
      <c r="T982" s="206">
        <f>SUM(T983:T1014)</f>
        <v>0.071940000000000004</v>
      </c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R982" s="207" t="s">
        <v>83</v>
      </c>
      <c r="AT982" s="208" t="s">
        <v>75</v>
      </c>
      <c r="AU982" s="208" t="s">
        <v>81</v>
      </c>
      <c r="AY982" s="207" t="s">
        <v>133</v>
      </c>
      <c r="BK982" s="209">
        <f>SUM(BK983:BK1014)</f>
        <v>0</v>
      </c>
    </row>
    <row r="983" s="2" customFormat="1" ht="16.5" customHeight="1">
      <c r="A983" s="38"/>
      <c r="B983" s="39"/>
      <c r="C983" s="212" t="s">
        <v>1055</v>
      </c>
      <c r="D983" s="212" t="s">
        <v>135</v>
      </c>
      <c r="E983" s="213" t="s">
        <v>1056</v>
      </c>
      <c r="F983" s="214" t="s">
        <v>1057</v>
      </c>
      <c r="G983" s="215" t="s">
        <v>138</v>
      </c>
      <c r="H983" s="216">
        <v>23.98</v>
      </c>
      <c r="I983" s="217"/>
      <c r="J983" s="218">
        <f>ROUND(I983*H983,2)</f>
        <v>0</v>
      </c>
      <c r="K983" s="219"/>
      <c r="L983" s="44"/>
      <c r="M983" s="220" t="s">
        <v>1</v>
      </c>
      <c r="N983" s="221" t="s">
        <v>41</v>
      </c>
      <c r="O983" s="91"/>
      <c r="P983" s="222">
        <f>O983*H983</f>
        <v>0</v>
      </c>
      <c r="Q983" s="222">
        <v>0</v>
      </c>
      <c r="R983" s="222">
        <f>Q983*H983</f>
        <v>0</v>
      </c>
      <c r="S983" s="222">
        <v>0.0030000000000000001</v>
      </c>
      <c r="T983" s="223">
        <f>S983*H983</f>
        <v>0.071940000000000004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224" t="s">
        <v>272</v>
      </c>
      <c r="AT983" s="224" t="s">
        <v>135</v>
      </c>
      <c r="AU983" s="224" t="s">
        <v>83</v>
      </c>
      <c r="AY983" s="17" t="s">
        <v>133</v>
      </c>
      <c r="BE983" s="225">
        <f>IF(N983="základní",J983,0)</f>
        <v>0</v>
      </c>
      <c r="BF983" s="225">
        <f>IF(N983="snížená",J983,0)</f>
        <v>0</v>
      </c>
      <c r="BG983" s="225">
        <f>IF(N983="zákl. přenesená",J983,0)</f>
        <v>0</v>
      </c>
      <c r="BH983" s="225">
        <f>IF(N983="sníž. přenesená",J983,0)</f>
        <v>0</v>
      </c>
      <c r="BI983" s="225">
        <f>IF(N983="nulová",J983,0)</f>
        <v>0</v>
      </c>
      <c r="BJ983" s="17" t="s">
        <v>81</v>
      </c>
      <c r="BK983" s="225">
        <f>ROUND(I983*H983,2)</f>
        <v>0</v>
      </c>
      <c r="BL983" s="17" t="s">
        <v>272</v>
      </c>
      <c r="BM983" s="224" t="s">
        <v>1058</v>
      </c>
    </row>
    <row r="984" s="2" customFormat="1">
      <c r="A984" s="38"/>
      <c r="B984" s="39"/>
      <c r="C984" s="40"/>
      <c r="D984" s="226" t="s">
        <v>141</v>
      </c>
      <c r="E984" s="40"/>
      <c r="F984" s="227" t="s">
        <v>1059</v>
      </c>
      <c r="G984" s="40"/>
      <c r="H984" s="40"/>
      <c r="I984" s="228"/>
      <c r="J984" s="40"/>
      <c r="K984" s="40"/>
      <c r="L984" s="44"/>
      <c r="M984" s="229"/>
      <c r="N984" s="230"/>
      <c r="O984" s="91"/>
      <c r="P984" s="91"/>
      <c r="Q984" s="91"/>
      <c r="R984" s="91"/>
      <c r="S984" s="91"/>
      <c r="T984" s="92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T984" s="17" t="s">
        <v>141</v>
      </c>
      <c r="AU984" s="17" t="s">
        <v>83</v>
      </c>
    </row>
    <row r="985" s="2" customFormat="1">
      <c r="A985" s="38"/>
      <c r="B985" s="39"/>
      <c r="C985" s="40"/>
      <c r="D985" s="231" t="s">
        <v>143</v>
      </c>
      <c r="E985" s="40"/>
      <c r="F985" s="232" t="s">
        <v>1060</v>
      </c>
      <c r="G985" s="40"/>
      <c r="H985" s="40"/>
      <c r="I985" s="228"/>
      <c r="J985" s="40"/>
      <c r="K985" s="40"/>
      <c r="L985" s="44"/>
      <c r="M985" s="229"/>
      <c r="N985" s="230"/>
      <c r="O985" s="91"/>
      <c r="P985" s="91"/>
      <c r="Q985" s="91"/>
      <c r="R985" s="91"/>
      <c r="S985" s="91"/>
      <c r="T985" s="92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T985" s="17" t="s">
        <v>143</v>
      </c>
      <c r="AU985" s="17" t="s">
        <v>83</v>
      </c>
    </row>
    <row r="986" s="13" customFormat="1">
      <c r="A986" s="13"/>
      <c r="B986" s="233"/>
      <c r="C986" s="234"/>
      <c r="D986" s="226" t="s">
        <v>145</v>
      </c>
      <c r="E986" s="235" t="s">
        <v>1</v>
      </c>
      <c r="F986" s="236" t="s">
        <v>1061</v>
      </c>
      <c r="G986" s="234"/>
      <c r="H986" s="235" t="s">
        <v>1</v>
      </c>
      <c r="I986" s="237"/>
      <c r="J986" s="234"/>
      <c r="K986" s="234"/>
      <c r="L986" s="238"/>
      <c r="M986" s="239"/>
      <c r="N986" s="240"/>
      <c r="O986" s="240"/>
      <c r="P986" s="240"/>
      <c r="Q986" s="240"/>
      <c r="R986" s="240"/>
      <c r="S986" s="240"/>
      <c r="T986" s="241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2" t="s">
        <v>145</v>
      </c>
      <c r="AU986" s="242" t="s">
        <v>83</v>
      </c>
      <c r="AV986" s="13" t="s">
        <v>81</v>
      </c>
      <c r="AW986" s="13" t="s">
        <v>32</v>
      </c>
      <c r="AX986" s="13" t="s">
        <v>76</v>
      </c>
      <c r="AY986" s="242" t="s">
        <v>133</v>
      </c>
    </row>
    <row r="987" s="14" customFormat="1">
      <c r="A987" s="14"/>
      <c r="B987" s="243"/>
      <c r="C987" s="244"/>
      <c r="D987" s="226" t="s">
        <v>145</v>
      </c>
      <c r="E987" s="245" t="s">
        <v>1</v>
      </c>
      <c r="F987" s="246" t="s">
        <v>393</v>
      </c>
      <c r="G987" s="244"/>
      <c r="H987" s="247">
        <v>23.98</v>
      </c>
      <c r="I987" s="248"/>
      <c r="J987" s="244"/>
      <c r="K987" s="244"/>
      <c r="L987" s="249"/>
      <c r="M987" s="250"/>
      <c r="N987" s="251"/>
      <c r="O987" s="251"/>
      <c r="P987" s="251"/>
      <c r="Q987" s="251"/>
      <c r="R987" s="251"/>
      <c r="S987" s="251"/>
      <c r="T987" s="252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53" t="s">
        <v>145</v>
      </c>
      <c r="AU987" s="253" t="s">
        <v>83</v>
      </c>
      <c r="AV987" s="14" t="s">
        <v>83</v>
      </c>
      <c r="AW987" s="14" t="s">
        <v>32</v>
      </c>
      <c r="AX987" s="14" t="s">
        <v>76</v>
      </c>
      <c r="AY987" s="253" t="s">
        <v>133</v>
      </c>
    </row>
    <row r="988" s="15" customFormat="1">
      <c r="A988" s="15"/>
      <c r="B988" s="254"/>
      <c r="C988" s="255"/>
      <c r="D988" s="226" t="s">
        <v>145</v>
      </c>
      <c r="E988" s="256" t="s">
        <v>1</v>
      </c>
      <c r="F988" s="257" t="s">
        <v>151</v>
      </c>
      <c r="G988" s="255"/>
      <c r="H988" s="258">
        <v>23.98</v>
      </c>
      <c r="I988" s="259"/>
      <c r="J988" s="255"/>
      <c r="K988" s="255"/>
      <c r="L988" s="260"/>
      <c r="M988" s="261"/>
      <c r="N988" s="262"/>
      <c r="O988" s="262"/>
      <c r="P988" s="262"/>
      <c r="Q988" s="262"/>
      <c r="R988" s="262"/>
      <c r="S988" s="262"/>
      <c r="T988" s="263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64" t="s">
        <v>145</v>
      </c>
      <c r="AU988" s="264" t="s">
        <v>83</v>
      </c>
      <c r="AV988" s="15" t="s">
        <v>139</v>
      </c>
      <c r="AW988" s="15" t="s">
        <v>32</v>
      </c>
      <c r="AX988" s="15" t="s">
        <v>81</v>
      </c>
      <c r="AY988" s="264" t="s">
        <v>133</v>
      </c>
    </row>
    <row r="989" s="2" customFormat="1" ht="16.5" customHeight="1">
      <c r="A989" s="38"/>
      <c r="B989" s="39"/>
      <c r="C989" s="212" t="s">
        <v>1062</v>
      </c>
      <c r="D989" s="212" t="s">
        <v>135</v>
      </c>
      <c r="E989" s="213" t="s">
        <v>1063</v>
      </c>
      <c r="F989" s="214" t="s">
        <v>1064</v>
      </c>
      <c r="G989" s="215" t="s">
        <v>138</v>
      </c>
      <c r="H989" s="216">
        <v>45.509999999999998</v>
      </c>
      <c r="I989" s="217"/>
      <c r="J989" s="218">
        <f>ROUND(I989*H989,2)</f>
        <v>0</v>
      </c>
      <c r="K989" s="219"/>
      <c r="L989" s="44"/>
      <c r="M989" s="220" t="s">
        <v>1</v>
      </c>
      <c r="N989" s="221" t="s">
        <v>41</v>
      </c>
      <c r="O989" s="91"/>
      <c r="P989" s="222">
        <f>O989*H989</f>
        <v>0</v>
      </c>
      <c r="Q989" s="222">
        <v>0.00029999999999999997</v>
      </c>
      <c r="R989" s="222">
        <f>Q989*H989</f>
        <v>0.013652999999999999</v>
      </c>
      <c r="S989" s="222">
        <v>0</v>
      </c>
      <c r="T989" s="223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224" t="s">
        <v>272</v>
      </c>
      <c r="AT989" s="224" t="s">
        <v>135</v>
      </c>
      <c r="AU989" s="224" t="s">
        <v>83</v>
      </c>
      <c r="AY989" s="17" t="s">
        <v>133</v>
      </c>
      <c r="BE989" s="225">
        <f>IF(N989="základní",J989,0)</f>
        <v>0</v>
      </c>
      <c r="BF989" s="225">
        <f>IF(N989="snížená",J989,0)</f>
        <v>0</v>
      </c>
      <c r="BG989" s="225">
        <f>IF(N989="zákl. přenesená",J989,0)</f>
        <v>0</v>
      </c>
      <c r="BH989" s="225">
        <f>IF(N989="sníž. přenesená",J989,0)</f>
        <v>0</v>
      </c>
      <c r="BI989" s="225">
        <f>IF(N989="nulová",J989,0)</f>
        <v>0</v>
      </c>
      <c r="BJ989" s="17" t="s">
        <v>81</v>
      </c>
      <c r="BK989" s="225">
        <f>ROUND(I989*H989,2)</f>
        <v>0</v>
      </c>
      <c r="BL989" s="17" t="s">
        <v>272</v>
      </c>
      <c r="BM989" s="224" t="s">
        <v>1065</v>
      </c>
    </row>
    <row r="990" s="2" customFormat="1">
      <c r="A990" s="38"/>
      <c r="B990" s="39"/>
      <c r="C990" s="40"/>
      <c r="D990" s="226" t="s">
        <v>141</v>
      </c>
      <c r="E990" s="40"/>
      <c r="F990" s="227" t="s">
        <v>1066</v>
      </c>
      <c r="G990" s="40"/>
      <c r="H990" s="40"/>
      <c r="I990" s="228"/>
      <c r="J990" s="40"/>
      <c r="K990" s="40"/>
      <c r="L990" s="44"/>
      <c r="M990" s="229"/>
      <c r="N990" s="230"/>
      <c r="O990" s="91"/>
      <c r="P990" s="91"/>
      <c r="Q990" s="91"/>
      <c r="R990" s="91"/>
      <c r="S990" s="91"/>
      <c r="T990" s="92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T990" s="17" t="s">
        <v>141</v>
      </c>
      <c r="AU990" s="17" t="s">
        <v>83</v>
      </c>
    </row>
    <row r="991" s="2" customFormat="1">
      <c r="A991" s="38"/>
      <c r="B991" s="39"/>
      <c r="C991" s="40"/>
      <c r="D991" s="231" t="s">
        <v>143</v>
      </c>
      <c r="E991" s="40"/>
      <c r="F991" s="232" t="s">
        <v>1067</v>
      </c>
      <c r="G991" s="40"/>
      <c r="H991" s="40"/>
      <c r="I991" s="228"/>
      <c r="J991" s="40"/>
      <c r="K991" s="40"/>
      <c r="L991" s="44"/>
      <c r="M991" s="229"/>
      <c r="N991" s="230"/>
      <c r="O991" s="91"/>
      <c r="P991" s="91"/>
      <c r="Q991" s="91"/>
      <c r="R991" s="91"/>
      <c r="S991" s="91"/>
      <c r="T991" s="92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T991" s="17" t="s">
        <v>143</v>
      </c>
      <c r="AU991" s="17" t="s">
        <v>83</v>
      </c>
    </row>
    <row r="992" s="13" customFormat="1">
      <c r="A992" s="13"/>
      <c r="B992" s="233"/>
      <c r="C992" s="234"/>
      <c r="D992" s="226" t="s">
        <v>145</v>
      </c>
      <c r="E992" s="235" t="s">
        <v>1</v>
      </c>
      <c r="F992" s="236" t="s">
        <v>209</v>
      </c>
      <c r="G992" s="234"/>
      <c r="H992" s="235" t="s">
        <v>1</v>
      </c>
      <c r="I992" s="237"/>
      <c r="J992" s="234"/>
      <c r="K992" s="234"/>
      <c r="L992" s="238"/>
      <c r="M992" s="239"/>
      <c r="N992" s="240"/>
      <c r="O992" s="240"/>
      <c r="P992" s="240"/>
      <c r="Q992" s="240"/>
      <c r="R992" s="240"/>
      <c r="S992" s="240"/>
      <c r="T992" s="241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2" t="s">
        <v>145</v>
      </c>
      <c r="AU992" s="242" t="s">
        <v>83</v>
      </c>
      <c r="AV992" s="13" t="s">
        <v>81</v>
      </c>
      <c r="AW992" s="13" t="s">
        <v>32</v>
      </c>
      <c r="AX992" s="13" t="s">
        <v>76</v>
      </c>
      <c r="AY992" s="242" t="s">
        <v>133</v>
      </c>
    </row>
    <row r="993" s="14" customFormat="1">
      <c r="A993" s="14"/>
      <c r="B993" s="243"/>
      <c r="C993" s="244"/>
      <c r="D993" s="226" t="s">
        <v>145</v>
      </c>
      <c r="E993" s="245" t="s">
        <v>1</v>
      </c>
      <c r="F993" s="246" t="s">
        <v>300</v>
      </c>
      <c r="G993" s="244"/>
      <c r="H993" s="247">
        <v>26.960000000000001</v>
      </c>
      <c r="I993" s="248"/>
      <c r="J993" s="244"/>
      <c r="K993" s="244"/>
      <c r="L993" s="249"/>
      <c r="M993" s="250"/>
      <c r="N993" s="251"/>
      <c r="O993" s="251"/>
      <c r="P993" s="251"/>
      <c r="Q993" s="251"/>
      <c r="R993" s="251"/>
      <c r="S993" s="251"/>
      <c r="T993" s="252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3" t="s">
        <v>145</v>
      </c>
      <c r="AU993" s="253" t="s">
        <v>83</v>
      </c>
      <c r="AV993" s="14" t="s">
        <v>83</v>
      </c>
      <c r="AW993" s="14" t="s">
        <v>32</v>
      </c>
      <c r="AX993" s="14" t="s">
        <v>76</v>
      </c>
      <c r="AY993" s="253" t="s">
        <v>133</v>
      </c>
    </row>
    <row r="994" s="13" customFormat="1">
      <c r="A994" s="13"/>
      <c r="B994" s="233"/>
      <c r="C994" s="234"/>
      <c r="D994" s="226" t="s">
        <v>145</v>
      </c>
      <c r="E994" s="235" t="s">
        <v>1</v>
      </c>
      <c r="F994" s="236" t="s">
        <v>207</v>
      </c>
      <c r="G994" s="234"/>
      <c r="H994" s="235" t="s">
        <v>1</v>
      </c>
      <c r="I994" s="237"/>
      <c r="J994" s="234"/>
      <c r="K994" s="234"/>
      <c r="L994" s="238"/>
      <c r="M994" s="239"/>
      <c r="N994" s="240"/>
      <c r="O994" s="240"/>
      <c r="P994" s="240"/>
      <c r="Q994" s="240"/>
      <c r="R994" s="240"/>
      <c r="S994" s="240"/>
      <c r="T994" s="241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2" t="s">
        <v>145</v>
      </c>
      <c r="AU994" s="242" t="s">
        <v>83</v>
      </c>
      <c r="AV994" s="13" t="s">
        <v>81</v>
      </c>
      <c r="AW994" s="13" t="s">
        <v>32</v>
      </c>
      <c r="AX994" s="13" t="s">
        <v>76</v>
      </c>
      <c r="AY994" s="242" t="s">
        <v>133</v>
      </c>
    </row>
    <row r="995" s="14" customFormat="1">
      <c r="A995" s="14"/>
      <c r="B995" s="243"/>
      <c r="C995" s="244"/>
      <c r="D995" s="226" t="s">
        <v>145</v>
      </c>
      <c r="E995" s="245" t="s">
        <v>1</v>
      </c>
      <c r="F995" s="246" t="s">
        <v>301</v>
      </c>
      <c r="G995" s="244"/>
      <c r="H995" s="247">
        <v>18.550000000000001</v>
      </c>
      <c r="I995" s="248"/>
      <c r="J995" s="244"/>
      <c r="K995" s="244"/>
      <c r="L995" s="249"/>
      <c r="M995" s="250"/>
      <c r="N995" s="251"/>
      <c r="O995" s="251"/>
      <c r="P995" s="251"/>
      <c r="Q995" s="251"/>
      <c r="R995" s="251"/>
      <c r="S995" s="251"/>
      <c r="T995" s="252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53" t="s">
        <v>145</v>
      </c>
      <c r="AU995" s="253" t="s">
        <v>83</v>
      </c>
      <c r="AV995" s="14" t="s">
        <v>83</v>
      </c>
      <c r="AW995" s="14" t="s">
        <v>32</v>
      </c>
      <c r="AX995" s="14" t="s">
        <v>76</v>
      </c>
      <c r="AY995" s="253" t="s">
        <v>133</v>
      </c>
    </row>
    <row r="996" s="15" customFormat="1">
      <c r="A996" s="15"/>
      <c r="B996" s="254"/>
      <c r="C996" s="255"/>
      <c r="D996" s="226" t="s">
        <v>145</v>
      </c>
      <c r="E996" s="256" t="s">
        <v>1</v>
      </c>
      <c r="F996" s="257" t="s">
        <v>151</v>
      </c>
      <c r="G996" s="255"/>
      <c r="H996" s="258">
        <v>45.509999999999998</v>
      </c>
      <c r="I996" s="259"/>
      <c r="J996" s="255"/>
      <c r="K996" s="255"/>
      <c r="L996" s="260"/>
      <c r="M996" s="261"/>
      <c r="N996" s="262"/>
      <c r="O996" s="262"/>
      <c r="P996" s="262"/>
      <c r="Q996" s="262"/>
      <c r="R996" s="262"/>
      <c r="S996" s="262"/>
      <c r="T996" s="263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64" t="s">
        <v>145</v>
      </c>
      <c r="AU996" s="264" t="s">
        <v>83</v>
      </c>
      <c r="AV996" s="15" t="s">
        <v>139</v>
      </c>
      <c r="AW996" s="15" t="s">
        <v>32</v>
      </c>
      <c r="AX996" s="15" t="s">
        <v>81</v>
      </c>
      <c r="AY996" s="264" t="s">
        <v>133</v>
      </c>
    </row>
    <row r="997" s="2" customFormat="1" ht="24.15" customHeight="1">
      <c r="A997" s="38"/>
      <c r="B997" s="39"/>
      <c r="C997" s="265" t="s">
        <v>1068</v>
      </c>
      <c r="D997" s="265" t="s">
        <v>169</v>
      </c>
      <c r="E997" s="266" t="s">
        <v>1069</v>
      </c>
      <c r="F997" s="267" t="s">
        <v>1070</v>
      </c>
      <c r="G997" s="268" t="s">
        <v>138</v>
      </c>
      <c r="H997" s="269">
        <v>50.061</v>
      </c>
      <c r="I997" s="270"/>
      <c r="J997" s="271">
        <f>ROUND(I997*H997,2)</f>
        <v>0</v>
      </c>
      <c r="K997" s="272"/>
      <c r="L997" s="273"/>
      <c r="M997" s="274" t="s">
        <v>1</v>
      </c>
      <c r="N997" s="275" t="s">
        <v>41</v>
      </c>
      <c r="O997" s="91"/>
      <c r="P997" s="222">
        <f>O997*H997</f>
        <v>0</v>
      </c>
      <c r="Q997" s="222">
        <v>0.0051000000000000004</v>
      </c>
      <c r="R997" s="222">
        <f>Q997*H997</f>
        <v>0.25531110000000001</v>
      </c>
      <c r="S997" s="222">
        <v>0</v>
      </c>
      <c r="T997" s="223">
        <f>S997*H997</f>
        <v>0</v>
      </c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R997" s="224" t="s">
        <v>414</v>
      </c>
      <c r="AT997" s="224" t="s">
        <v>169</v>
      </c>
      <c r="AU997" s="224" t="s">
        <v>83</v>
      </c>
      <c r="AY997" s="17" t="s">
        <v>133</v>
      </c>
      <c r="BE997" s="225">
        <f>IF(N997="základní",J997,0)</f>
        <v>0</v>
      </c>
      <c r="BF997" s="225">
        <f>IF(N997="snížená",J997,0)</f>
        <v>0</v>
      </c>
      <c r="BG997" s="225">
        <f>IF(N997="zákl. přenesená",J997,0)</f>
        <v>0</v>
      </c>
      <c r="BH997" s="225">
        <f>IF(N997="sníž. přenesená",J997,0)</f>
        <v>0</v>
      </c>
      <c r="BI997" s="225">
        <f>IF(N997="nulová",J997,0)</f>
        <v>0</v>
      </c>
      <c r="BJ997" s="17" t="s">
        <v>81</v>
      </c>
      <c r="BK997" s="225">
        <f>ROUND(I997*H997,2)</f>
        <v>0</v>
      </c>
      <c r="BL997" s="17" t="s">
        <v>272</v>
      </c>
      <c r="BM997" s="224" t="s">
        <v>1071</v>
      </c>
    </row>
    <row r="998" s="2" customFormat="1">
      <c r="A998" s="38"/>
      <c r="B998" s="39"/>
      <c r="C998" s="40"/>
      <c r="D998" s="226" t="s">
        <v>141</v>
      </c>
      <c r="E998" s="40"/>
      <c r="F998" s="227" t="s">
        <v>1070</v>
      </c>
      <c r="G998" s="40"/>
      <c r="H998" s="40"/>
      <c r="I998" s="228"/>
      <c r="J998" s="40"/>
      <c r="K998" s="40"/>
      <c r="L998" s="44"/>
      <c r="M998" s="229"/>
      <c r="N998" s="230"/>
      <c r="O998" s="91"/>
      <c r="P998" s="91"/>
      <c r="Q998" s="91"/>
      <c r="R998" s="91"/>
      <c r="S998" s="91"/>
      <c r="T998" s="92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T998" s="17" t="s">
        <v>141</v>
      </c>
      <c r="AU998" s="17" t="s">
        <v>83</v>
      </c>
    </row>
    <row r="999" s="14" customFormat="1">
      <c r="A999" s="14"/>
      <c r="B999" s="243"/>
      <c r="C999" s="244"/>
      <c r="D999" s="226" t="s">
        <v>145</v>
      </c>
      <c r="E999" s="244"/>
      <c r="F999" s="246" t="s">
        <v>1072</v>
      </c>
      <c r="G999" s="244"/>
      <c r="H999" s="247">
        <v>50.061</v>
      </c>
      <c r="I999" s="248"/>
      <c r="J999" s="244"/>
      <c r="K999" s="244"/>
      <c r="L999" s="249"/>
      <c r="M999" s="250"/>
      <c r="N999" s="251"/>
      <c r="O999" s="251"/>
      <c r="P999" s="251"/>
      <c r="Q999" s="251"/>
      <c r="R999" s="251"/>
      <c r="S999" s="251"/>
      <c r="T999" s="252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3" t="s">
        <v>145</v>
      </c>
      <c r="AU999" s="253" t="s">
        <v>83</v>
      </c>
      <c r="AV999" s="14" t="s">
        <v>83</v>
      </c>
      <c r="AW999" s="14" t="s">
        <v>4</v>
      </c>
      <c r="AX999" s="14" t="s">
        <v>81</v>
      </c>
      <c r="AY999" s="253" t="s">
        <v>133</v>
      </c>
    </row>
    <row r="1000" s="2" customFormat="1" ht="16.5" customHeight="1">
      <c r="A1000" s="38"/>
      <c r="B1000" s="39"/>
      <c r="C1000" s="212" t="s">
        <v>1073</v>
      </c>
      <c r="D1000" s="212" t="s">
        <v>135</v>
      </c>
      <c r="E1000" s="213" t="s">
        <v>1074</v>
      </c>
      <c r="F1000" s="214" t="s">
        <v>1075</v>
      </c>
      <c r="G1000" s="215" t="s">
        <v>312</v>
      </c>
      <c r="H1000" s="216">
        <v>38.189999999999998</v>
      </c>
      <c r="I1000" s="217"/>
      <c r="J1000" s="218">
        <f>ROUND(I1000*H1000,2)</f>
        <v>0</v>
      </c>
      <c r="K1000" s="219"/>
      <c r="L1000" s="44"/>
      <c r="M1000" s="220" t="s">
        <v>1</v>
      </c>
      <c r="N1000" s="221" t="s">
        <v>41</v>
      </c>
      <c r="O1000" s="91"/>
      <c r="P1000" s="222">
        <f>O1000*H1000</f>
        <v>0</v>
      </c>
      <c r="Q1000" s="222">
        <v>1.0000000000000001E-05</v>
      </c>
      <c r="R1000" s="222">
        <f>Q1000*H1000</f>
        <v>0.00038190000000000001</v>
      </c>
      <c r="S1000" s="222">
        <v>0</v>
      </c>
      <c r="T1000" s="223">
        <f>S1000*H1000</f>
        <v>0</v>
      </c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R1000" s="224" t="s">
        <v>272</v>
      </c>
      <c r="AT1000" s="224" t="s">
        <v>135</v>
      </c>
      <c r="AU1000" s="224" t="s">
        <v>83</v>
      </c>
      <c r="AY1000" s="17" t="s">
        <v>133</v>
      </c>
      <c r="BE1000" s="225">
        <f>IF(N1000="základní",J1000,0)</f>
        <v>0</v>
      </c>
      <c r="BF1000" s="225">
        <f>IF(N1000="snížená",J1000,0)</f>
        <v>0</v>
      </c>
      <c r="BG1000" s="225">
        <f>IF(N1000="zákl. přenesená",J1000,0)</f>
        <v>0</v>
      </c>
      <c r="BH1000" s="225">
        <f>IF(N1000="sníž. přenesená",J1000,0)</f>
        <v>0</v>
      </c>
      <c r="BI1000" s="225">
        <f>IF(N1000="nulová",J1000,0)</f>
        <v>0</v>
      </c>
      <c r="BJ1000" s="17" t="s">
        <v>81</v>
      </c>
      <c r="BK1000" s="225">
        <f>ROUND(I1000*H1000,2)</f>
        <v>0</v>
      </c>
      <c r="BL1000" s="17" t="s">
        <v>272</v>
      </c>
      <c r="BM1000" s="224" t="s">
        <v>1076</v>
      </c>
    </row>
    <row r="1001" s="2" customFormat="1">
      <c r="A1001" s="38"/>
      <c r="B1001" s="39"/>
      <c r="C1001" s="40"/>
      <c r="D1001" s="226" t="s">
        <v>141</v>
      </c>
      <c r="E1001" s="40"/>
      <c r="F1001" s="227" t="s">
        <v>1077</v>
      </c>
      <c r="G1001" s="40"/>
      <c r="H1001" s="40"/>
      <c r="I1001" s="228"/>
      <c r="J1001" s="40"/>
      <c r="K1001" s="40"/>
      <c r="L1001" s="44"/>
      <c r="M1001" s="229"/>
      <c r="N1001" s="230"/>
      <c r="O1001" s="91"/>
      <c r="P1001" s="91"/>
      <c r="Q1001" s="91"/>
      <c r="R1001" s="91"/>
      <c r="S1001" s="91"/>
      <c r="T1001" s="92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T1001" s="17" t="s">
        <v>141</v>
      </c>
      <c r="AU1001" s="17" t="s">
        <v>83</v>
      </c>
    </row>
    <row r="1002" s="2" customFormat="1">
      <c r="A1002" s="38"/>
      <c r="B1002" s="39"/>
      <c r="C1002" s="40"/>
      <c r="D1002" s="231" t="s">
        <v>143</v>
      </c>
      <c r="E1002" s="40"/>
      <c r="F1002" s="232" t="s">
        <v>1078</v>
      </c>
      <c r="G1002" s="40"/>
      <c r="H1002" s="40"/>
      <c r="I1002" s="228"/>
      <c r="J1002" s="40"/>
      <c r="K1002" s="40"/>
      <c r="L1002" s="44"/>
      <c r="M1002" s="229"/>
      <c r="N1002" s="230"/>
      <c r="O1002" s="91"/>
      <c r="P1002" s="91"/>
      <c r="Q1002" s="91"/>
      <c r="R1002" s="91"/>
      <c r="S1002" s="91"/>
      <c r="T1002" s="92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T1002" s="17" t="s">
        <v>143</v>
      </c>
      <c r="AU1002" s="17" t="s">
        <v>83</v>
      </c>
    </row>
    <row r="1003" s="13" customFormat="1">
      <c r="A1003" s="13"/>
      <c r="B1003" s="233"/>
      <c r="C1003" s="234"/>
      <c r="D1003" s="226" t="s">
        <v>145</v>
      </c>
      <c r="E1003" s="235" t="s">
        <v>1</v>
      </c>
      <c r="F1003" s="236" t="s">
        <v>1079</v>
      </c>
      <c r="G1003" s="234"/>
      <c r="H1003" s="235" t="s">
        <v>1</v>
      </c>
      <c r="I1003" s="237"/>
      <c r="J1003" s="234"/>
      <c r="K1003" s="234"/>
      <c r="L1003" s="238"/>
      <c r="M1003" s="239"/>
      <c r="N1003" s="240"/>
      <c r="O1003" s="240"/>
      <c r="P1003" s="240"/>
      <c r="Q1003" s="240"/>
      <c r="R1003" s="240"/>
      <c r="S1003" s="240"/>
      <c r="T1003" s="24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2" t="s">
        <v>145</v>
      </c>
      <c r="AU1003" s="242" t="s">
        <v>83</v>
      </c>
      <c r="AV1003" s="13" t="s">
        <v>81</v>
      </c>
      <c r="AW1003" s="13" t="s">
        <v>32</v>
      </c>
      <c r="AX1003" s="13" t="s">
        <v>76</v>
      </c>
      <c r="AY1003" s="242" t="s">
        <v>133</v>
      </c>
    </row>
    <row r="1004" s="13" customFormat="1">
      <c r="A1004" s="13"/>
      <c r="B1004" s="233"/>
      <c r="C1004" s="234"/>
      <c r="D1004" s="226" t="s">
        <v>145</v>
      </c>
      <c r="E1004" s="235" t="s">
        <v>1</v>
      </c>
      <c r="F1004" s="236" t="s">
        <v>209</v>
      </c>
      <c r="G1004" s="234"/>
      <c r="H1004" s="235" t="s">
        <v>1</v>
      </c>
      <c r="I1004" s="237"/>
      <c r="J1004" s="234"/>
      <c r="K1004" s="234"/>
      <c r="L1004" s="238"/>
      <c r="M1004" s="239"/>
      <c r="N1004" s="240"/>
      <c r="O1004" s="240"/>
      <c r="P1004" s="240"/>
      <c r="Q1004" s="240"/>
      <c r="R1004" s="240"/>
      <c r="S1004" s="240"/>
      <c r="T1004" s="241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2" t="s">
        <v>145</v>
      </c>
      <c r="AU1004" s="242" t="s">
        <v>83</v>
      </c>
      <c r="AV1004" s="13" t="s">
        <v>81</v>
      </c>
      <c r="AW1004" s="13" t="s">
        <v>32</v>
      </c>
      <c r="AX1004" s="13" t="s">
        <v>76</v>
      </c>
      <c r="AY1004" s="242" t="s">
        <v>133</v>
      </c>
    </row>
    <row r="1005" s="14" customFormat="1">
      <c r="A1005" s="14"/>
      <c r="B1005" s="243"/>
      <c r="C1005" s="244"/>
      <c r="D1005" s="226" t="s">
        <v>145</v>
      </c>
      <c r="E1005" s="245" t="s">
        <v>1</v>
      </c>
      <c r="F1005" s="246" t="s">
        <v>320</v>
      </c>
      <c r="G1005" s="244"/>
      <c r="H1005" s="247">
        <v>20.789999999999999</v>
      </c>
      <c r="I1005" s="248"/>
      <c r="J1005" s="244"/>
      <c r="K1005" s="244"/>
      <c r="L1005" s="249"/>
      <c r="M1005" s="250"/>
      <c r="N1005" s="251"/>
      <c r="O1005" s="251"/>
      <c r="P1005" s="251"/>
      <c r="Q1005" s="251"/>
      <c r="R1005" s="251"/>
      <c r="S1005" s="251"/>
      <c r="T1005" s="252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3" t="s">
        <v>145</v>
      </c>
      <c r="AU1005" s="253" t="s">
        <v>83</v>
      </c>
      <c r="AV1005" s="14" t="s">
        <v>83</v>
      </c>
      <c r="AW1005" s="14" t="s">
        <v>32</v>
      </c>
      <c r="AX1005" s="14" t="s">
        <v>76</v>
      </c>
      <c r="AY1005" s="253" t="s">
        <v>133</v>
      </c>
    </row>
    <row r="1006" s="13" customFormat="1">
      <c r="A1006" s="13"/>
      <c r="B1006" s="233"/>
      <c r="C1006" s="234"/>
      <c r="D1006" s="226" t="s">
        <v>145</v>
      </c>
      <c r="E1006" s="235" t="s">
        <v>1</v>
      </c>
      <c r="F1006" s="236" t="s">
        <v>207</v>
      </c>
      <c r="G1006" s="234"/>
      <c r="H1006" s="235" t="s">
        <v>1</v>
      </c>
      <c r="I1006" s="237"/>
      <c r="J1006" s="234"/>
      <c r="K1006" s="234"/>
      <c r="L1006" s="238"/>
      <c r="M1006" s="239"/>
      <c r="N1006" s="240"/>
      <c r="O1006" s="240"/>
      <c r="P1006" s="240"/>
      <c r="Q1006" s="240"/>
      <c r="R1006" s="240"/>
      <c r="S1006" s="240"/>
      <c r="T1006" s="241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2" t="s">
        <v>145</v>
      </c>
      <c r="AU1006" s="242" t="s">
        <v>83</v>
      </c>
      <c r="AV1006" s="13" t="s">
        <v>81</v>
      </c>
      <c r="AW1006" s="13" t="s">
        <v>32</v>
      </c>
      <c r="AX1006" s="13" t="s">
        <v>76</v>
      </c>
      <c r="AY1006" s="242" t="s">
        <v>133</v>
      </c>
    </row>
    <row r="1007" s="14" customFormat="1">
      <c r="A1007" s="14"/>
      <c r="B1007" s="243"/>
      <c r="C1007" s="244"/>
      <c r="D1007" s="226" t="s">
        <v>145</v>
      </c>
      <c r="E1007" s="245" t="s">
        <v>1</v>
      </c>
      <c r="F1007" s="246" t="s">
        <v>321</v>
      </c>
      <c r="G1007" s="244"/>
      <c r="H1007" s="247">
        <v>17.399999999999999</v>
      </c>
      <c r="I1007" s="248"/>
      <c r="J1007" s="244"/>
      <c r="K1007" s="244"/>
      <c r="L1007" s="249"/>
      <c r="M1007" s="250"/>
      <c r="N1007" s="251"/>
      <c r="O1007" s="251"/>
      <c r="P1007" s="251"/>
      <c r="Q1007" s="251"/>
      <c r="R1007" s="251"/>
      <c r="S1007" s="251"/>
      <c r="T1007" s="252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3" t="s">
        <v>145</v>
      </c>
      <c r="AU1007" s="253" t="s">
        <v>83</v>
      </c>
      <c r="AV1007" s="14" t="s">
        <v>83</v>
      </c>
      <c r="AW1007" s="14" t="s">
        <v>32</v>
      </c>
      <c r="AX1007" s="14" t="s">
        <v>76</v>
      </c>
      <c r="AY1007" s="253" t="s">
        <v>133</v>
      </c>
    </row>
    <row r="1008" s="15" customFormat="1">
      <c r="A1008" s="15"/>
      <c r="B1008" s="254"/>
      <c r="C1008" s="255"/>
      <c r="D1008" s="226" t="s">
        <v>145</v>
      </c>
      <c r="E1008" s="256" t="s">
        <v>1</v>
      </c>
      <c r="F1008" s="257" t="s">
        <v>151</v>
      </c>
      <c r="G1008" s="255"/>
      <c r="H1008" s="258">
        <v>38.189999999999998</v>
      </c>
      <c r="I1008" s="259"/>
      <c r="J1008" s="255"/>
      <c r="K1008" s="255"/>
      <c r="L1008" s="260"/>
      <c r="M1008" s="261"/>
      <c r="N1008" s="262"/>
      <c r="O1008" s="262"/>
      <c r="P1008" s="262"/>
      <c r="Q1008" s="262"/>
      <c r="R1008" s="262"/>
      <c r="S1008" s="262"/>
      <c r="T1008" s="263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64" t="s">
        <v>145</v>
      </c>
      <c r="AU1008" s="264" t="s">
        <v>83</v>
      </c>
      <c r="AV1008" s="15" t="s">
        <v>139</v>
      </c>
      <c r="AW1008" s="15" t="s">
        <v>32</v>
      </c>
      <c r="AX1008" s="15" t="s">
        <v>81</v>
      </c>
      <c r="AY1008" s="264" t="s">
        <v>133</v>
      </c>
    </row>
    <row r="1009" s="2" customFormat="1" ht="16.5" customHeight="1">
      <c r="A1009" s="38"/>
      <c r="B1009" s="39"/>
      <c r="C1009" s="265" t="s">
        <v>1080</v>
      </c>
      <c r="D1009" s="265" t="s">
        <v>169</v>
      </c>
      <c r="E1009" s="266" t="s">
        <v>1081</v>
      </c>
      <c r="F1009" s="267" t="s">
        <v>1082</v>
      </c>
      <c r="G1009" s="268" t="s">
        <v>312</v>
      </c>
      <c r="H1009" s="269">
        <v>38.954000000000001</v>
      </c>
      <c r="I1009" s="270"/>
      <c r="J1009" s="271">
        <f>ROUND(I1009*H1009,2)</f>
        <v>0</v>
      </c>
      <c r="K1009" s="272"/>
      <c r="L1009" s="273"/>
      <c r="M1009" s="274" t="s">
        <v>1</v>
      </c>
      <c r="N1009" s="275" t="s">
        <v>41</v>
      </c>
      <c r="O1009" s="91"/>
      <c r="P1009" s="222">
        <f>O1009*H1009</f>
        <v>0</v>
      </c>
      <c r="Q1009" s="222">
        <v>0.00027</v>
      </c>
      <c r="R1009" s="222">
        <f>Q1009*H1009</f>
        <v>0.01051758</v>
      </c>
      <c r="S1009" s="222">
        <v>0</v>
      </c>
      <c r="T1009" s="223">
        <f>S1009*H1009</f>
        <v>0</v>
      </c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R1009" s="224" t="s">
        <v>414</v>
      </c>
      <c r="AT1009" s="224" t="s">
        <v>169</v>
      </c>
      <c r="AU1009" s="224" t="s">
        <v>83</v>
      </c>
      <c r="AY1009" s="17" t="s">
        <v>133</v>
      </c>
      <c r="BE1009" s="225">
        <f>IF(N1009="základní",J1009,0)</f>
        <v>0</v>
      </c>
      <c r="BF1009" s="225">
        <f>IF(N1009="snížená",J1009,0)</f>
        <v>0</v>
      </c>
      <c r="BG1009" s="225">
        <f>IF(N1009="zákl. přenesená",J1009,0)</f>
        <v>0</v>
      </c>
      <c r="BH1009" s="225">
        <f>IF(N1009="sníž. přenesená",J1009,0)</f>
        <v>0</v>
      </c>
      <c r="BI1009" s="225">
        <f>IF(N1009="nulová",J1009,0)</f>
        <v>0</v>
      </c>
      <c r="BJ1009" s="17" t="s">
        <v>81</v>
      </c>
      <c r="BK1009" s="225">
        <f>ROUND(I1009*H1009,2)</f>
        <v>0</v>
      </c>
      <c r="BL1009" s="17" t="s">
        <v>272</v>
      </c>
      <c r="BM1009" s="224" t="s">
        <v>1083</v>
      </c>
    </row>
    <row r="1010" s="2" customFormat="1">
      <c r="A1010" s="38"/>
      <c r="B1010" s="39"/>
      <c r="C1010" s="40"/>
      <c r="D1010" s="226" t="s">
        <v>141</v>
      </c>
      <c r="E1010" s="40"/>
      <c r="F1010" s="227" t="s">
        <v>1082</v>
      </c>
      <c r="G1010" s="40"/>
      <c r="H1010" s="40"/>
      <c r="I1010" s="228"/>
      <c r="J1010" s="40"/>
      <c r="K1010" s="40"/>
      <c r="L1010" s="44"/>
      <c r="M1010" s="229"/>
      <c r="N1010" s="230"/>
      <c r="O1010" s="91"/>
      <c r="P1010" s="91"/>
      <c r="Q1010" s="91"/>
      <c r="R1010" s="91"/>
      <c r="S1010" s="91"/>
      <c r="T1010" s="92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T1010" s="17" t="s">
        <v>141</v>
      </c>
      <c r="AU1010" s="17" t="s">
        <v>83</v>
      </c>
    </row>
    <row r="1011" s="14" customFormat="1">
      <c r="A1011" s="14"/>
      <c r="B1011" s="243"/>
      <c r="C1011" s="244"/>
      <c r="D1011" s="226" t="s">
        <v>145</v>
      </c>
      <c r="E1011" s="244"/>
      <c r="F1011" s="246" t="s">
        <v>1084</v>
      </c>
      <c r="G1011" s="244"/>
      <c r="H1011" s="247">
        <v>38.954000000000001</v>
      </c>
      <c r="I1011" s="248"/>
      <c r="J1011" s="244"/>
      <c r="K1011" s="244"/>
      <c r="L1011" s="249"/>
      <c r="M1011" s="250"/>
      <c r="N1011" s="251"/>
      <c r="O1011" s="251"/>
      <c r="P1011" s="251"/>
      <c r="Q1011" s="251"/>
      <c r="R1011" s="251"/>
      <c r="S1011" s="251"/>
      <c r="T1011" s="252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53" t="s">
        <v>145</v>
      </c>
      <c r="AU1011" s="253" t="s">
        <v>83</v>
      </c>
      <c r="AV1011" s="14" t="s">
        <v>83</v>
      </c>
      <c r="AW1011" s="14" t="s">
        <v>4</v>
      </c>
      <c r="AX1011" s="14" t="s">
        <v>81</v>
      </c>
      <c r="AY1011" s="253" t="s">
        <v>133</v>
      </c>
    </row>
    <row r="1012" s="2" customFormat="1" ht="16.5" customHeight="1">
      <c r="A1012" s="38"/>
      <c r="B1012" s="39"/>
      <c r="C1012" s="212" t="s">
        <v>1085</v>
      </c>
      <c r="D1012" s="212" t="s">
        <v>135</v>
      </c>
      <c r="E1012" s="213" t="s">
        <v>1086</v>
      </c>
      <c r="F1012" s="214" t="s">
        <v>1087</v>
      </c>
      <c r="G1012" s="215" t="s">
        <v>282</v>
      </c>
      <c r="H1012" s="216">
        <v>0.28000000000000003</v>
      </c>
      <c r="I1012" s="217"/>
      <c r="J1012" s="218">
        <f>ROUND(I1012*H1012,2)</f>
        <v>0</v>
      </c>
      <c r="K1012" s="219"/>
      <c r="L1012" s="44"/>
      <c r="M1012" s="220" t="s">
        <v>1</v>
      </c>
      <c r="N1012" s="221" t="s">
        <v>41</v>
      </c>
      <c r="O1012" s="91"/>
      <c r="P1012" s="222">
        <f>O1012*H1012</f>
        <v>0</v>
      </c>
      <c r="Q1012" s="222">
        <v>0</v>
      </c>
      <c r="R1012" s="222">
        <f>Q1012*H1012</f>
        <v>0</v>
      </c>
      <c r="S1012" s="222">
        <v>0</v>
      </c>
      <c r="T1012" s="223">
        <f>S1012*H1012</f>
        <v>0</v>
      </c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R1012" s="224" t="s">
        <v>272</v>
      </c>
      <c r="AT1012" s="224" t="s">
        <v>135</v>
      </c>
      <c r="AU1012" s="224" t="s">
        <v>83</v>
      </c>
      <c r="AY1012" s="17" t="s">
        <v>133</v>
      </c>
      <c r="BE1012" s="225">
        <f>IF(N1012="základní",J1012,0)</f>
        <v>0</v>
      </c>
      <c r="BF1012" s="225">
        <f>IF(N1012="snížená",J1012,0)</f>
        <v>0</v>
      </c>
      <c r="BG1012" s="225">
        <f>IF(N1012="zákl. přenesená",J1012,0)</f>
        <v>0</v>
      </c>
      <c r="BH1012" s="225">
        <f>IF(N1012="sníž. přenesená",J1012,0)</f>
        <v>0</v>
      </c>
      <c r="BI1012" s="225">
        <f>IF(N1012="nulová",J1012,0)</f>
        <v>0</v>
      </c>
      <c r="BJ1012" s="17" t="s">
        <v>81</v>
      </c>
      <c r="BK1012" s="225">
        <f>ROUND(I1012*H1012,2)</f>
        <v>0</v>
      </c>
      <c r="BL1012" s="17" t="s">
        <v>272</v>
      </c>
      <c r="BM1012" s="224" t="s">
        <v>1088</v>
      </c>
    </row>
    <row r="1013" s="2" customFormat="1">
      <c r="A1013" s="38"/>
      <c r="B1013" s="39"/>
      <c r="C1013" s="40"/>
      <c r="D1013" s="226" t="s">
        <v>141</v>
      </c>
      <c r="E1013" s="40"/>
      <c r="F1013" s="227" t="s">
        <v>1089</v>
      </c>
      <c r="G1013" s="40"/>
      <c r="H1013" s="40"/>
      <c r="I1013" s="228"/>
      <c r="J1013" s="40"/>
      <c r="K1013" s="40"/>
      <c r="L1013" s="44"/>
      <c r="M1013" s="229"/>
      <c r="N1013" s="230"/>
      <c r="O1013" s="91"/>
      <c r="P1013" s="91"/>
      <c r="Q1013" s="91"/>
      <c r="R1013" s="91"/>
      <c r="S1013" s="91"/>
      <c r="T1013" s="92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T1013" s="17" t="s">
        <v>141</v>
      </c>
      <c r="AU1013" s="17" t="s">
        <v>83</v>
      </c>
    </row>
    <row r="1014" s="2" customFormat="1">
      <c r="A1014" s="38"/>
      <c r="B1014" s="39"/>
      <c r="C1014" s="40"/>
      <c r="D1014" s="231" t="s">
        <v>143</v>
      </c>
      <c r="E1014" s="40"/>
      <c r="F1014" s="232" t="s">
        <v>1090</v>
      </c>
      <c r="G1014" s="40"/>
      <c r="H1014" s="40"/>
      <c r="I1014" s="228"/>
      <c r="J1014" s="40"/>
      <c r="K1014" s="40"/>
      <c r="L1014" s="44"/>
      <c r="M1014" s="229"/>
      <c r="N1014" s="230"/>
      <c r="O1014" s="91"/>
      <c r="P1014" s="91"/>
      <c r="Q1014" s="91"/>
      <c r="R1014" s="91"/>
      <c r="S1014" s="91"/>
      <c r="T1014" s="92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T1014" s="17" t="s">
        <v>143</v>
      </c>
      <c r="AU1014" s="17" t="s">
        <v>83</v>
      </c>
    </row>
    <row r="1015" s="12" customFormat="1" ht="22.8" customHeight="1">
      <c r="A1015" s="12"/>
      <c r="B1015" s="196"/>
      <c r="C1015" s="197"/>
      <c r="D1015" s="198" t="s">
        <v>75</v>
      </c>
      <c r="E1015" s="210" t="s">
        <v>1091</v>
      </c>
      <c r="F1015" s="210" t="s">
        <v>1092</v>
      </c>
      <c r="G1015" s="197"/>
      <c r="H1015" s="197"/>
      <c r="I1015" s="200"/>
      <c r="J1015" s="211">
        <f>BK1015</f>
        <v>0</v>
      </c>
      <c r="K1015" s="197"/>
      <c r="L1015" s="202"/>
      <c r="M1015" s="203"/>
      <c r="N1015" s="204"/>
      <c r="O1015" s="204"/>
      <c r="P1015" s="205">
        <f>SUM(P1016:P1047)</f>
        <v>0</v>
      </c>
      <c r="Q1015" s="204"/>
      <c r="R1015" s="205">
        <f>SUM(R1016:R1047)</f>
        <v>0.63695831999999997</v>
      </c>
      <c r="S1015" s="204"/>
      <c r="T1015" s="206">
        <f>SUM(T1016:T1047)</f>
        <v>0</v>
      </c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R1015" s="207" t="s">
        <v>83</v>
      </c>
      <c r="AT1015" s="208" t="s">
        <v>75</v>
      </c>
      <c r="AU1015" s="208" t="s">
        <v>81</v>
      </c>
      <c r="AY1015" s="207" t="s">
        <v>133</v>
      </c>
      <c r="BK1015" s="209">
        <f>SUM(BK1016:BK1047)</f>
        <v>0</v>
      </c>
    </row>
    <row r="1016" s="2" customFormat="1" ht="16.5" customHeight="1">
      <c r="A1016" s="38"/>
      <c r="B1016" s="39"/>
      <c r="C1016" s="212" t="s">
        <v>1093</v>
      </c>
      <c r="D1016" s="212" t="s">
        <v>135</v>
      </c>
      <c r="E1016" s="213" t="s">
        <v>1094</v>
      </c>
      <c r="F1016" s="214" t="s">
        <v>1095</v>
      </c>
      <c r="G1016" s="215" t="s">
        <v>138</v>
      </c>
      <c r="H1016" s="216">
        <v>17.640000000000001</v>
      </c>
      <c r="I1016" s="217"/>
      <c r="J1016" s="218">
        <f>ROUND(I1016*H1016,2)</f>
        <v>0</v>
      </c>
      <c r="K1016" s="219"/>
      <c r="L1016" s="44"/>
      <c r="M1016" s="220" t="s">
        <v>1</v>
      </c>
      <c r="N1016" s="221" t="s">
        <v>41</v>
      </c>
      <c r="O1016" s="91"/>
      <c r="P1016" s="222">
        <f>O1016*H1016</f>
        <v>0</v>
      </c>
      <c r="Q1016" s="222">
        <v>0.0015</v>
      </c>
      <c r="R1016" s="222">
        <f>Q1016*H1016</f>
        <v>0.026460000000000001</v>
      </c>
      <c r="S1016" s="222">
        <v>0</v>
      </c>
      <c r="T1016" s="223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4" t="s">
        <v>272</v>
      </c>
      <c r="AT1016" s="224" t="s">
        <v>135</v>
      </c>
      <c r="AU1016" s="224" t="s">
        <v>83</v>
      </c>
      <c r="AY1016" s="17" t="s">
        <v>133</v>
      </c>
      <c r="BE1016" s="225">
        <f>IF(N1016="základní",J1016,0)</f>
        <v>0</v>
      </c>
      <c r="BF1016" s="225">
        <f>IF(N1016="snížená",J1016,0)</f>
        <v>0</v>
      </c>
      <c r="BG1016" s="225">
        <f>IF(N1016="zákl. přenesená",J1016,0)</f>
        <v>0</v>
      </c>
      <c r="BH1016" s="225">
        <f>IF(N1016="sníž. přenesená",J1016,0)</f>
        <v>0</v>
      </c>
      <c r="BI1016" s="225">
        <f>IF(N1016="nulová",J1016,0)</f>
        <v>0</v>
      </c>
      <c r="BJ1016" s="17" t="s">
        <v>81</v>
      </c>
      <c r="BK1016" s="225">
        <f>ROUND(I1016*H1016,2)</f>
        <v>0</v>
      </c>
      <c r="BL1016" s="17" t="s">
        <v>272</v>
      </c>
      <c r="BM1016" s="224" t="s">
        <v>1096</v>
      </c>
    </row>
    <row r="1017" s="2" customFormat="1">
      <c r="A1017" s="38"/>
      <c r="B1017" s="39"/>
      <c r="C1017" s="40"/>
      <c r="D1017" s="226" t="s">
        <v>141</v>
      </c>
      <c r="E1017" s="40"/>
      <c r="F1017" s="227" t="s">
        <v>1097</v>
      </c>
      <c r="G1017" s="40"/>
      <c r="H1017" s="40"/>
      <c r="I1017" s="228"/>
      <c r="J1017" s="40"/>
      <c r="K1017" s="40"/>
      <c r="L1017" s="44"/>
      <c r="M1017" s="229"/>
      <c r="N1017" s="230"/>
      <c r="O1017" s="91"/>
      <c r="P1017" s="91"/>
      <c r="Q1017" s="91"/>
      <c r="R1017" s="91"/>
      <c r="S1017" s="91"/>
      <c r="T1017" s="92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T1017" s="17" t="s">
        <v>141</v>
      </c>
      <c r="AU1017" s="17" t="s">
        <v>83</v>
      </c>
    </row>
    <row r="1018" s="2" customFormat="1">
      <c r="A1018" s="38"/>
      <c r="B1018" s="39"/>
      <c r="C1018" s="40"/>
      <c r="D1018" s="231" t="s">
        <v>143</v>
      </c>
      <c r="E1018" s="40"/>
      <c r="F1018" s="232" t="s">
        <v>1098</v>
      </c>
      <c r="G1018" s="40"/>
      <c r="H1018" s="40"/>
      <c r="I1018" s="228"/>
      <c r="J1018" s="40"/>
      <c r="K1018" s="40"/>
      <c r="L1018" s="44"/>
      <c r="M1018" s="229"/>
      <c r="N1018" s="230"/>
      <c r="O1018" s="91"/>
      <c r="P1018" s="91"/>
      <c r="Q1018" s="91"/>
      <c r="R1018" s="91"/>
      <c r="S1018" s="91"/>
      <c r="T1018" s="92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T1018" s="17" t="s">
        <v>143</v>
      </c>
      <c r="AU1018" s="17" t="s">
        <v>83</v>
      </c>
    </row>
    <row r="1019" s="13" customFormat="1">
      <c r="A1019" s="13"/>
      <c r="B1019" s="233"/>
      <c r="C1019" s="234"/>
      <c r="D1019" s="226" t="s">
        <v>145</v>
      </c>
      <c r="E1019" s="235" t="s">
        <v>1</v>
      </c>
      <c r="F1019" s="236" t="s">
        <v>658</v>
      </c>
      <c r="G1019" s="234"/>
      <c r="H1019" s="235" t="s">
        <v>1</v>
      </c>
      <c r="I1019" s="237"/>
      <c r="J1019" s="234"/>
      <c r="K1019" s="234"/>
      <c r="L1019" s="238"/>
      <c r="M1019" s="239"/>
      <c r="N1019" s="240"/>
      <c r="O1019" s="240"/>
      <c r="P1019" s="240"/>
      <c r="Q1019" s="240"/>
      <c r="R1019" s="240"/>
      <c r="S1019" s="240"/>
      <c r="T1019" s="241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2" t="s">
        <v>145</v>
      </c>
      <c r="AU1019" s="242" t="s">
        <v>83</v>
      </c>
      <c r="AV1019" s="13" t="s">
        <v>81</v>
      </c>
      <c r="AW1019" s="13" t="s">
        <v>32</v>
      </c>
      <c r="AX1019" s="13" t="s">
        <v>76</v>
      </c>
      <c r="AY1019" s="242" t="s">
        <v>133</v>
      </c>
    </row>
    <row r="1020" s="14" customFormat="1">
      <c r="A1020" s="14"/>
      <c r="B1020" s="243"/>
      <c r="C1020" s="244"/>
      <c r="D1020" s="226" t="s">
        <v>145</v>
      </c>
      <c r="E1020" s="245" t="s">
        <v>1</v>
      </c>
      <c r="F1020" s="246" t="s">
        <v>1099</v>
      </c>
      <c r="G1020" s="244"/>
      <c r="H1020" s="247">
        <v>17.640000000000001</v>
      </c>
      <c r="I1020" s="248"/>
      <c r="J1020" s="244"/>
      <c r="K1020" s="244"/>
      <c r="L1020" s="249"/>
      <c r="M1020" s="250"/>
      <c r="N1020" s="251"/>
      <c r="O1020" s="251"/>
      <c r="P1020" s="251"/>
      <c r="Q1020" s="251"/>
      <c r="R1020" s="251"/>
      <c r="S1020" s="251"/>
      <c r="T1020" s="252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3" t="s">
        <v>145</v>
      </c>
      <c r="AU1020" s="253" t="s">
        <v>83</v>
      </c>
      <c r="AV1020" s="14" t="s">
        <v>83</v>
      </c>
      <c r="AW1020" s="14" t="s">
        <v>32</v>
      </c>
      <c r="AX1020" s="14" t="s">
        <v>76</v>
      </c>
      <c r="AY1020" s="253" t="s">
        <v>133</v>
      </c>
    </row>
    <row r="1021" s="15" customFormat="1">
      <c r="A1021" s="15"/>
      <c r="B1021" s="254"/>
      <c r="C1021" s="255"/>
      <c r="D1021" s="226" t="s">
        <v>145</v>
      </c>
      <c r="E1021" s="256" t="s">
        <v>1</v>
      </c>
      <c r="F1021" s="257" t="s">
        <v>151</v>
      </c>
      <c r="G1021" s="255"/>
      <c r="H1021" s="258">
        <v>17.640000000000001</v>
      </c>
      <c r="I1021" s="259"/>
      <c r="J1021" s="255"/>
      <c r="K1021" s="255"/>
      <c r="L1021" s="260"/>
      <c r="M1021" s="261"/>
      <c r="N1021" s="262"/>
      <c r="O1021" s="262"/>
      <c r="P1021" s="262"/>
      <c r="Q1021" s="262"/>
      <c r="R1021" s="262"/>
      <c r="S1021" s="262"/>
      <c r="T1021" s="263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64" t="s">
        <v>145</v>
      </c>
      <c r="AU1021" s="264" t="s">
        <v>83</v>
      </c>
      <c r="AV1021" s="15" t="s">
        <v>139</v>
      </c>
      <c r="AW1021" s="15" t="s">
        <v>32</v>
      </c>
      <c r="AX1021" s="15" t="s">
        <v>81</v>
      </c>
      <c r="AY1021" s="264" t="s">
        <v>133</v>
      </c>
    </row>
    <row r="1022" s="2" customFormat="1" ht="16.5" customHeight="1">
      <c r="A1022" s="38"/>
      <c r="B1022" s="39"/>
      <c r="C1022" s="212" t="s">
        <v>1100</v>
      </c>
      <c r="D1022" s="212" t="s">
        <v>135</v>
      </c>
      <c r="E1022" s="213" t="s">
        <v>1101</v>
      </c>
      <c r="F1022" s="214" t="s">
        <v>1102</v>
      </c>
      <c r="G1022" s="215" t="s">
        <v>312</v>
      </c>
      <c r="H1022" s="216">
        <v>19</v>
      </c>
      <c r="I1022" s="217"/>
      <c r="J1022" s="218">
        <f>ROUND(I1022*H1022,2)</f>
        <v>0</v>
      </c>
      <c r="K1022" s="219"/>
      <c r="L1022" s="44"/>
      <c r="M1022" s="220" t="s">
        <v>1</v>
      </c>
      <c r="N1022" s="221" t="s">
        <v>41</v>
      </c>
      <c r="O1022" s="91"/>
      <c r="P1022" s="222">
        <f>O1022*H1022</f>
        <v>0</v>
      </c>
      <c r="Q1022" s="222">
        <v>0.00020000000000000001</v>
      </c>
      <c r="R1022" s="222">
        <f>Q1022*H1022</f>
        <v>0.0038</v>
      </c>
      <c r="S1022" s="222">
        <v>0</v>
      </c>
      <c r="T1022" s="223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24" t="s">
        <v>272</v>
      </c>
      <c r="AT1022" s="224" t="s">
        <v>135</v>
      </c>
      <c r="AU1022" s="224" t="s">
        <v>83</v>
      </c>
      <c r="AY1022" s="17" t="s">
        <v>133</v>
      </c>
      <c r="BE1022" s="225">
        <f>IF(N1022="základní",J1022,0)</f>
        <v>0</v>
      </c>
      <c r="BF1022" s="225">
        <f>IF(N1022="snížená",J1022,0)</f>
        <v>0</v>
      </c>
      <c r="BG1022" s="225">
        <f>IF(N1022="zákl. přenesená",J1022,0)</f>
        <v>0</v>
      </c>
      <c r="BH1022" s="225">
        <f>IF(N1022="sníž. přenesená",J1022,0)</f>
        <v>0</v>
      </c>
      <c r="BI1022" s="225">
        <f>IF(N1022="nulová",J1022,0)</f>
        <v>0</v>
      </c>
      <c r="BJ1022" s="17" t="s">
        <v>81</v>
      </c>
      <c r="BK1022" s="225">
        <f>ROUND(I1022*H1022,2)</f>
        <v>0</v>
      </c>
      <c r="BL1022" s="17" t="s">
        <v>272</v>
      </c>
      <c r="BM1022" s="224" t="s">
        <v>1103</v>
      </c>
    </row>
    <row r="1023" s="2" customFormat="1">
      <c r="A1023" s="38"/>
      <c r="B1023" s="39"/>
      <c r="C1023" s="40"/>
      <c r="D1023" s="226" t="s">
        <v>141</v>
      </c>
      <c r="E1023" s="40"/>
      <c r="F1023" s="227" t="s">
        <v>1104</v>
      </c>
      <c r="G1023" s="40"/>
      <c r="H1023" s="40"/>
      <c r="I1023" s="228"/>
      <c r="J1023" s="40"/>
      <c r="K1023" s="40"/>
      <c r="L1023" s="44"/>
      <c r="M1023" s="229"/>
      <c r="N1023" s="230"/>
      <c r="O1023" s="91"/>
      <c r="P1023" s="91"/>
      <c r="Q1023" s="91"/>
      <c r="R1023" s="91"/>
      <c r="S1023" s="91"/>
      <c r="T1023" s="92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T1023" s="17" t="s">
        <v>141</v>
      </c>
      <c r="AU1023" s="17" t="s">
        <v>83</v>
      </c>
    </row>
    <row r="1024" s="2" customFormat="1">
      <c r="A1024" s="38"/>
      <c r="B1024" s="39"/>
      <c r="C1024" s="40"/>
      <c r="D1024" s="231" t="s">
        <v>143</v>
      </c>
      <c r="E1024" s="40"/>
      <c r="F1024" s="232" t="s">
        <v>1105</v>
      </c>
      <c r="G1024" s="40"/>
      <c r="H1024" s="40"/>
      <c r="I1024" s="228"/>
      <c r="J1024" s="40"/>
      <c r="K1024" s="40"/>
      <c r="L1024" s="44"/>
      <c r="M1024" s="229"/>
      <c r="N1024" s="230"/>
      <c r="O1024" s="91"/>
      <c r="P1024" s="91"/>
      <c r="Q1024" s="91"/>
      <c r="R1024" s="91"/>
      <c r="S1024" s="91"/>
      <c r="T1024" s="92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T1024" s="17" t="s">
        <v>143</v>
      </c>
      <c r="AU1024" s="17" t="s">
        <v>83</v>
      </c>
    </row>
    <row r="1025" s="13" customFormat="1">
      <c r="A1025" s="13"/>
      <c r="B1025" s="233"/>
      <c r="C1025" s="234"/>
      <c r="D1025" s="226" t="s">
        <v>145</v>
      </c>
      <c r="E1025" s="235" t="s">
        <v>1</v>
      </c>
      <c r="F1025" s="236" t="s">
        <v>658</v>
      </c>
      <c r="G1025" s="234"/>
      <c r="H1025" s="235" t="s">
        <v>1</v>
      </c>
      <c r="I1025" s="237"/>
      <c r="J1025" s="234"/>
      <c r="K1025" s="234"/>
      <c r="L1025" s="238"/>
      <c r="M1025" s="239"/>
      <c r="N1025" s="240"/>
      <c r="O1025" s="240"/>
      <c r="P1025" s="240"/>
      <c r="Q1025" s="240"/>
      <c r="R1025" s="240"/>
      <c r="S1025" s="240"/>
      <c r="T1025" s="24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2" t="s">
        <v>145</v>
      </c>
      <c r="AU1025" s="242" t="s">
        <v>83</v>
      </c>
      <c r="AV1025" s="13" t="s">
        <v>81</v>
      </c>
      <c r="AW1025" s="13" t="s">
        <v>32</v>
      </c>
      <c r="AX1025" s="13" t="s">
        <v>76</v>
      </c>
      <c r="AY1025" s="242" t="s">
        <v>133</v>
      </c>
    </row>
    <row r="1026" s="14" customFormat="1">
      <c r="A1026" s="14"/>
      <c r="B1026" s="243"/>
      <c r="C1026" s="244"/>
      <c r="D1026" s="226" t="s">
        <v>145</v>
      </c>
      <c r="E1026" s="245" t="s">
        <v>1</v>
      </c>
      <c r="F1026" s="246" t="s">
        <v>319</v>
      </c>
      <c r="G1026" s="244"/>
      <c r="H1026" s="247">
        <v>13.6</v>
      </c>
      <c r="I1026" s="248"/>
      <c r="J1026" s="244"/>
      <c r="K1026" s="244"/>
      <c r="L1026" s="249"/>
      <c r="M1026" s="250"/>
      <c r="N1026" s="251"/>
      <c r="O1026" s="251"/>
      <c r="P1026" s="251"/>
      <c r="Q1026" s="251"/>
      <c r="R1026" s="251"/>
      <c r="S1026" s="251"/>
      <c r="T1026" s="252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3" t="s">
        <v>145</v>
      </c>
      <c r="AU1026" s="253" t="s">
        <v>83</v>
      </c>
      <c r="AV1026" s="14" t="s">
        <v>83</v>
      </c>
      <c r="AW1026" s="14" t="s">
        <v>32</v>
      </c>
      <c r="AX1026" s="14" t="s">
        <v>76</v>
      </c>
      <c r="AY1026" s="253" t="s">
        <v>133</v>
      </c>
    </row>
    <row r="1027" s="14" customFormat="1">
      <c r="A1027" s="14"/>
      <c r="B1027" s="243"/>
      <c r="C1027" s="244"/>
      <c r="D1027" s="226" t="s">
        <v>145</v>
      </c>
      <c r="E1027" s="245" t="s">
        <v>1</v>
      </c>
      <c r="F1027" s="246" t="s">
        <v>1106</v>
      </c>
      <c r="G1027" s="244"/>
      <c r="H1027" s="247">
        <v>4.2000000000000002</v>
      </c>
      <c r="I1027" s="248"/>
      <c r="J1027" s="244"/>
      <c r="K1027" s="244"/>
      <c r="L1027" s="249"/>
      <c r="M1027" s="250"/>
      <c r="N1027" s="251"/>
      <c r="O1027" s="251"/>
      <c r="P1027" s="251"/>
      <c r="Q1027" s="251"/>
      <c r="R1027" s="251"/>
      <c r="S1027" s="251"/>
      <c r="T1027" s="252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3" t="s">
        <v>145</v>
      </c>
      <c r="AU1027" s="253" t="s">
        <v>83</v>
      </c>
      <c r="AV1027" s="14" t="s">
        <v>83</v>
      </c>
      <c r="AW1027" s="14" t="s">
        <v>32</v>
      </c>
      <c r="AX1027" s="14" t="s">
        <v>76</v>
      </c>
      <c r="AY1027" s="253" t="s">
        <v>133</v>
      </c>
    </row>
    <row r="1028" s="13" customFormat="1">
      <c r="A1028" s="13"/>
      <c r="B1028" s="233"/>
      <c r="C1028" s="234"/>
      <c r="D1028" s="226" t="s">
        <v>145</v>
      </c>
      <c r="E1028" s="235" t="s">
        <v>1</v>
      </c>
      <c r="F1028" s="236" t="s">
        <v>209</v>
      </c>
      <c r="G1028" s="234"/>
      <c r="H1028" s="235" t="s">
        <v>1</v>
      </c>
      <c r="I1028" s="237"/>
      <c r="J1028" s="234"/>
      <c r="K1028" s="234"/>
      <c r="L1028" s="238"/>
      <c r="M1028" s="239"/>
      <c r="N1028" s="240"/>
      <c r="O1028" s="240"/>
      <c r="P1028" s="240"/>
      <c r="Q1028" s="240"/>
      <c r="R1028" s="240"/>
      <c r="S1028" s="240"/>
      <c r="T1028" s="241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42" t="s">
        <v>145</v>
      </c>
      <c r="AU1028" s="242" t="s">
        <v>83</v>
      </c>
      <c r="AV1028" s="13" t="s">
        <v>81</v>
      </c>
      <c r="AW1028" s="13" t="s">
        <v>32</v>
      </c>
      <c r="AX1028" s="13" t="s">
        <v>76</v>
      </c>
      <c r="AY1028" s="242" t="s">
        <v>133</v>
      </c>
    </row>
    <row r="1029" s="14" customFormat="1">
      <c r="A1029" s="14"/>
      <c r="B1029" s="243"/>
      <c r="C1029" s="244"/>
      <c r="D1029" s="226" t="s">
        <v>145</v>
      </c>
      <c r="E1029" s="245" t="s">
        <v>1</v>
      </c>
      <c r="F1029" s="246" t="s">
        <v>1107</v>
      </c>
      <c r="G1029" s="244"/>
      <c r="H1029" s="247">
        <v>1.2</v>
      </c>
      <c r="I1029" s="248"/>
      <c r="J1029" s="244"/>
      <c r="K1029" s="244"/>
      <c r="L1029" s="249"/>
      <c r="M1029" s="250"/>
      <c r="N1029" s="251"/>
      <c r="O1029" s="251"/>
      <c r="P1029" s="251"/>
      <c r="Q1029" s="251"/>
      <c r="R1029" s="251"/>
      <c r="S1029" s="251"/>
      <c r="T1029" s="252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3" t="s">
        <v>145</v>
      </c>
      <c r="AU1029" s="253" t="s">
        <v>83</v>
      </c>
      <c r="AV1029" s="14" t="s">
        <v>83</v>
      </c>
      <c r="AW1029" s="14" t="s">
        <v>32</v>
      </c>
      <c r="AX1029" s="14" t="s">
        <v>76</v>
      </c>
      <c r="AY1029" s="253" t="s">
        <v>133</v>
      </c>
    </row>
    <row r="1030" s="15" customFormat="1">
      <c r="A1030" s="15"/>
      <c r="B1030" s="254"/>
      <c r="C1030" s="255"/>
      <c r="D1030" s="226" t="s">
        <v>145</v>
      </c>
      <c r="E1030" s="256" t="s">
        <v>1</v>
      </c>
      <c r="F1030" s="257" t="s">
        <v>151</v>
      </c>
      <c r="G1030" s="255"/>
      <c r="H1030" s="258">
        <v>19</v>
      </c>
      <c r="I1030" s="259"/>
      <c r="J1030" s="255"/>
      <c r="K1030" s="255"/>
      <c r="L1030" s="260"/>
      <c r="M1030" s="261"/>
      <c r="N1030" s="262"/>
      <c r="O1030" s="262"/>
      <c r="P1030" s="262"/>
      <c r="Q1030" s="262"/>
      <c r="R1030" s="262"/>
      <c r="S1030" s="262"/>
      <c r="T1030" s="263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4" t="s">
        <v>145</v>
      </c>
      <c r="AU1030" s="264" t="s">
        <v>83</v>
      </c>
      <c r="AV1030" s="15" t="s">
        <v>139</v>
      </c>
      <c r="AW1030" s="15" t="s">
        <v>32</v>
      </c>
      <c r="AX1030" s="15" t="s">
        <v>81</v>
      </c>
      <c r="AY1030" s="264" t="s">
        <v>133</v>
      </c>
    </row>
    <row r="1031" s="2" customFormat="1" ht="16.5" customHeight="1">
      <c r="A1031" s="38"/>
      <c r="B1031" s="39"/>
      <c r="C1031" s="265" t="s">
        <v>1108</v>
      </c>
      <c r="D1031" s="265" t="s">
        <v>169</v>
      </c>
      <c r="E1031" s="266" t="s">
        <v>1109</v>
      </c>
      <c r="F1031" s="267" t="s">
        <v>1110</v>
      </c>
      <c r="G1031" s="268" t="s">
        <v>312</v>
      </c>
      <c r="H1031" s="269">
        <v>20.899999999999999</v>
      </c>
      <c r="I1031" s="270"/>
      <c r="J1031" s="271">
        <f>ROUND(I1031*H1031,2)</f>
        <v>0</v>
      </c>
      <c r="K1031" s="272"/>
      <c r="L1031" s="273"/>
      <c r="M1031" s="274" t="s">
        <v>1</v>
      </c>
      <c r="N1031" s="275" t="s">
        <v>41</v>
      </c>
      <c r="O1031" s="91"/>
      <c r="P1031" s="222">
        <f>O1031*H1031</f>
        <v>0</v>
      </c>
      <c r="Q1031" s="222">
        <v>2.0000000000000002E-05</v>
      </c>
      <c r="R1031" s="222">
        <f>Q1031*H1031</f>
        <v>0.00041800000000000002</v>
      </c>
      <c r="S1031" s="222">
        <v>0</v>
      </c>
      <c r="T1031" s="223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224" t="s">
        <v>414</v>
      </c>
      <c r="AT1031" s="224" t="s">
        <v>169</v>
      </c>
      <c r="AU1031" s="224" t="s">
        <v>83</v>
      </c>
      <c r="AY1031" s="17" t="s">
        <v>133</v>
      </c>
      <c r="BE1031" s="225">
        <f>IF(N1031="základní",J1031,0)</f>
        <v>0</v>
      </c>
      <c r="BF1031" s="225">
        <f>IF(N1031="snížená",J1031,0)</f>
        <v>0</v>
      </c>
      <c r="BG1031" s="225">
        <f>IF(N1031="zákl. přenesená",J1031,0)</f>
        <v>0</v>
      </c>
      <c r="BH1031" s="225">
        <f>IF(N1031="sníž. přenesená",J1031,0)</f>
        <v>0</v>
      </c>
      <c r="BI1031" s="225">
        <f>IF(N1031="nulová",J1031,0)</f>
        <v>0</v>
      </c>
      <c r="BJ1031" s="17" t="s">
        <v>81</v>
      </c>
      <c r="BK1031" s="225">
        <f>ROUND(I1031*H1031,2)</f>
        <v>0</v>
      </c>
      <c r="BL1031" s="17" t="s">
        <v>272</v>
      </c>
      <c r="BM1031" s="224" t="s">
        <v>1111</v>
      </c>
    </row>
    <row r="1032" s="2" customFormat="1">
      <c r="A1032" s="38"/>
      <c r="B1032" s="39"/>
      <c r="C1032" s="40"/>
      <c r="D1032" s="226" t="s">
        <v>141</v>
      </c>
      <c r="E1032" s="40"/>
      <c r="F1032" s="227" t="s">
        <v>1110</v>
      </c>
      <c r="G1032" s="40"/>
      <c r="H1032" s="40"/>
      <c r="I1032" s="228"/>
      <c r="J1032" s="40"/>
      <c r="K1032" s="40"/>
      <c r="L1032" s="44"/>
      <c r="M1032" s="229"/>
      <c r="N1032" s="230"/>
      <c r="O1032" s="91"/>
      <c r="P1032" s="91"/>
      <c r="Q1032" s="91"/>
      <c r="R1032" s="91"/>
      <c r="S1032" s="91"/>
      <c r="T1032" s="92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T1032" s="17" t="s">
        <v>141</v>
      </c>
      <c r="AU1032" s="17" t="s">
        <v>83</v>
      </c>
    </row>
    <row r="1033" s="14" customFormat="1">
      <c r="A1033" s="14"/>
      <c r="B1033" s="243"/>
      <c r="C1033" s="244"/>
      <c r="D1033" s="226" t="s">
        <v>145</v>
      </c>
      <c r="E1033" s="244"/>
      <c r="F1033" s="246" t="s">
        <v>1112</v>
      </c>
      <c r="G1033" s="244"/>
      <c r="H1033" s="247">
        <v>20.899999999999999</v>
      </c>
      <c r="I1033" s="248"/>
      <c r="J1033" s="244"/>
      <c r="K1033" s="244"/>
      <c r="L1033" s="249"/>
      <c r="M1033" s="250"/>
      <c r="N1033" s="251"/>
      <c r="O1033" s="251"/>
      <c r="P1033" s="251"/>
      <c r="Q1033" s="251"/>
      <c r="R1033" s="251"/>
      <c r="S1033" s="251"/>
      <c r="T1033" s="252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3" t="s">
        <v>145</v>
      </c>
      <c r="AU1033" s="253" t="s">
        <v>83</v>
      </c>
      <c r="AV1033" s="14" t="s">
        <v>83</v>
      </c>
      <c r="AW1033" s="14" t="s">
        <v>4</v>
      </c>
      <c r="AX1033" s="14" t="s">
        <v>81</v>
      </c>
      <c r="AY1033" s="253" t="s">
        <v>133</v>
      </c>
    </row>
    <row r="1034" s="2" customFormat="1" ht="21.75" customHeight="1">
      <c r="A1034" s="38"/>
      <c r="B1034" s="39"/>
      <c r="C1034" s="212" t="s">
        <v>1113</v>
      </c>
      <c r="D1034" s="212" t="s">
        <v>135</v>
      </c>
      <c r="E1034" s="213" t="s">
        <v>1114</v>
      </c>
      <c r="F1034" s="214" t="s">
        <v>1115</v>
      </c>
      <c r="G1034" s="215" t="s">
        <v>138</v>
      </c>
      <c r="H1034" s="216">
        <v>32.159999999999997</v>
      </c>
      <c r="I1034" s="217"/>
      <c r="J1034" s="218">
        <f>ROUND(I1034*H1034,2)</f>
        <v>0</v>
      </c>
      <c r="K1034" s="219"/>
      <c r="L1034" s="44"/>
      <c r="M1034" s="220" t="s">
        <v>1</v>
      </c>
      <c r="N1034" s="221" t="s">
        <v>41</v>
      </c>
      <c r="O1034" s="91"/>
      <c r="P1034" s="222">
        <f>O1034*H1034</f>
        <v>0</v>
      </c>
      <c r="Q1034" s="222">
        <v>0.0053</v>
      </c>
      <c r="R1034" s="222">
        <f>Q1034*H1034</f>
        <v>0.17044799999999999</v>
      </c>
      <c r="S1034" s="222">
        <v>0</v>
      </c>
      <c r="T1034" s="223">
        <f>S1034*H1034</f>
        <v>0</v>
      </c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R1034" s="224" t="s">
        <v>272</v>
      </c>
      <c r="AT1034" s="224" t="s">
        <v>135</v>
      </c>
      <c r="AU1034" s="224" t="s">
        <v>83</v>
      </c>
      <c r="AY1034" s="17" t="s">
        <v>133</v>
      </c>
      <c r="BE1034" s="225">
        <f>IF(N1034="základní",J1034,0)</f>
        <v>0</v>
      </c>
      <c r="BF1034" s="225">
        <f>IF(N1034="snížená",J1034,0)</f>
        <v>0</v>
      </c>
      <c r="BG1034" s="225">
        <f>IF(N1034="zákl. přenesená",J1034,0)</f>
        <v>0</v>
      </c>
      <c r="BH1034" s="225">
        <f>IF(N1034="sníž. přenesená",J1034,0)</f>
        <v>0</v>
      </c>
      <c r="BI1034" s="225">
        <f>IF(N1034="nulová",J1034,0)</f>
        <v>0</v>
      </c>
      <c r="BJ1034" s="17" t="s">
        <v>81</v>
      </c>
      <c r="BK1034" s="225">
        <f>ROUND(I1034*H1034,2)</f>
        <v>0</v>
      </c>
      <c r="BL1034" s="17" t="s">
        <v>272</v>
      </c>
      <c r="BM1034" s="224" t="s">
        <v>1116</v>
      </c>
    </row>
    <row r="1035" s="2" customFormat="1">
      <c r="A1035" s="38"/>
      <c r="B1035" s="39"/>
      <c r="C1035" s="40"/>
      <c r="D1035" s="226" t="s">
        <v>141</v>
      </c>
      <c r="E1035" s="40"/>
      <c r="F1035" s="227" t="s">
        <v>1117</v>
      </c>
      <c r="G1035" s="40"/>
      <c r="H1035" s="40"/>
      <c r="I1035" s="228"/>
      <c r="J1035" s="40"/>
      <c r="K1035" s="40"/>
      <c r="L1035" s="44"/>
      <c r="M1035" s="229"/>
      <c r="N1035" s="230"/>
      <c r="O1035" s="91"/>
      <c r="P1035" s="91"/>
      <c r="Q1035" s="91"/>
      <c r="R1035" s="91"/>
      <c r="S1035" s="91"/>
      <c r="T1035" s="92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T1035" s="17" t="s">
        <v>141</v>
      </c>
      <c r="AU1035" s="17" t="s">
        <v>83</v>
      </c>
    </row>
    <row r="1036" s="2" customFormat="1">
      <c r="A1036" s="38"/>
      <c r="B1036" s="39"/>
      <c r="C1036" s="40"/>
      <c r="D1036" s="231" t="s">
        <v>143</v>
      </c>
      <c r="E1036" s="40"/>
      <c r="F1036" s="232" t="s">
        <v>1118</v>
      </c>
      <c r="G1036" s="40"/>
      <c r="H1036" s="40"/>
      <c r="I1036" s="228"/>
      <c r="J1036" s="40"/>
      <c r="K1036" s="40"/>
      <c r="L1036" s="44"/>
      <c r="M1036" s="229"/>
      <c r="N1036" s="230"/>
      <c r="O1036" s="91"/>
      <c r="P1036" s="91"/>
      <c r="Q1036" s="91"/>
      <c r="R1036" s="91"/>
      <c r="S1036" s="91"/>
      <c r="T1036" s="92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T1036" s="17" t="s">
        <v>143</v>
      </c>
      <c r="AU1036" s="17" t="s">
        <v>83</v>
      </c>
    </row>
    <row r="1037" s="13" customFormat="1">
      <c r="A1037" s="13"/>
      <c r="B1037" s="233"/>
      <c r="C1037" s="234"/>
      <c r="D1037" s="226" t="s">
        <v>145</v>
      </c>
      <c r="E1037" s="235" t="s">
        <v>1</v>
      </c>
      <c r="F1037" s="236" t="s">
        <v>223</v>
      </c>
      <c r="G1037" s="234"/>
      <c r="H1037" s="235" t="s">
        <v>1</v>
      </c>
      <c r="I1037" s="237"/>
      <c r="J1037" s="234"/>
      <c r="K1037" s="234"/>
      <c r="L1037" s="238"/>
      <c r="M1037" s="239"/>
      <c r="N1037" s="240"/>
      <c r="O1037" s="240"/>
      <c r="P1037" s="240"/>
      <c r="Q1037" s="240"/>
      <c r="R1037" s="240"/>
      <c r="S1037" s="240"/>
      <c r="T1037" s="241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2" t="s">
        <v>145</v>
      </c>
      <c r="AU1037" s="242" t="s">
        <v>83</v>
      </c>
      <c r="AV1037" s="13" t="s">
        <v>81</v>
      </c>
      <c r="AW1037" s="13" t="s">
        <v>32</v>
      </c>
      <c r="AX1037" s="13" t="s">
        <v>76</v>
      </c>
      <c r="AY1037" s="242" t="s">
        <v>133</v>
      </c>
    </row>
    <row r="1038" s="14" customFormat="1">
      <c r="A1038" s="14"/>
      <c r="B1038" s="243"/>
      <c r="C1038" s="244"/>
      <c r="D1038" s="226" t="s">
        <v>145</v>
      </c>
      <c r="E1038" s="245" t="s">
        <v>1</v>
      </c>
      <c r="F1038" s="246" t="s">
        <v>1119</v>
      </c>
      <c r="G1038" s="244"/>
      <c r="H1038" s="247">
        <v>28.559999999999999</v>
      </c>
      <c r="I1038" s="248"/>
      <c r="J1038" s="244"/>
      <c r="K1038" s="244"/>
      <c r="L1038" s="249"/>
      <c r="M1038" s="250"/>
      <c r="N1038" s="251"/>
      <c r="O1038" s="251"/>
      <c r="P1038" s="251"/>
      <c r="Q1038" s="251"/>
      <c r="R1038" s="251"/>
      <c r="S1038" s="251"/>
      <c r="T1038" s="252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3" t="s">
        <v>145</v>
      </c>
      <c r="AU1038" s="253" t="s">
        <v>83</v>
      </c>
      <c r="AV1038" s="14" t="s">
        <v>83</v>
      </c>
      <c r="AW1038" s="14" t="s">
        <v>32</v>
      </c>
      <c r="AX1038" s="14" t="s">
        <v>76</v>
      </c>
      <c r="AY1038" s="253" t="s">
        <v>133</v>
      </c>
    </row>
    <row r="1039" s="13" customFormat="1">
      <c r="A1039" s="13"/>
      <c r="B1039" s="233"/>
      <c r="C1039" s="234"/>
      <c r="D1039" s="226" t="s">
        <v>145</v>
      </c>
      <c r="E1039" s="235" t="s">
        <v>1</v>
      </c>
      <c r="F1039" s="236" t="s">
        <v>209</v>
      </c>
      <c r="G1039" s="234"/>
      <c r="H1039" s="235" t="s">
        <v>1</v>
      </c>
      <c r="I1039" s="237"/>
      <c r="J1039" s="234"/>
      <c r="K1039" s="234"/>
      <c r="L1039" s="238"/>
      <c r="M1039" s="239"/>
      <c r="N1039" s="240"/>
      <c r="O1039" s="240"/>
      <c r="P1039" s="240"/>
      <c r="Q1039" s="240"/>
      <c r="R1039" s="240"/>
      <c r="S1039" s="240"/>
      <c r="T1039" s="241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2" t="s">
        <v>145</v>
      </c>
      <c r="AU1039" s="242" t="s">
        <v>83</v>
      </c>
      <c r="AV1039" s="13" t="s">
        <v>81</v>
      </c>
      <c r="AW1039" s="13" t="s">
        <v>32</v>
      </c>
      <c r="AX1039" s="13" t="s">
        <v>76</v>
      </c>
      <c r="AY1039" s="242" t="s">
        <v>133</v>
      </c>
    </row>
    <row r="1040" s="14" customFormat="1">
      <c r="A1040" s="14"/>
      <c r="B1040" s="243"/>
      <c r="C1040" s="244"/>
      <c r="D1040" s="226" t="s">
        <v>145</v>
      </c>
      <c r="E1040" s="245" t="s">
        <v>1</v>
      </c>
      <c r="F1040" s="246" t="s">
        <v>1120</v>
      </c>
      <c r="G1040" s="244"/>
      <c r="H1040" s="247">
        <v>3.6000000000000001</v>
      </c>
      <c r="I1040" s="248"/>
      <c r="J1040" s="244"/>
      <c r="K1040" s="244"/>
      <c r="L1040" s="249"/>
      <c r="M1040" s="250"/>
      <c r="N1040" s="251"/>
      <c r="O1040" s="251"/>
      <c r="P1040" s="251"/>
      <c r="Q1040" s="251"/>
      <c r="R1040" s="251"/>
      <c r="S1040" s="251"/>
      <c r="T1040" s="252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3" t="s">
        <v>145</v>
      </c>
      <c r="AU1040" s="253" t="s">
        <v>83</v>
      </c>
      <c r="AV1040" s="14" t="s">
        <v>83</v>
      </c>
      <c r="AW1040" s="14" t="s">
        <v>32</v>
      </c>
      <c r="AX1040" s="14" t="s">
        <v>76</v>
      </c>
      <c r="AY1040" s="253" t="s">
        <v>133</v>
      </c>
    </row>
    <row r="1041" s="15" customFormat="1">
      <c r="A1041" s="15"/>
      <c r="B1041" s="254"/>
      <c r="C1041" s="255"/>
      <c r="D1041" s="226" t="s">
        <v>145</v>
      </c>
      <c r="E1041" s="256" t="s">
        <v>1</v>
      </c>
      <c r="F1041" s="257" t="s">
        <v>151</v>
      </c>
      <c r="G1041" s="255"/>
      <c r="H1041" s="258">
        <v>32.159999999999997</v>
      </c>
      <c r="I1041" s="259"/>
      <c r="J1041" s="255"/>
      <c r="K1041" s="255"/>
      <c r="L1041" s="260"/>
      <c r="M1041" s="261"/>
      <c r="N1041" s="262"/>
      <c r="O1041" s="262"/>
      <c r="P1041" s="262"/>
      <c r="Q1041" s="262"/>
      <c r="R1041" s="262"/>
      <c r="S1041" s="262"/>
      <c r="T1041" s="263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T1041" s="264" t="s">
        <v>145</v>
      </c>
      <c r="AU1041" s="264" t="s">
        <v>83</v>
      </c>
      <c r="AV1041" s="15" t="s">
        <v>139</v>
      </c>
      <c r="AW1041" s="15" t="s">
        <v>32</v>
      </c>
      <c r="AX1041" s="15" t="s">
        <v>81</v>
      </c>
      <c r="AY1041" s="264" t="s">
        <v>133</v>
      </c>
    </row>
    <row r="1042" s="2" customFormat="1" ht="16.5" customHeight="1">
      <c r="A1042" s="38"/>
      <c r="B1042" s="39"/>
      <c r="C1042" s="265" t="s">
        <v>1121</v>
      </c>
      <c r="D1042" s="265" t="s">
        <v>169</v>
      </c>
      <c r="E1042" s="266" t="s">
        <v>1122</v>
      </c>
      <c r="F1042" s="267" t="s">
        <v>1123</v>
      </c>
      <c r="G1042" s="268" t="s">
        <v>138</v>
      </c>
      <c r="H1042" s="269">
        <v>35.375999999999998</v>
      </c>
      <c r="I1042" s="270"/>
      <c r="J1042" s="271">
        <f>ROUND(I1042*H1042,2)</f>
        <v>0</v>
      </c>
      <c r="K1042" s="272"/>
      <c r="L1042" s="273"/>
      <c r="M1042" s="274" t="s">
        <v>1</v>
      </c>
      <c r="N1042" s="275" t="s">
        <v>41</v>
      </c>
      <c r="O1042" s="91"/>
      <c r="P1042" s="222">
        <f>O1042*H1042</f>
        <v>0</v>
      </c>
      <c r="Q1042" s="222">
        <v>0.012319999999999999</v>
      </c>
      <c r="R1042" s="222">
        <f>Q1042*H1042</f>
        <v>0.43583231999999994</v>
      </c>
      <c r="S1042" s="222">
        <v>0</v>
      </c>
      <c r="T1042" s="223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224" t="s">
        <v>414</v>
      </c>
      <c r="AT1042" s="224" t="s">
        <v>169</v>
      </c>
      <c r="AU1042" s="224" t="s">
        <v>83</v>
      </c>
      <c r="AY1042" s="17" t="s">
        <v>133</v>
      </c>
      <c r="BE1042" s="225">
        <f>IF(N1042="základní",J1042,0)</f>
        <v>0</v>
      </c>
      <c r="BF1042" s="225">
        <f>IF(N1042="snížená",J1042,0)</f>
        <v>0</v>
      </c>
      <c r="BG1042" s="225">
        <f>IF(N1042="zákl. přenesená",J1042,0)</f>
        <v>0</v>
      </c>
      <c r="BH1042" s="225">
        <f>IF(N1042="sníž. přenesená",J1042,0)</f>
        <v>0</v>
      </c>
      <c r="BI1042" s="225">
        <f>IF(N1042="nulová",J1042,0)</f>
        <v>0</v>
      </c>
      <c r="BJ1042" s="17" t="s">
        <v>81</v>
      </c>
      <c r="BK1042" s="225">
        <f>ROUND(I1042*H1042,2)</f>
        <v>0</v>
      </c>
      <c r="BL1042" s="17" t="s">
        <v>272</v>
      </c>
      <c r="BM1042" s="224" t="s">
        <v>1124</v>
      </c>
    </row>
    <row r="1043" s="2" customFormat="1">
      <c r="A1043" s="38"/>
      <c r="B1043" s="39"/>
      <c r="C1043" s="40"/>
      <c r="D1043" s="226" t="s">
        <v>141</v>
      </c>
      <c r="E1043" s="40"/>
      <c r="F1043" s="227" t="s">
        <v>1123</v>
      </c>
      <c r="G1043" s="40"/>
      <c r="H1043" s="40"/>
      <c r="I1043" s="228"/>
      <c r="J1043" s="40"/>
      <c r="K1043" s="40"/>
      <c r="L1043" s="44"/>
      <c r="M1043" s="229"/>
      <c r="N1043" s="230"/>
      <c r="O1043" s="91"/>
      <c r="P1043" s="91"/>
      <c r="Q1043" s="91"/>
      <c r="R1043" s="91"/>
      <c r="S1043" s="91"/>
      <c r="T1043" s="92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T1043" s="17" t="s">
        <v>141</v>
      </c>
      <c r="AU1043" s="17" t="s">
        <v>83</v>
      </c>
    </row>
    <row r="1044" s="14" customFormat="1">
      <c r="A1044" s="14"/>
      <c r="B1044" s="243"/>
      <c r="C1044" s="244"/>
      <c r="D1044" s="226" t="s">
        <v>145</v>
      </c>
      <c r="E1044" s="244"/>
      <c r="F1044" s="246" t="s">
        <v>1125</v>
      </c>
      <c r="G1044" s="244"/>
      <c r="H1044" s="247">
        <v>35.375999999999998</v>
      </c>
      <c r="I1044" s="248"/>
      <c r="J1044" s="244"/>
      <c r="K1044" s="244"/>
      <c r="L1044" s="249"/>
      <c r="M1044" s="250"/>
      <c r="N1044" s="251"/>
      <c r="O1044" s="251"/>
      <c r="P1044" s="251"/>
      <c r="Q1044" s="251"/>
      <c r="R1044" s="251"/>
      <c r="S1044" s="251"/>
      <c r="T1044" s="252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53" t="s">
        <v>145</v>
      </c>
      <c r="AU1044" s="253" t="s">
        <v>83</v>
      </c>
      <c r="AV1044" s="14" t="s">
        <v>83</v>
      </c>
      <c r="AW1044" s="14" t="s">
        <v>4</v>
      </c>
      <c r="AX1044" s="14" t="s">
        <v>81</v>
      </c>
      <c r="AY1044" s="253" t="s">
        <v>133</v>
      </c>
    </row>
    <row r="1045" s="2" customFormat="1" ht="16.5" customHeight="1">
      <c r="A1045" s="38"/>
      <c r="B1045" s="39"/>
      <c r="C1045" s="212" t="s">
        <v>1126</v>
      </c>
      <c r="D1045" s="212" t="s">
        <v>135</v>
      </c>
      <c r="E1045" s="213" t="s">
        <v>1127</v>
      </c>
      <c r="F1045" s="214" t="s">
        <v>1128</v>
      </c>
      <c r="G1045" s="215" t="s">
        <v>282</v>
      </c>
      <c r="H1045" s="216">
        <v>0.63700000000000001</v>
      </c>
      <c r="I1045" s="217"/>
      <c r="J1045" s="218">
        <f>ROUND(I1045*H1045,2)</f>
        <v>0</v>
      </c>
      <c r="K1045" s="219"/>
      <c r="L1045" s="44"/>
      <c r="M1045" s="220" t="s">
        <v>1</v>
      </c>
      <c r="N1045" s="221" t="s">
        <v>41</v>
      </c>
      <c r="O1045" s="91"/>
      <c r="P1045" s="222">
        <f>O1045*H1045</f>
        <v>0</v>
      </c>
      <c r="Q1045" s="222">
        <v>0</v>
      </c>
      <c r="R1045" s="222">
        <f>Q1045*H1045</f>
        <v>0</v>
      </c>
      <c r="S1045" s="222">
        <v>0</v>
      </c>
      <c r="T1045" s="223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24" t="s">
        <v>272</v>
      </c>
      <c r="AT1045" s="224" t="s">
        <v>135</v>
      </c>
      <c r="AU1045" s="224" t="s">
        <v>83</v>
      </c>
      <c r="AY1045" s="17" t="s">
        <v>133</v>
      </c>
      <c r="BE1045" s="225">
        <f>IF(N1045="základní",J1045,0)</f>
        <v>0</v>
      </c>
      <c r="BF1045" s="225">
        <f>IF(N1045="snížená",J1045,0)</f>
        <v>0</v>
      </c>
      <c r="BG1045" s="225">
        <f>IF(N1045="zákl. přenesená",J1045,0)</f>
        <v>0</v>
      </c>
      <c r="BH1045" s="225">
        <f>IF(N1045="sníž. přenesená",J1045,0)</f>
        <v>0</v>
      </c>
      <c r="BI1045" s="225">
        <f>IF(N1045="nulová",J1045,0)</f>
        <v>0</v>
      </c>
      <c r="BJ1045" s="17" t="s">
        <v>81</v>
      </c>
      <c r="BK1045" s="225">
        <f>ROUND(I1045*H1045,2)</f>
        <v>0</v>
      </c>
      <c r="BL1045" s="17" t="s">
        <v>272</v>
      </c>
      <c r="BM1045" s="224" t="s">
        <v>1129</v>
      </c>
    </row>
    <row r="1046" s="2" customFormat="1">
      <c r="A1046" s="38"/>
      <c r="B1046" s="39"/>
      <c r="C1046" s="40"/>
      <c r="D1046" s="226" t="s">
        <v>141</v>
      </c>
      <c r="E1046" s="40"/>
      <c r="F1046" s="227" t="s">
        <v>1130</v>
      </c>
      <c r="G1046" s="40"/>
      <c r="H1046" s="40"/>
      <c r="I1046" s="228"/>
      <c r="J1046" s="40"/>
      <c r="K1046" s="40"/>
      <c r="L1046" s="44"/>
      <c r="M1046" s="229"/>
      <c r="N1046" s="230"/>
      <c r="O1046" s="91"/>
      <c r="P1046" s="91"/>
      <c r="Q1046" s="91"/>
      <c r="R1046" s="91"/>
      <c r="S1046" s="91"/>
      <c r="T1046" s="92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T1046" s="17" t="s">
        <v>141</v>
      </c>
      <c r="AU1046" s="17" t="s">
        <v>83</v>
      </c>
    </row>
    <row r="1047" s="2" customFormat="1">
      <c r="A1047" s="38"/>
      <c r="B1047" s="39"/>
      <c r="C1047" s="40"/>
      <c r="D1047" s="231" t="s">
        <v>143</v>
      </c>
      <c r="E1047" s="40"/>
      <c r="F1047" s="232" t="s">
        <v>1131</v>
      </c>
      <c r="G1047" s="40"/>
      <c r="H1047" s="40"/>
      <c r="I1047" s="228"/>
      <c r="J1047" s="40"/>
      <c r="K1047" s="40"/>
      <c r="L1047" s="44"/>
      <c r="M1047" s="229"/>
      <c r="N1047" s="230"/>
      <c r="O1047" s="91"/>
      <c r="P1047" s="91"/>
      <c r="Q1047" s="91"/>
      <c r="R1047" s="91"/>
      <c r="S1047" s="91"/>
      <c r="T1047" s="92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T1047" s="17" t="s">
        <v>143</v>
      </c>
      <c r="AU1047" s="17" t="s">
        <v>83</v>
      </c>
    </row>
    <row r="1048" s="12" customFormat="1" ht="22.8" customHeight="1">
      <c r="A1048" s="12"/>
      <c r="B1048" s="196"/>
      <c r="C1048" s="197"/>
      <c r="D1048" s="198" t="s">
        <v>75</v>
      </c>
      <c r="E1048" s="210" t="s">
        <v>1132</v>
      </c>
      <c r="F1048" s="210" t="s">
        <v>1133</v>
      </c>
      <c r="G1048" s="197"/>
      <c r="H1048" s="197"/>
      <c r="I1048" s="200"/>
      <c r="J1048" s="211">
        <f>BK1048</f>
        <v>0</v>
      </c>
      <c r="K1048" s="197"/>
      <c r="L1048" s="202"/>
      <c r="M1048" s="203"/>
      <c r="N1048" s="204"/>
      <c r="O1048" s="204"/>
      <c r="P1048" s="205">
        <f>SUM(P1049:P1061)</f>
        <v>0</v>
      </c>
      <c r="Q1048" s="204"/>
      <c r="R1048" s="205">
        <f>SUM(R1049:R1061)</f>
        <v>0.010311600000000001</v>
      </c>
      <c r="S1048" s="204"/>
      <c r="T1048" s="206">
        <f>SUM(T1049:T1061)</f>
        <v>0</v>
      </c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R1048" s="207" t="s">
        <v>83</v>
      </c>
      <c r="AT1048" s="208" t="s">
        <v>75</v>
      </c>
      <c r="AU1048" s="208" t="s">
        <v>81</v>
      </c>
      <c r="AY1048" s="207" t="s">
        <v>133</v>
      </c>
      <c r="BK1048" s="209">
        <f>SUM(BK1049:BK1061)</f>
        <v>0</v>
      </c>
    </row>
    <row r="1049" s="2" customFormat="1" ht="16.5" customHeight="1">
      <c r="A1049" s="38"/>
      <c r="B1049" s="39"/>
      <c r="C1049" s="212" t="s">
        <v>1134</v>
      </c>
      <c r="D1049" s="212" t="s">
        <v>135</v>
      </c>
      <c r="E1049" s="213" t="s">
        <v>1135</v>
      </c>
      <c r="F1049" s="214" t="s">
        <v>1136</v>
      </c>
      <c r="G1049" s="215" t="s">
        <v>138</v>
      </c>
      <c r="H1049" s="216">
        <v>7.9320000000000004</v>
      </c>
      <c r="I1049" s="217"/>
      <c r="J1049" s="218">
        <f>ROUND(I1049*H1049,2)</f>
        <v>0</v>
      </c>
      <c r="K1049" s="219"/>
      <c r="L1049" s="44"/>
      <c r="M1049" s="220" t="s">
        <v>1</v>
      </c>
      <c r="N1049" s="221" t="s">
        <v>41</v>
      </c>
      <c r="O1049" s="91"/>
      <c r="P1049" s="222">
        <f>O1049*H1049</f>
        <v>0</v>
      </c>
      <c r="Q1049" s="222">
        <v>0</v>
      </c>
      <c r="R1049" s="222">
        <f>Q1049*H1049</f>
        <v>0</v>
      </c>
      <c r="S1049" s="222">
        <v>0</v>
      </c>
      <c r="T1049" s="223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224" t="s">
        <v>272</v>
      </c>
      <c r="AT1049" s="224" t="s">
        <v>135</v>
      </c>
      <c r="AU1049" s="224" t="s">
        <v>83</v>
      </c>
      <c r="AY1049" s="17" t="s">
        <v>133</v>
      </c>
      <c r="BE1049" s="225">
        <f>IF(N1049="základní",J1049,0)</f>
        <v>0</v>
      </c>
      <c r="BF1049" s="225">
        <f>IF(N1049="snížená",J1049,0)</f>
        <v>0</v>
      </c>
      <c r="BG1049" s="225">
        <f>IF(N1049="zákl. přenesená",J1049,0)</f>
        <v>0</v>
      </c>
      <c r="BH1049" s="225">
        <f>IF(N1049="sníž. přenesená",J1049,0)</f>
        <v>0</v>
      </c>
      <c r="BI1049" s="225">
        <f>IF(N1049="nulová",J1049,0)</f>
        <v>0</v>
      </c>
      <c r="BJ1049" s="17" t="s">
        <v>81</v>
      </c>
      <c r="BK1049" s="225">
        <f>ROUND(I1049*H1049,2)</f>
        <v>0</v>
      </c>
      <c r="BL1049" s="17" t="s">
        <v>272</v>
      </c>
      <c r="BM1049" s="224" t="s">
        <v>1137</v>
      </c>
    </row>
    <row r="1050" s="2" customFormat="1">
      <c r="A1050" s="38"/>
      <c r="B1050" s="39"/>
      <c r="C1050" s="40"/>
      <c r="D1050" s="226" t="s">
        <v>141</v>
      </c>
      <c r="E1050" s="40"/>
      <c r="F1050" s="227" t="s">
        <v>1138</v>
      </c>
      <c r="G1050" s="40"/>
      <c r="H1050" s="40"/>
      <c r="I1050" s="228"/>
      <c r="J1050" s="40"/>
      <c r="K1050" s="40"/>
      <c r="L1050" s="44"/>
      <c r="M1050" s="229"/>
      <c r="N1050" s="230"/>
      <c r="O1050" s="91"/>
      <c r="P1050" s="91"/>
      <c r="Q1050" s="91"/>
      <c r="R1050" s="91"/>
      <c r="S1050" s="91"/>
      <c r="T1050" s="92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T1050" s="17" t="s">
        <v>141</v>
      </c>
      <c r="AU1050" s="17" t="s">
        <v>83</v>
      </c>
    </row>
    <row r="1051" s="2" customFormat="1">
      <c r="A1051" s="38"/>
      <c r="B1051" s="39"/>
      <c r="C1051" s="40"/>
      <c r="D1051" s="231" t="s">
        <v>143</v>
      </c>
      <c r="E1051" s="40"/>
      <c r="F1051" s="232" t="s">
        <v>1139</v>
      </c>
      <c r="G1051" s="40"/>
      <c r="H1051" s="40"/>
      <c r="I1051" s="228"/>
      <c r="J1051" s="40"/>
      <c r="K1051" s="40"/>
      <c r="L1051" s="44"/>
      <c r="M1051" s="229"/>
      <c r="N1051" s="230"/>
      <c r="O1051" s="91"/>
      <c r="P1051" s="91"/>
      <c r="Q1051" s="91"/>
      <c r="R1051" s="91"/>
      <c r="S1051" s="91"/>
      <c r="T1051" s="92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T1051" s="17" t="s">
        <v>143</v>
      </c>
      <c r="AU1051" s="17" t="s">
        <v>83</v>
      </c>
    </row>
    <row r="1052" s="13" customFormat="1">
      <c r="A1052" s="13"/>
      <c r="B1052" s="233"/>
      <c r="C1052" s="234"/>
      <c r="D1052" s="226" t="s">
        <v>145</v>
      </c>
      <c r="E1052" s="235" t="s">
        <v>1</v>
      </c>
      <c r="F1052" s="236" t="s">
        <v>868</v>
      </c>
      <c r="G1052" s="234"/>
      <c r="H1052" s="235" t="s">
        <v>1</v>
      </c>
      <c r="I1052" s="237"/>
      <c r="J1052" s="234"/>
      <c r="K1052" s="234"/>
      <c r="L1052" s="238"/>
      <c r="M1052" s="239"/>
      <c r="N1052" s="240"/>
      <c r="O1052" s="240"/>
      <c r="P1052" s="240"/>
      <c r="Q1052" s="240"/>
      <c r="R1052" s="240"/>
      <c r="S1052" s="240"/>
      <c r="T1052" s="241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2" t="s">
        <v>145</v>
      </c>
      <c r="AU1052" s="242" t="s">
        <v>83</v>
      </c>
      <c r="AV1052" s="13" t="s">
        <v>81</v>
      </c>
      <c r="AW1052" s="13" t="s">
        <v>32</v>
      </c>
      <c r="AX1052" s="13" t="s">
        <v>76</v>
      </c>
      <c r="AY1052" s="242" t="s">
        <v>133</v>
      </c>
    </row>
    <row r="1053" s="13" customFormat="1">
      <c r="A1053" s="13"/>
      <c r="B1053" s="233"/>
      <c r="C1053" s="234"/>
      <c r="D1053" s="226" t="s">
        <v>145</v>
      </c>
      <c r="E1053" s="235" t="s">
        <v>1</v>
      </c>
      <c r="F1053" s="236" t="s">
        <v>869</v>
      </c>
      <c r="G1053" s="234"/>
      <c r="H1053" s="235" t="s">
        <v>1</v>
      </c>
      <c r="I1053" s="237"/>
      <c r="J1053" s="234"/>
      <c r="K1053" s="234"/>
      <c r="L1053" s="238"/>
      <c r="M1053" s="239"/>
      <c r="N1053" s="240"/>
      <c r="O1053" s="240"/>
      <c r="P1053" s="240"/>
      <c r="Q1053" s="240"/>
      <c r="R1053" s="240"/>
      <c r="S1053" s="240"/>
      <c r="T1053" s="241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2" t="s">
        <v>145</v>
      </c>
      <c r="AU1053" s="242" t="s">
        <v>83</v>
      </c>
      <c r="AV1053" s="13" t="s">
        <v>81</v>
      </c>
      <c r="AW1053" s="13" t="s">
        <v>32</v>
      </c>
      <c r="AX1053" s="13" t="s">
        <v>76</v>
      </c>
      <c r="AY1053" s="242" t="s">
        <v>133</v>
      </c>
    </row>
    <row r="1054" s="14" customFormat="1">
      <c r="A1054" s="14"/>
      <c r="B1054" s="243"/>
      <c r="C1054" s="244"/>
      <c r="D1054" s="226" t="s">
        <v>145</v>
      </c>
      <c r="E1054" s="245" t="s">
        <v>1</v>
      </c>
      <c r="F1054" s="246" t="s">
        <v>870</v>
      </c>
      <c r="G1054" s="244"/>
      <c r="H1054" s="247">
        <v>3.1680000000000001</v>
      </c>
      <c r="I1054" s="248"/>
      <c r="J1054" s="244"/>
      <c r="K1054" s="244"/>
      <c r="L1054" s="249"/>
      <c r="M1054" s="250"/>
      <c r="N1054" s="251"/>
      <c r="O1054" s="251"/>
      <c r="P1054" s="251"/>
      <c r="Q1054" s="251"/>
      <c r="R1054" s="251"/>
      <c r="S1054" s="251"/>
      <c r="T1054" s="252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53" t="s">
        <v>145</v>
      </c>
      <c r="AU1054" s="253" t="s">
        <v>83</v>
      </c>
      <c r="AV1054" s="14" t="s">
        <v>83</v>
      </c>
      <c r="AW1054" s="14" t="s">
        <v>32</v>
      </c>
      <c r="AX1054" s="14" t="s">
        <v>76</v>
      </c>
      <c r="AY1054" s="253" t="s">
        <v>133</v>
      </c>
    </row>
    <row r="1055" s="13" customFormat="1">
      <c r="A1055" s="13"/>
      <c r="B1055" s="233"/>
      <c r="C1055" s="234"/>
      <c r="D1055" s="226" t="s">
        <v>145</v>
      </c>
      <c r="E1055" s="235" t="s">
        <v>1</v>
      </c>
      <c r="F1055" s="236" t="s">
        <v>871</v>
      </c>
      <c r="G1055" s="234"/>
      <c r="H1055" s="235" t="s">
        <v>1</v>
      </c>
      <c r="I1055" s="237"/>
      <c r="J1055" s="234"/>
      <c r="K1055" s="234"/>
      <c r="L1055" s="238"/>
      <c r="M1055" s="239"/>
      <c r="N1055" s="240"/>
      <c r="O1055" s="240"/>
      <c r="P1055" s="240"/>
      <c r="Q1055" s="240"/>
      <c r="R1055" s="240"/>
      <c r="S1055" s="240"/>
      <c r="T1055" s="241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2" t="s">
        <v>145</v>
      </c>
      <c r="AU1055" s="242" t="s">
        <v>83</v>
      </c>
      <c r="AV1055" s="13" t="s">
        <v>81</v>
      </c>
      <c r="AW1055" s="13" t="s">
        <v>32</v>
      </c>
      <c r="AX1055" s="13" t="s">
        <v>76</v>
      </c>
      <c r="AY1055" s="242" t="s">
        <v>133</v>
      </c>
    </row>
    <row r="1056" s="14" customFormat="1">
      <c r="A1056" s="14"/>
      <c r="B1056" s="243"/>
      <c r="C1056" s="244"/>
      <c r="D1056" s="226" t="s">
        <v>145</v>
      </c>
      <c r="E1056" s="245" t="s">
        <v>1</v>
      </c>
      <c r="F1056" s="246" t="s">
        <v>872</v>
      </c>
      <c r="G1056" s="244"/>
      <c r="H1056" s="247">
        <v>3.6339999999999999</v>
      </c>
      <c r="I1056" s="248"/>
      <c r="J1056" s="244"/>
      <c r="K1056" s="244"/>
      <c r="L1056" s="249"/>
      <c r="M1056" s="250"/>
      <c r="N1056" s="251"/>
      <c r="O1056" s="251"/>
      <c r="P1056" s="251"/>
      <c r="Q1056" s="251"/>
      <c r="R1056" s="251"/>
      <c r="S1056" s="251"/>
      <c r="T1056" s="252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53" t="s">
        <v>145</v>
      </c>
      <c r="AU1056" s="253" t="s">
        <v>83</v>
      </c>
      <c r="AV1056" s="14" t="s">
        <v>83</v>
      </c>
      <c r="AW1056" s="14" t="s">
        <v>32</v>
      </c>
      <c r="AX1056" s="14" t="s">
        <v>76</v>
      </c>
      <c r="AY1056" s="253" t="s">
        <v>133</v>
      </c>
    </row>
    <row r="1057" s="13" customFormat="1">
      <c r="A1057" s="13"/>
      <c r="B1057" s="233"/>
      <c r="C1057" s="234"/>
      <c r="D1057" s="226" t="s">
        <v>145</v>
      </c>
      <c r="E1057" s="235" t="s">
        <v>1</v>
      </c>
      <c r="F1057" s="236" t="s">
        <v>855</v>
      </c>
      <c r="G1057" s="234"/>
      <c r="H1057" s="235" t="s">
        <v>1</v>
      </c>
      <c r="I1057" s="237"/>
      <c r="J1057" s="234"/>
      <c r="K1057" s="234"/>
      <c r="L1057" s="238"/>
      <c r="M1057" s="239"/>
      <c r="N1057" s="240"/>
      <c r="O1057" s="240"/>
      <c r="P1057" s="240"/>
      <c r="Q1057" s="240"/>
      <c r="R1057" s="240"/>
      <c r="S1057" s="240"/>
      <c r="T1057" s="241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2" t="s">
        <v>145</v>
      </c>
      <c r="AU1057" s="242" t="s">
        <v>83</v>
      </c>
      <c r="AV1057" s="13" t="s">
        <v>81</v>
      </c>
      <c r="AW1057" s="13" t="s">
        <v>32</v>
      </c>
      <c r="AX1057" s="13" t="s">
        <v>76</v>
      </c>
      <c r="AY1057" s="242" t="s">
        <v>133</v>
      </c>
    </row>
    <row r="1058" s="14" customFormat="1">
      <c r="A1058" s="14"/>
      <c r="B1058" s="243"/>
      <c r="C1058" s="244"/>
      <c r="D1058" s="226" t="s">
        <v>145</v>
      </c>
      <c r="E1058" s="245" t="s">
        <v>1</v>
      </c>
      <c r="F1058" s="246" t="s">
        <v>160</v>
      </c>
      <c r="G1058" s="244"/>
      <c r="H1058" s="247">
        <v>1.1299999999999999</v>
      </c>
      <c r="I1058" s="248"/>
      <c r="J1058" s="244"/>
      <c r="K1058" s="244"/>
      <c r="L1058" s="249"/>
      <c r="M1058" s="250"/>
      <c r="N1058" s="251"/>
      <c r="O1058" s="251"/>
      <c r="P1058" s="251"/>
      <c r="Q1058" s="251"/>
      <c r="R1058" s="251"/>
      <c r="S1058" s="251"/>
      <c r="T1058" s="252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53" t="s">
        <v>145</v>
      </c>
      <c r="AU1058" s="253" t="s">
        <v>83</v>
      </c>
      <c r="AV1058" s="14" t="s">
        <v>83</v>
      </c>
      <c r="AW1058" s="14" t="s">
        <v>32</v>
      </c>
      <c r="AX1058" s="14" t="s">
        <v>76</v>
      </c>
      <c r="AY1058" s="253" t="s">
        <v>133</v>
      </c>
    </row>
    <row r="1059" s="15" customFormat="1">
      <c r="A1059" s="15"/>
      <c r="B1059" s="254"/>
      <c r="C1059" s="255"/>
      <c r="D1059" s="226" t="s">
        <v>145</v>
      </c>
      <c r="E1059" s="256" t="s">
        <v>1</v>
      </c>
      <c r="F1059" s="257" t="s">
        <v>151</v>
      </c>
      <c r="G1059" s="255"/>
      <c r="H1059" s="258">
        <v>7.9319999999999995</v>
      </c>
      <c r="I1059" s="259"/>
      <c r="J1059" s="255"/>
      <c r="K1059" s="255"/>
      <c r="L1059" s="260"/>
      <c r="M1059" s="261"/>
      <c r="N1059" s="262"/>
      <c r="O1059" s="262"/>
      <c r="P1059" s="262"/>
      <c r="Q1059" s="262"/>
      <c r="R1059" s="262"/>
      <c r="S1059" s="262"/>
      <c r="T1059" s="263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64" t="s">
        <v>145</v>
      </c>
      <c r="AU1059" s="264" t="s">
        <v>83</v>
      </c>
      <c r="AV1059" s="15" t="s">
        <v>139</v>
      </c>
      <c r="AW1059" s="15" t="s">
        <v>32</v>
      </c>
      <c r="AX1059" s="15" t="s">
        <v>81</v>
      </c>
      <c r="AY1059" s="264" t="s">
        <v>133</v>
      </c>
    </row>
    <row r="1060" s="2" customFormat="1" ht="16.5" customHeight="1">
      <c r="A1060" s="38"/>
      <c r="B1060" s="39"/>
      <c r="C1060" s="265" t="s">
        <v>1140</v>
      </c>
      <c r="D1060" s="265" t="s">
        <v>169</v>
      </c>
      <c r="E1060" s="266" t="s">
        <v>1141</v>
      </c>
      <c r="F1060" s="267" t="s">
        <v>1142</v>
      </c>
      <c r="G1060" s="268" t="s">
        <v>138</v>
      </c>
      <c r="H1060" s="269">
        <v>7.9320000000000004</v>
      </c>
      <c r="I1060" s="270"/>
      <c r="J1060" s="271">
        <f>ROUND(I1060*H1060,2)</f>
        <v>0</v>
      </c>
      <c r="K1060" s="272"/>
      <c r="L1060" s="273"/>
      <c r="M1060" s="274" t="s">
        <v>1</v>
      </c>
      <c r="N1060" s="275" t="s">
        <v>41</v>
      </c>
      <c r="O1060" s="91"/>
      <c r="P1060" s="222">
        <f>O1060*H1060</f>
        <v>0</v>
      </c>
      <c r="Q1060" s="222">
        <v>0.0012999999999999999</v>
      </c>
      <c r="R1060" s="222">
        <f>Q1060*H1060</f>
        <v>0.010311600000000001</v>
      </c>
      <c r="S1060" s="222">
        <v>0</v>
      </c>
      <c r="T1060" s="223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24" t="s">
        <v>414</v>
      </c>
      <c r="AT1060" s="224" t="s">
        <v>169</v>
      </c>
      <c r="AU1060" s="224" t="s">
        <v>83</v>
      </c>
      <c r="AY1060" s="17" t="s">
        <v>133</v>
      </c>
      <c r="BE1060" s="225">
        <f>IF(N1060="základní",J1060,0)</f>
        <v>0</v>
      </c>
      <c r="BF1060" s="225">
        <f>IF(N1060="snížená",J1060,0)</f>
        <v>0</v>
      </c>
      <c r="BG1060" s="225">
        <f>IF(N1060="zákl. přenesená",J1060,0)</f>
        <v>0</v>
      </c>
      <c r="BH1060" s="225">
        <f>IF(N1060="sníž. přenesená",J1060,0)</f>
        <v>0</v>
      </c>
      <c r="BI1060" s="225">
        <f>IF(N1060="nulová",J1060,0)</f>
        <v>0</v>
      </c>
      <c r="BJ1060" s="17" t="s">
        <v>81</v>
      </c>
      <c r="BK1060" s="225">
        <f>ROUND(I1060*H1060,2)</f>
        <v>0</v>
      </c>
      <c r="BL1060" s="17" t="s">
        <v>272</v>
      </c>
      <c r="BM1060" s="224" t="s">
        <v>1143</v>
      </c>
    </row>
    <row r="1061" s="2" customFormat="1">
      <c r="A1061" s="38"/>
      <c r="B1061" s="39"/>
      <c r="C1061" s="40"/>
      <c r="D1061" s="226" t="s">
        <v>141</v>
      </c>
      <c r="E1061" s="40"/>
      <c r="F1061" s="227" t="s">
        <v>1142</v>
      </c>
      <c r="G1061" s="40"/>
      <c r="H1061" s="40"/>
      <c r="I1061" s="228"/>
      <c r="J1061" s="40"/>
      <c r="K1061" s="40"/>
      <c r="L1061" s="44"/>
      <c r="M1061" s="229"/>
      <c r="N1061" s="230"/>
      <c r="O1061" s="91"/>
      <c r="P1061" s="91"/>
      <c r="Q1061" s="91"/>
      <c r="R1061" s="91"/>
      <c r="S1061" s="91"/>
      <c r="T1061" s="92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T1061" s="17" t="s">
        <v>141</v>
      </c>
      <c r="AU1061" s="17" t="s">
        <v>83</v>
      </c>
    </row>
    <row r="1062" s="12" customFormat="1" ht="25.92" customHeight="1">
      <c r="A1062" s="12"/>
      <c r="B1062" s="196"/>
      <c r="C1062" s="197"/>
      <c r="D1062" s="198" t="s">
        <v>75</v>
      </c>
      <c r="E1062" s="199" t="s">
        <v>1144</v>
      </c>
      <c r="F1062" s="199" t="s">
        <v>1145</v>
      </c>
      <c r="G1062" s="197"/>
      <c r="H1062" s="197"/>
      <c r="I1062" s="200"/>
      <c r="J1062" s="201">
        <f>BK1062</f>
        <v>0</v>
      </c>
      <c r="K1062" s="197"/>
      <c r="L1062" s="202"/>
      <c r="M1062" s="203"/>
      <c r="N1062" s="204"/>
      <c r="O1062" s="204"/>
      <c r="P1062" s="205">
        <f>P1063+P1071+P1083</f>
        <v>0</v>
      </c>
      <c r="Q1062" s="204"/>
      <c r="R1062" s="205">
        <f>R1063+R1071+R1083</f>
        <v>0</v>
      </c>
      <c r="S1062" s="204"/>
      <c r="T1062" s="206">
        <f>T1063+T1071+T1083</f>
        <v>0</v>
      </c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R1062" s="207" t="s">
        <v>174</v>
      </c>
      <c r="AT1062" s="208" t="s">
        <v>75</v>
      </c>
      <c r="AU1062" s="208" t="s">
        <v>76</v>
      </c>
      <c r="AY1062" s="207" t="s">
        <v>133</v>
      </c>
      <c r="BK1062" s="209">
        <f>BK1063+BK1071+BK1083</f>
        <v>0</v>
      </c>
    </row>
    <row r="1063" s="12" customFormat="1" ht="22.8" customHeight="1">
      <c r="A1063" s="12"/>
      <c r="B1063" s="196"/>
      <c r="C1063" s="197"/>
      <c r="D1063" s="198" t="s">
        <v>75</v>
      </c>
      <c r="E1063" s="210" t="s">
        <v>1146</v>
      </c>
      <c r="F1063" s="210" t="s">
        <v>1147</v>
      </c>
      <c r="G1063" s="197"/>
      <c r="H1063" s="197"/>
      <c r="I1063" s="200"/>
      <c r="J1063" s="211">
        <f>BK1063</f>
        <v>0</v>
      </c>
      <c r="K1063" s="197"/>
      <c r="L1063" s="202"/>
      <c r="M1063" s="203"/>
      <c r="N1063" s="204"/>
      <c r="O1063" s="204"/>
      <c r="P1063" s="205">
        <f>SUM(P1064:P1070)</f>
        <v>0</v>
      </c>
      <c r="Q1063" s="204"/>
      <c r="R1063" s="205">
        <f>SUM(R1064:R1070)</f>
        <v>0</v>
      </c>
      <c r="S1063" s="204"/>
      <c r="T1063" s="206">
        <f>SUM(T1064:T1070)</f>
        <v>0</v>
      </c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R1063" s="207" t="s">
        <v>174</v>
      </c>
      <c r="AT1063" s="208" t="s">
        <v>75</v>
      </c>
      <c r="AU1063" s="208" t="s">
        <v>81</v>
      </c>
      <c r="AY1063" s="207" t="s">
        <v>133</v>
      </c>
      <c r="BK1063" s="209">
        <f>SUM(BK1064:BK1070)</f>
        <v>0</v>
      </c>
    </row>
    <row r="1064" s="2" customFormat="1" ht="16.5" customHeight="1">
      <c r="A1064" s="38"/>
      <c r="B1064" s="39"/>
      <c r="C1064" s="212" t="s">
        <v>1148</v>
      </c>
      <c r="D1064" s="212" t="s">
        <v>135</v>
      </c>
      <c r="E1064" s="213" t="s">
        <v>1149</v>
      </c>
      <c r="F1064" s="214" t="s">
        <v>1147</v>
      </c>
      <c r="G1064" s="215" t="s">
        <v>590</v>
      </c>
      <c r="H1064" s="216">
        <v>1</v>
      </c>
      <c r="I1064" s="217"/>
      <c r="J1064" s="218">
        <f>ROUND(I1064*H1064,2)</f>
        <v>0</v>
      </c>
      <c r="K1064" s="219"/>
      <c r="L1064" s="44"/>
      <c r="M1064" s="220" t="s">
        <v>1</v>
      </c>
      <c r="N1064" s="221" t="s">
        <v>41</v>
      </c>
      <c r="O1064" s="91"/>
      <c r="P1064" s="222">
        <f>O1064*H1064</f>
        <v>0</v>
      </c>
      <c r="Q1064" s="222">
        <v>0</v>
      </c>
      <c r="R1064" s="222">
        <f>Q1064*H1064</f>
        <v>0</v>
      </c>
      <c r="S1064" s="222">
        <v>0</v>
      </c>
      <c r="T1064" s="223">
        <f>S1064*H1064</f>
        <v>0</v>
      </c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R1064" s="224" t="s">
        <v>1150</v>
      </c>
      <c r="AT1064" s="224" t="s">
        <v>135</v>
      </c>
      <c r="AU1064" s="224" t="s">
        <v>83</v>
      </c>
      <c r="AY1064" s="17" t="s">
        <v>133</v>
      </c>
      <c r="BE1064" s="225">
        <f>IF(N1064="základní",J1064,0)</f>
        <v>0</v>
      </c>
      <c r="BF1064" s="225">
        <f>IF(N1064="snížená",J1064,0)</f>
        <v>0</v>
      </c>
      <c r="BG1064" s="225">
        <f>IF(N1064="zákl. přenesená",J1064,0)</f>
        <v>0</v>
      </c>
      <c r="BH1064" s="225">
        <f>IF(N1064="sníž. přenesená",J1064,0)</f>
        <v>0</v>
      </c>
      <c r="BI1064" s="225">
        <f>IF(N1064="nulová",J1064,0)</f>
        <v>0</v>
      </c>
      <c r="BJ1064" s="17" t="s">
        <v>81</v>
      </c>
      <c r="BK1064" s="225">
        <f>ROUND(I1064*H1064,2)</f>
        <v>0</v>
      </c>
      <c r="BL1064" s="17" t="s">
        <v>1150</v>
      </c>
      <c r="BM1064" s="224" t="s">
        <v>1151</v>
      </c>
    </row>
    <row r="1065" s="2" customFormat="1">
      <c r="A1065" s="38"/>
      <c r="B1065" s="39"/>
      <c r="C1065" s="40"/>
      <c r="D1065" s="226" t="s">
        <v>141</v>
      </c>
      <c r="E1065" s="40"/>
      <c r="F1065" s="227" t="s">
        <v>1147</v>
      </c>
      <c r="G1065" s="40"/>
      <c r="H1065" s="40"/>
      <c r="I1065" s="228"/>
      <c r="J1065" s="40"/>
      <c r="K1065" s="40"/>
      <c r="L1065" s="44"/>
      <c r="M1065" s="229"/>
      <c r="N1065" s="230"/>
      <c r="O1065" s="91"/>
      <c r="P1065" s="91"/>
      <c r="Q1065" s="91"/>
      <c r="R1065" s="91"/>
      <c r="S1065" s="91"/>
      <c r="T1065" s="92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T1065" s="17" t="s">
        <v>141</v>
      </c>
      <c r="AU1065" s="17" t="s">
        <v>83</v>
      </c>
    </row>
    <row r="1066" s="2" customFormat="1">
      <c r="A1066" s="38"/>
      <c r="B1066" s="39"/>
      <c r="C1066" s="40"/>
      <c r="D1066" s="231" t="s">
        <v>143</v>
      </c>
      <c r="E1066" s="40"/>
      <c r="F1066" s="232" t="s">
        <v>1152</v>
      </c>
      <c r="G1066" s="40"/>
      <c r="H1066" s="40"/>
      <c r="I1066" s="228"/>
      <c r="J1066" s="40"/>
      <c r="K1066" s="40"/>
      <c r="L1066" s="44"/>
      <c r="M1066" s="229"/>
      <c r="N1066" s="230"/>
      <c r="O1066" s="91"/>
      <c r="P1066" s="91"/>
      <c r="Q1066" s="91"/>
      <c r="R1066" s="91"/>
      <c r="S1066" s="91"/>
      <c r="T1066" s="92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T1066" s="17" t="s">
        <v>143</v>
      </c>
      <c r="AU1066" s="17" t="s">
        <v>83</v>
      </c>
    </row>
    <row r="1067" s="13" customFormat="1">
      <c r="A1067" s="13"/>
      <c r="B1067" s="233"/>
      <c r="C1067" s="234"/>
      <c r="D1067" s="226" t="s">
        <v>145</v>
      </c>
      <c r="E1067" s="235" t="s">
        <v>1</v>
      </c>
      <c r="F1067" s="236" t="s">
        <v>1147</v>
      </c>
      <c r="G1067" s="234"/>
      <c r="H1067" s="235" t="s">
        <v>1</v>
      </c>
      <c r="I1067" s="237"/>
      <c r="J1067" s="234"/>
      <c r="K1067" s="234"/>
      <c r="L1067" s="238"/>
      <c r="M1067" s="239"/>
      <c r="N1067" s="240"/>
      <c r="O1067" s="240"/>
      <c r="P1067" s="240"/>
      <c r="Q1067" s="240"/>
      <c r="R1067" s="240"/>
      <c r="S1067" s="240"/>
      <c r="T1067" s="241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2" t="s">
        <v>145</v>
      </c>
      <c r="AU1067" s="242" t="s">
        <v>83</v>
      </c>
      <c r="AV1067" s="13" t="s">
        <v>81</v>
      </c>
      <c r="AW1067" s="13" t="s">
        <v>32</v>
      </c>
      <c r="AX1067" s="13" t="s">
        <v>76</v>
      </c>
      <c r="AY1067" s="242" t="s">
        <v>133</v>
      </c>
    </row>
    <row r="1068" s="13" customFormat="1">
      <c r="A1068" s="13"/>
      <c r="B1068" s="233"/>
      <c r="C1068" s="234"/>
      <c r="D1068" s="226" t="s">
        <v>145</v>
      </c>
      <c r="E1068" s="235" t="s">
        <v>1</v>
      </c>
      <c r="F1068" s="236" t="s">
        <v>1153</v>
      </c>
      <c r="G1068" s="234"/>
      <c r="H1068" s="235" t="s">
        <v>1</v>
      </c>
      <c r="I1068" s="237"/>
      <c r="J1068" s="234"/>
      <c r="K1068" s="234"/>
      <c r="L1068" s="238"/>
      <c r="M1068" s="239"/>
      <c r="N1068" s="240"/>
      <c r="O1068" s="240"/>
      <c r="P1068" s="240"/>
      <c r="Q1068" s="240"/>
      <c r="R1068" s="240"/>
      <c r="S1068" s="240"/>
      <c r="T1068" s="241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2" t="s">
        <v>145</v>
      </c>
      <c r="AU1068" s="242" t="s">
        <v>83</v>
      </c>
      <c r="AV1068" s="13" t="s">
        <v>81</v>
      </c>
      <c r="AW1068" s="13" t="s">
        <v>32</v>
      </c>
      <c r="AX1068" s="13" t="s">
        <v>76</v>
      </c>
      <c r="AY1068" s="242" t="s">
        <v>133</v>
      </c>
    </row>
    <row r="1069" s="14" customFormat="1">
      <c r="A1069" s="14"/>
      <c r="B1069" s="243"/>
      <c r="C1069" s="244"/>
      <c r="D1069" s="226" t="s">
        <v>145</v>
      </c>
      <c r="E1069" s="245" t="s">
        <v>1</v>
      </c>
      <c r="F1069" s="246" t="s">
        <v>81</v>
      </c>
      <c r="G1069" s="244"/>
      <c r="H1069" s="247">
        <v>1</v>
      </c>
      <c r="I1069" s="248"/>
      <c r="J1069" s="244"/>
      <c r="K1069" s="244"/>
      <c r="L1069" s="249"/>
      <c r="M1069" s="250"/>
      <c r="N1069" s="251"/>
      <c r="O1069" s="251"/>
      <c r="P1069" s="251"/>
      <c r="Q1069" s="251"/>
      <c r="R1069" s="251"/>
      <c r="S1069" s="251"/>
      <c r="T1069" s="252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3" t="s">
        <v>145</v>
      </c>
      <c r="AU1069" s="253" t="s">
        <v>83</v>
      </c>
      <c r="AV1069" s="14" t="s">
        <v>83</v>
      </c>
      <c r="AW1069" s="14" t="s">
        <v>32</v>
      </c>
      <c r="AX1069" s="14" t="s">
        <v>76</v>
      </c>
      <c r="AY1069" s="253" t="s">
        <v>133</v>
      </c>
    </row>
    <row r="1070" s="15" customFormat="1">
      <c r="A1070" s="15"/>
      <c r="B1070" s="254"/>
      <c r="C1070" s="255"/>
      <c r="D1070" s="226" t="s">
        <v>145</v>
      </c>
      <c r="E1070" s="256" t="s">
        <v>1</v>
      </c>
      <c r="F1070" s="257" t="s">
        <v>151</v>
      </c>
      <c r="G1070" s="255"/>
      <c r="H1070" s="258">
        <v>1</v>
      </c>
      <c r="I1070" s="259"/>
      <c r="J1070" s="255"/>
      <c r="K1070" s="255"/>
      <c r="L1070" s="260"/>
      <c r="M1070" s="261"/>
      <c r="N1070" s="262"/>
      <c r="O1070" s="262"/>
      <c r="P1070" s="262"/>
      <c r="Q1070" s="262"/>
      <c r="R1070" s="262"/>
      <c r="S1070" s="262"/>
      <c r="T1070" s="263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64" t="s">
        <v>145</v>
      </c>
      <c r="AU1070" s="264" t="s">
        <v>83</v>
      </c>
      <c r="AV1070" s="15" t="s">
        <v>139</v>
      </c>
      <c r="AW1070" s="15" t="s">
        <v>32</v>
      </c>
      <c r="AX1070" s="15" t="s">
        <v>81</v>
      </c>
      <c r="AY1070" s="264" t="s">
        <v>133</v>
      </c>
    </row>
    <row r="1071" s="12" customFormat="1" ht="22.8" customHeight="1">
      <c r="A1071" s="12"/>
      <c r="B1071" s="196"/>
      <c r="C1071" s="197"/>
      <c r="D1071" s="198" t="s">
        <v>75</v>
      </c>
      <c r="E1071" s="210" t="s">
        <v>1154</v>
      </c>
      <c r="F1071" s="210" t="s">
        <v>1155</v>
      </c>
      <c r="G1071" s="197"/>
      <c r="H1071" s="197"/>
      <c r="I1071" s="200"/>
      <c r="J1071" s="211">
        <f>BK1071</f>
        <v>0</v>
      </c>
      <c r="K1071" s="197"/>
      <c r="L1071" s="202"/>
      <c r="M1071" s="203"/>
      <c r="N1071" s="204"/>
      <c r="O1071" s="204"/>
      <c r="P1071" s="205">
        <f>SUM(P1072:P1082)</f>
        <v>0</v>
      </c>
      <c r="Q1071" s="204"/>
      <c r="R1071" s="205">
        <f>SUM(R1072:R1082)</f>
        <v>0</v>
      </c>
      <c r="S1071" s="204"/>
      <c r="T1071" s="206">
        <f>SUM(T1072:T1082)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07" t="s">
        <v>174</v>
      </c>
      <c r="AT1071" s="208" t="s">
        <v>75</v>
      </c>
      <c r="AU1071" s="208" t="s">
        <v>81</v>
      </c>
      <c r="AY1071" s="207" t="s">
        <v>133</v>
      </c>
      <c r="BK1071" s="209">
        <f>SUM(BK1072:BK1082)</f>
        <v>0</v>
      </c>
    </row>
    <row r="1072" s="2" customFormat="1" ht="16.5" customHeight="1">
      <c r="A1072" s="38"/>
      <c r="B1072" s="39"/>
      <c r="C1072" s="212" t="s">
        <v>1156</v>
      </c>
      <c r="D1072" s="212" t="s">
        <v>135</v>
      </c>
      <c r="E1072" s="213" t="s">
        <v>1157</v>
      </c>
      <c r="F1072" s="214" t="s">
        <v>1158</v>
      </c>
      <c r="G1072" s="215" t="s">
        <v>590</v>
      </c>
      <c r="H1072" s="216">
        <v>3</v>
      </c>
      <c r="I1072" s="217"/>
      <c r="J1072" s="218">
        <f>ROUND(I1072*H1072,2)</f>
        <v>0</v>
      </c>
      <c r="K1072" s="219"/>
      <c r="L1072" s="44"/>
      <c r="M1072" s="220" t="s">
        <v>1</v>
      </c>
      <c r="N1072" s="221" t="s">
        <v>41</v>
      </c>
      <c r="O1072" s="91"/>
      <c r="P1072" s="222">
        <f>O1072*H1072</f>
        <v>0</v>
      </c>
      <c r="Q1072" s="222">
        <v>0</v>
      </c>
      <c r="R1072" s="222">
        <f>Q1072*H1072</f>
        <v>0</v>
      </c>
      <c r="S1072" s="222">
        <v>0</v>
      </c>
      <c r="T1072" s="223">
        <f>S1072*H1072</f>
        <v>0</v>
      </c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R1072" s="224" t="s">
        <v>1150</v>
      </c>
      <c r="AT1072" s="224" t="s">
        <v>135</v>
      </c>
      <c r="AU1072" s="224" t="s">
        <v>83</v>
      </c>
      <c r="AY1072" s="17" t="s">
        <v>133</v>
      </c>
      <c r="BE1072" s="225">
        <f>IF(N1072="základní",J1072,0)</f>
        <v>0</v>
      </c>
      <c r="BF1072" s="225">
        <f>IF(N1072="snížená",J1072,0)</f>
        <v>0</v>
      </c>
      <c r="BG1072" s="225">
        <f>IF(N1072="zákl. přenesená",J1072,0)</f>
        <v>0</v>
      </c>
      <c r="BH1072" s="225">
        <f>IF(N1072="sníž. přenesená",J1072,0)</f>
        <v>0</v>
      </c>
      <c r="BI1072" s="225">
        <f>IF(N1072="nulová",J1072,0)</f>
        <v>0</v>
      </c>
      <c r="BJ1072" s="17" t="s">
        <v>81</v>
      </c>
      <c r="BK1072" s="225">
        <f>ROUND(I1072*H1072,2)</f>
        <v>0</v>
      </c>
      <c r="BL1072" s="17" t="s">
        <v>1150</v>
      </c>
      <c r="BM1072" s="224" t="s">
        <v>1159</v>
      </c>
    </row>
    <row r="1073" s="2" customFormat="1">
      <c r="A1073" s="38"/>
      <c r="B1073" s="39"/>
      <c r="C1073" s="40"/>
      <c r="D1073" s="226" t="s">
        <v>141</v>
      </c>
      <c r="E1073" s="40"/>
      <c r="F1073" s="227" t="s">
        <v>1158</v>
      </c>
      <c r="G1073" s="40"/>
      <c r="H1073" s="40"/>
      <c r="I1073" s="228"/>
      <c r="J1073" s="40"/>
      <c r="K1073" s="40"/>
      <c r="L1073" s="44"/>
      <c r="M1073" s="229"/>
      <c r="N1073" s="230"/>
      <c r="O1073" s="91"/>
      <c r="P1073" s="91"/>
      <c r="Q1073" s="91"/>
      <c r="R1073" s="91"/>
      <c r="S1073" s="91"/>
      <c r="T1073" s="92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T1073" s="17" t="s">
        <v>141</v>
      </c>
      <c r="AU1073" s="17" t="s">
        <v>83</v>
      </c>
    </row>
    <row r="1074" s="2" customFormat="1">
      <c r="A1074" s="38"/>
      <c r="B1074" s="39"/>
      <c r="C1074" s="40"/>
      <c r="D1074" s="231" t="s">
        <v>143</v>
      </c>
      <c r="E1074" s="40"/>
      <c r="F1074" s="232" t="s">
        <v>1160</v>
      </c>
      <c r="G1074" s="40"/>
      <c r="H1074" s="40"/>
      <c r="I1074" s="228"/>
      <c r="J1074" s="40"/>
      <c r="K1074" s="40"/>
      <c r="L1074" s="44"/>
      <c r="M1074" s="229"/>
      <c r="N1074" s="230"/>
      <c r="O1074" s="91"/>
      <c r="P1074" s="91"/>
      <c r="Q1074" s="91"/>
      <c r="R1074" s="91"/>
      <c r="S1074" s="91"/>
      <c r="T1074" s="92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T1074" s="17" t="s">
        <v>143</v>
      </c>
      <c r="AU1074" s="17" t="s">
        <v>83</v>
      </c>
    </row>
    <row r="1075" s="13" customFormat="1">
      <c r="A1075" s="13"/>
      <c r="B1075" s="233"/>
      <c r="C1075" s="234"/>
      <c r="D1075" s="226" t="s">
        <v>145</v>
      </c>
      <c r="E1075" s="235" t="s">
        <v>1</v>
      </c>
      <c r="F1075" s="236" t="s">
        <v>1161</v>
      </c>
      <c r="G1075" s="234"/>
      <c r="H1075" s="235" t="s">
        <v>1</v>
      </c>
      <c r="I1075" s="237"/>
      <c r="J1075" s="234"/>
      <c r="K1075" s="234"/>
      <c r="L1075" s="238"/>
      <c r="M1075" s="239"/>
      <c r="N1075" s="240"/>
      <c r="O1075" s="240"/>
      <c r="P1075" s="240"/>
      <c r="Q1075" s="240"/>
      <c r="R1075" s="240"/>
      <c r="S1075" s="240"/>
      <c r="T1075" s="241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2" t="s">
        <v>145</v>
      </c>
      <c r="AU1075" s="242" t="s">
        <v>83</v>
      </c>
      <c r="AV1075" s="13" t="s">
        <v>81</v>
      </c>
      <c r="AW1075" s="13" t="s">
        <v>32</v>
      </c>
      <c r="AX1075" s="13" t="s">
        <v>76</v>
      </c>
      <c r="AY1075" s="242" t="s">
        <v>133</v>
      </c>
    </row>
    <row r="1076" s="13" customFormat="1">
      <c r="A1076" s="13"/>
      <c r="B1076" s="233"/>
      <c r="C1076" s="234"/>
      <c r="D1076" s="226" t="s">
        <v>145</v>
      </c>
      <c r="E1076" s="235" t="s">
        <v>1</v>
      </c>
      <c r="F1076" s="236" t="s">
        <v>1162</v>
      </c>
      <c r="G1076" s="234"/>
      <c r="H1076" s="235" t="s">
        <v>1</v>
      </c>
      <c r="I1076" s="237"/>
      <c r="J1076" s="234"/>
      <c r="K1076" s="234"/>
      <c r="L1076" s="238"/>
      <c r="M1076" s="239"/>
      <c r="N1076" s="240"/>
      <c r="O1076" s="240"/>
      <c r="P1076" s="240"/>
      <c r="Q1076" s="240"/>
      <c r="R1076" s="240"/>
      <c r="S1076" s="240"/>
      <c r="T1076" s="241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2" t="s">
        <v>145</v>
      </c>
      <c r="AU1076" s="242" t="s">
        <v>83</v>
      </c>
      <c r="AV1076" s="13" t="s">
        <v>81</v>
      </c>
      <c r="AW1076" s="13" t="s">
        <v>32</v>
      </c>
      <c r="AX1076" s="13" t="s">
        <v>76</v>
      </c>
      <c r="AY1076" s="242" t="s">
        <v>133</v>
      </c>
    </row>
    <row r="1077" s="14" customFormat="1">
      <c r="A1077" s="14"/>
      <c r="B1077" s="243"/>
      <c r="C1077" s="244"/>
      <c r="D1077" s="226" t="s">
        <v>145</v>
      </c>
      <c r="E1077" s="245" t="s">
        <v>1</v>
      </c>
      <c r="F1077" s="246" t="s">
        <v>81</v>
      </c>
      <c r="G1077" s="244"/>
      <c r="H1077" s="247">
        <v>1</v>
      </c>
      <c r="I1077" s="248"/>
      <c r="J1077" s="244"/>
      <c r="K1077" s="244"/>
      <c r="L1077" s="249"/>
      <c r="M1077" s="250"/>
      <c r="N1077" s="251"/>
      <c r="O1077" s="251"/>
      <c r="P1077" s="251"/>
      <c r="Q1077" s="251"/>
      <c r="R1077" s="251"/>
      <c r="S1077" s="251"/>
      <c r="T1077" s="252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3" t="s">
        <v>145</v>
      </c>
      <c r="AU1077" s="253" t="s">
        <v>83</v>
      </c>
      <c r="AV1077" s="14" t="s">
        <v>83</v>
      </c>
      <c r="AW1077" s="14" t="s">
        <v>32</v>
      </c>
      <c r="AX1077" s="14" t="s">
        <v>76</v>
      </c>
      <c r="AY1077" s="253" t="s">
        <v>133</v>
      </c>
    </row>
    <row r="1078" s="13" customFormat="1">
      <c r="A1078" s="13"/>
      <c r="B1078" s="233"/>
      <c r="C1078" s="234"/>
      <c r="D1078" s="226" t="s">
        <v>145</v>
      </c>
      <c r="E1078" s="235" t="s">
        <v>1</v>
      </c>
      <c r="F1078" s="236" t="s">
        <v>1163</v>
      </c>
      <c r="G1078" s="234"/>
      <c r="H1078" s="235" t="s">
        <v>1</v>
      </c>
      <c r="I1078" s="237"/>
      <c r="J1078" s="234"/>
      <c r="K1078" s="234"/>
      <c r="L1078" s="238"/>
      <c r="M1078" s="239"/>
      <c r="N1078" s="240"/>
      <c r="O1078" s="240"/>
      <c r="P1078" s="240"/>
      <c r="Q1078" s="240"/>
      <c r="R1078" s="240"/>
      <c r="S1078" s="240"/>
      <c r="T1078" s="241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2" t="s">
        <v>145</v>
      </c>
      <c r="AU1078" s="242" t="s">
        <v>83</v>
      </c>
      <c r="AV1078" s="13" t="s">
        <v>81</v>
      </c>
      <c r="AW1078" s="13" t="s">
        <v>32</v>
      </c>
      <c r="AX1078" s="13" t="s">
        <v>76</v>
      </c>
      <c r="AY1078" s="242" t="s">
        <v>133</v>
      </c>
    </row>
    <row r="1079" s="14" customFormat="1">
      <c r="A1079" s="14"/>
      <c r="B1079" s="243"/>
      <c r="C1079" s="244"/>
      <c r="D1079" s="226" t="s">
        <v>145</v>
      </c>
      <c r="E1079" s="245" t="s">
        <v>1</v>
      </c>
      <c r="F1079" s="246" t="s">
        <v>81</v>
      </c>
      <c r="G1079" s="244"/>
      <c r="H1079" s="247">
        <v>1</v>
      </c>
      <c r="I1079" s="248"/>
      <c r="J1079" s="244"/>
      <c r="K1079" s="244"/>
      <c r="L1079" s="249"/>
      <c r="M1079" s="250"/>
      <c r="N1079" s="251"/>
      <c r="O1079" s="251"/>
      <c r="P1079" s="251"/>
      <c r="Q1079" s="251"/>
      <c r="R1079" s="251"/>
      <c r="S1079" s="251"/>
      <c r="T1079" s="252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3" t="s">
        <v>145</v>
      </c>
      <c r="AU1079" s="253" t="s">
        <v>83</v>
      </c>
      <c r="AV1079" s="14" t="s">
        <v>83</v>
      </c>
      <c r="AW1079" s="14" t="s">
        <v>32</v>
      </c>
      <c r="AX1079" s="14" t="s">
        <v>76</v>
      </c>
      <c r="AY1079" s="253" t="s">
        <v>133</v>
      </c>
    </row>
    <row r="1080" s="13" customFormat="1">
      <c r="A1080" s="13"/>
      <c r="B1080" s="233"/>
      <c r="C1080" s="234"/>
      <c r="D1080" s="226" t="s">
        <v>145</v>
      </c>
      <c r="E1080" s="235" t="s">
        <v>1</v>
      </c>
      <c r="F1080" s="236" t="s">
        <v>1164</v>
      </c>
      <c r="G1080" s="234"/>
      <c r="H1080" s="235" t="s">
        <v>1</v>
      </c>
      <c r="I1080" s="237"/>
      <c r="J1080" s="234"/>
      <c r="K1080" s="234"/>
      <c r="L1080" s="238"/>
      <c r="M1080" s="239"/>
      <c r="N1080" s="240"/>
      <c r="O1080" s="240"/>
      <c r="P1080" s="240"/>
      <c r="Q1080" s="240"/>
      <c r="R1080" s="240"/>
      <c r="S1080" s="240"/>
      <c r="T1080" s="241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2" t="s">
        <v>145</v>
      </c>
      <c r="AU1080" s="242" t="s">
        <v>83</v>
      </c>
      <c r="AV1080" s="13" t="s">
        <v>81</v>
      </c>
      <c r="AW1080" s="13" t="s">
        <v>32</v>
      </c>
      <c r="AX1080" s="13" t="s">
        <v>76</v>
      </c>
      <c r="AY1080" s="242" t="s">
        <v>133</v>
      </c>
    </row>
    <row r="1081" s="14" customFormat="1">
      <c r="A1081" s="14"/>
      <c r="B1081" s="243"/>
      <c r="C1081" s="244"/>
      <c r="D1081" s="226" t="s">
        <v>145</v>
      </c>
      <c r="E1081" s="245" t="s">
        <v>1</v>
      </c>
      <c r="F1081" s="246" t="s">
        <v>81</v>
      </c>
      <c r="G1081" s="244"/>
      <c r="H1081" s="247">
        <v>1</v>
      </c>
      <c r="I1081" s="248"/>
      <c r="J1081" s="244"/>
      <c r="K1081" s="244"/>
      <c r="L1081" s="249"/>
      <c r="M1081" s="250"/>
      <c r="N1081" s="251"/>
      <c r="O1081" s="251"/>
      <c r="P1081" s="251"/>
      <c r="Q1081" s="251"/>
      <c r="R1081" s="251"/>
      <c r="S1081" s="251"/>
      <c r="T1081" s="252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3" t="s">
        <v>145</v>
      </c>
      <c r="AU1081" s="253" t="s">
        <v>83</v>
      </c>
      <c r="AV1081" s="14" t="s">
        <v>83</v>
      </c>
      <c r="AW1081" s="14" t="s">
        <v>32</v>
      </c>
      <c r="AX1081" s="14" t="s">
        <v>76</v>
      </c>
      <c r="AY1081" s="253" t="s">
        <v>133</v>
      </c>
    </row>
    <row r="1082" s="15" customFormat="1">
      <c r="A1082" s="15"/>
      <c r="B1082" s="254"/>
      <c r="C1082" s="255"/>
      <c r="D1082" s="226" t="s">
        <v>145</v>
      </c>
      <c r="E1082" s="256" t="s">
        <v>1</v>
      </c>
      <c r="F1082" s="257" t="s">
        <v>151</v>
      </c>
      <c r="G1082" s="255"/>
      <c r="H1082" s="258">
        <v>3</v>
      </c>
      <c r="I1082" s="259"/>
      <c r="J1082" s="255"/>
      <c r="K1082" s="255"/>
      <c r="L1082" s="260"/>
      <c r="M1082" s="261"/>
      <c r="N1082" s="262"/>
      <c r="O1082" s="262"/>
      <c r="P1082" s="262"/>
      <c r="Q1082" s="262"/>
      <c r="R1082" s="262"/>
      <c r="S1082" s="262"/>
      <c r="T1082" s="263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T1082" s="264" t="s">
        <v>145</v>
      </c>
      <c r="AU1082" s="264" t="s">
        <v>83</v>
      </c>
      <c r="AV1082" s="15" t="s">
        <v>139</v>
      </c>
      <c r="AW1082" s="15" t="s">
        <v>32</v>
      </c>
      <c r="AX1082" s="15" t="s">
        <v>81</v>
      </c>
      <c r="AY1082" s="264" t="s">
        <v>133</v>
      </c>
    </row>
    <row r="1083" s="12" customFormat="1" ht="22.8" customHeight="1">
      <c r="A1083" s="12"/>
      <c r="B1083" s="196"/>
      <c r="C1083" s="197"/>
      <c r="D1083" s="198" t="s">
        <v>75</v>
      </c>
      <c r="E1083" s="210" t="s">
        <v>1165</v>
      </c>
      <c r="F1083" s="210" t="s">
        <v>1166</v>
      </c>
      <c r="G1083" s="197"/>
      <c r="H1083" s="197"/>
      <c r="I1083" s="200"/>
      <c r="J1083" s="211">
        <f>BK1083</f>
        <v>0</v>
      </c>
      <c r="K1083" s="197"/>
      <c r="L1083" s="202"/>
      <c r="M1083" s="203"/>
      <c r="N1083" s="204"/>
      <c r="O1083" s="204"/>
      <c r="P1083" s="205">
        <f>SUM(P1084:P1089)</f>
        <v>0</v>
      </c>
      <c r="Q1083" s="204"/>
      <c r="R1083" s="205">
        <f>SUM(R1084:R1089)</f>
        <v>0</v>
      </c>
      <c r="S1083" s="204"/>
      <c r="T1083" s="206">
        <f>SUM(T1084:T1089)</f>
        <v>0</v>
      </c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R1083" s="207" t="s">
        <v>174</v>
      </c>
      <c r="AT1083" s="208" t="s">
        <v>75</v>
      </c>
      <c r="AU1083" s="208" t="s">
        <v>81</v>
      </c>
      <c r="AY1083" s="207" t="s">
        <v>133</v>
      </c>
      <c r="BK1083" s="209">
        <f>SUM(BK1084:BK1089)</f>
        <v>0</v>
      </c>
    </row>
    <row r="1084" s="2" customFormat="1" ht="16.5" customHeight="1">
      <c r="A1084" s="38"/>
      <c r="B1084" s="39"/>
      <c r="C1084" s="212" t="s">
        <v>1167</v>
      </c>
      <c r="D1084" s="212" t="s">
        <v>135</v>
      </c>
      <c r="E1084" s="213" t="s">
        <v>1168</v>
      </c>
      <c r="F1084" s="214" t="s">
        <v>1169</v>
      </c>
      <c r="G1084" s="215" t="s">
        <v>590</v>
      </c>
      <c r="H1084" s="216">
        <v>1</v>
      </c>
      <c r="I1084" s="217"/>
      <c r="J1084" s="218">
        <f>ROUND(I1084*H1084,2)</f>
        <v>0</v>
      </c>
      <c r="K1084" s="219"/>
      <c r="L1084" s="44"/>
      <c r="M1084" s="220" t="s">
        <v>1</v>
      </c>
      <c r="N1084" s="221" t="s">
        <v>41</v>
      </c>
      <c r="O1084" s="91"/>
      <c r="P1084" s="222">
        <f>O1084*H1084</f>
        <v>0</v>
      </c>
      <c r="Q1084" s="222">
        <v>0</v>
      </c>
      <c r="R1084" s="222">
        <f>Q1084*H1084</f>
        <v>0</v>
      </c>
      <c r="S1084" s="222">
        <v>0</v>
      </c>
      <c r="T1084" s="223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224" t="s">
        <v>1150</v>
      </c>
      <c r="AT1084" s="224" t="s">
        <v>135</v>
      </c>
      <c r="AU1084" s="224" t="s">
        <v>83</v>
      </c>
      <c r="AY1084" s="17" t="s">
        <v>133</v>
      </c>
      <c r="BE1084" s="225">
        <f>IF(N1084="základní",J1084,0)</f>
        <v>0</v>
      </c>
      <c r="BF1084" s="225">
        <f>IF(N1084="snížená",J1084,0)</f>
        <v>0</v>
      </c>
      <c r="BG1084" s="225">
        <f>IF(N1084="zákl. přenesená",J1084,0)</f>
        <v>0</v>
      </c>
      <c r="BH1084" s="225">
        <f>IF(N1084="sníž. přenesená",J1084,0)</f>
        <v>0</v>
      </c>
      <c r="BI1084" s="225">
        <f>IF(N1084="nulová",J1084,0)</f>
        <v>0</v>
      </c>
      <c r="BJ1084" s="17" t="s">
        <v>81</v>
      </c>
      <c r="BK1084" s="225">
        <f>ROUND(I1084*H1084,2)</f>
        <v>0</v>
      </c>
      <c r="BL1084" s="17" t="s">
        <v>1150</v>
      </c>
      <c r="BM1084" s="224" t="s">
        <v>1170</v>
      </c>
    </row>
    <row r="1085" s="2" customFormat="1">
      <c r="A1085" s="38"/>
      <c r="B1085" s="39"/>
      <c r="C1085" s="40"/>
      <c r="D1085" s="226" t="s">
        <v>141</v>
      </c>
      <c r="E1085" s="40"/>
      <c r="F1085" s="227" t="s">
        <v>1169</v>
      </c>
      <c r="G1085" s="40"/>
      <c r="H1085" s="40"/>
      <c r="I1085" s="228"/>
      <c r="J1085" s="40"/>
      <c r="K1085" s="40"/>
      <c r="L1085" s="44"/>
      <c r="M1085" s="229"/>
      <c r="N1085" s="230"/>
      <c r="O1085" s="91"/>
      <c r="P1085" s="91"/>
      <c r="Q1085" s="91"/>
      <c r="R1085" s="91"/>
      <c r="S1085" s="91"/>
      <c r="T1085" s="92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T1085" s="17" t="s">
        <v>141</v>
      </c>
      <c r="AU1085" s="17" t="s">
        <v>83</v>
      </c>
    </row>
    <row r="1086" s="2" customFormat="1">
      <c r="A1086" s="38"/>
      <c r="B1086" s="39"/>
      <c r="C1086" s="40"/>
      <c r="D1086" s="231" t="s">
        <v>143</v>
      </c>
      <c r="E1086" s="40"/>
      <c r="F1086" s="232" t="s">
        <v>1171</v>
      </c>
      <c r="G1086" s="40"/>
      <c r="H1086" s="40"/>
      <c r="I1086" s="228"/>
      <c r="J1086" s="40"/>
      <c r="K1086" s="40"/>
      <c r="L1086" s="44"/>
      <c r="M1086" s="229"/>
      <c r="N1086" s="230"/>
      <c r="O1086" s="91"/>
      <c r="P1086" s="91"/>
      <c r="Q1086" s="91"/>
      <c r="R1086" s="91"/>
      <c r="S1086" s="91"/>
      <c r="T1086" s="92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T1086" s="17" t="s">
        <v>143</v>
      </c>
      <c r="AU1086" s="17" t="s">
        <v>83</v>
      </c>
    </row>
    <row r="1087" s="13" customFormat="1">
      <c r="A1087" s="13"/>
      <c r="B1087" s="233"/>
      <c r="C1087" s="234"/>
      <c r="D1087" s="226" t="s">
        <v>145</v>
      </c>
      <c r="E1087" s="235" t="s">
        <v>1</v>
      </c>
      <c r="F1087" s="236" t="s">
        <v>1172</v>
      </c>
      <c r="G1087" s="234"/>
      <c r="H1087" s="235" t="s">
        <v>1</v>
      </c>
      <c r="I1087" s="237"/>
      <c r="J1087" s="234"/>
      <c r="K1087" s="234"/>
      <c r="L1087" s="238"/>
      <c r="M1087" s="239"/>
      <c r="N1087" s="240"/>
      <c r="O1087" s="240"/>
      <c r="P1087" s="240"/>
      <c r="Q1087" s="240"/>
      <c r="R1087" s="240"/>
      <c r="S1087" s="240"/>
      <c r="T1087" s="241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2" t="s">
        <v>145</v>
      </c>
      <c r="AU1087" s="242" t="s">
        <v>83</v>
      </c>
      <c r="AV1087" s="13" t="s">
        <v>81</v>
      </c>
      <c r="AW1087" s="13" t="s">
        <v>32</v>
      </c>
      <c r="AX1087" s="13" t="s">
        <v>76</v>
      </c>
      <c r="AY1087" s="242" t="s">
        <v>133</v>
      </c>
    </row>
    <row r="1088" s="14" customFormat="1">
      <c r="A1088" s="14"/>
      <c r="B1088" s="243"/>
      <c r="C1088" s="244"/>
      <c r="D1088" s="226" t="s">
        <v>145</v>
      </c>
      <c r="E1088" s="245" t="s">
        <v>1</v>
      </c>
      <c r="F1088" s="246" t="s">
        <v>81</v>
      </c>
      <c r="G1088" s="244"/>
      <c r="H1088" s="247">
        <v>1</v>
      </c>
      <c r="I1088" s="248"/>
      <c r="J1088" s="244"/>
      <c r="K1088" s="244"/>
      <c r="L1088" s="249"/>
      <c r="M1088" s="250"/>
      <c r="N1088" s="251"/>
      <c r="O1088" s="251"/>
      <c r="P1088" s="251"/>
      <c r="Q1088" s="251"/>
      <c r="R1088" s="251"/>
      <c r="S1088" s="251"/>
      <c r="T1088" s="252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3" t="s">
        <v>145</v>
      </c>
      <c r="AU1088" s="253" t="s">
        <v>83</v>
      </c>
      <c r="AV1088" s="14" t="s">
        <v>83</v>
      </c>
      <c r="AW1088" s="14" t="s">
        <v>32</v>
      </c>
      <c r="AX1088" s="14" t="s">
        <v>76</v>
      </c>
      <c r="AY1088" s="253" t="s">
        <v>133</v>
      </c>
    </row>
    <row r="1089" s="15" customFormat="1">
      <c r="A1089" s="15"/>
      <c r="B1089" s="254"/>
      <c r="C1089" s="255"/>
      <c r="D1089" s="226" t="s">
        <v>145</v>
      </c>
      <c r="E1089" s="256" t="s">
        <v>1</v>
      </c>
      <c r="F1089" s="257" t="s">
        <v>151</v>
      </c>
      <c r="G1089" s="255"/>
      <c r="H1089" s="258">
        <v>1</v>
      </c>
      <c r="I1089" s="259"/>
      <c r="J1089" s="255"/>
      <c r="K1089" s="255"/>
      <c r="L1089" s="260"/>
      <c r="M1089" s="276"/>
      <c r="N1089" s="277"/>
      <c r="O1089" s="277"/>
      <c r="P1089" s="277"/>
      <c r="Q1089" s="277"/>
      <c r="R1089" s="277"/>
      <c r="S1089" s="277"/>
      <c r="T1089" s="278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64" t="s">
        <v>145</v>
      </c>
      <c r="AU1089" s="264" t="s">
        <v>83</v>
      </c>
      <c r="AV1089" s="15" t="s">
        <v>139</v>
      </c>
      <c r="AW1089" s="15" t="s">
        <v>32</v>
      </c>
      <c r="AX1089" s="15" t="s">
        <v>81</v>
      </c>
      <c r="AY1089" s="264" t="s">
        <v>133</v>
      </c>
    </row>
    <row r="1090" s="2" customFormat="1" ht="6.96" customHeight="1">
      <c r="A1090" s="38"/>
      <c r="B1090" s="66"/>
      <c r="C1090" s="67"/>
      <c r="D1090" s="67"/>
      <c r="E1090" s="67"/>
      <c r="F1090" s="67"/>
      <c r="G1090" s="67"/>
      <c r="H1090" s="67"/>
      <c r="I1090" s="67"/>
      <c r="J1090" s="67"/>
      <c r="K1090" s="67"/>
      <c r="L1090" s="44"/>
      <c r="M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</row>
  </sheetData>
  <sheetProtection sheet="1" autoFilter="0" formatColumns="0" formatRows="0" objects="1" scenarios="1" spinCount="100000" saltValue="oO6e29Uwp2mI6Qt6zViaw5+SPQN5/G3wRoLp9M0LFQELrqLgQLYEHkEPKKXhK7MNtsRkegQ2zfcz94s84EB08Q==" hashValue="O2lkOjutTCin8hGl8eE7xRHa7EyL81NAdURODvLQdODAr+hkjsObSS5yOjAySSpEwfvDGXzluo+AcnmfkjyFOQ==" algorithmName="SHA-512" password="CC35"/>
  <autoFilter ref="C139:K1089"/>
  <mergeCells count="6">
    <mergeCell ref="E7:H7"/>
    <mergeCell ref="E16:H16"/>
    <mergeCell ref="E25:H25"/>
    <mergeCell ref="E85:H85"/>
    <mergeCell ref="E132:H132"/>
    <mergeCell ref="L2:V2"/>
  </mergeCells>
  <hyperlinks>
    <hyperlink ref="F145" r:id="rId1" display="https://podminky.urs.cz/item/CS_URS_2024_01/181911102"/>
    <hyperlink ref="F155" r:id="rId2" display="https://podminky.urs.cz/item/CS_URS_2024_01/310232071"/>
    <hyperlink ref="F161" r:id="rId3" display="https://podminky.urs.cz/item/CS_URS_2024_01/317121151"/>
    <hyperlink ref="F169" r:id="rId4" display="https://podminky.urs.cz/item/CS_URS_2024_01/317121251"/>
    <hyperlink ref="F177" r:id="rId5" display="https://podminky.urs.cz/item/CS_URS_2024_01/342272225"/>
    <hyperlink ref="F183" r:id="rId6" display="https://podminky.urs.cz/item/CS_URS_2024_01/342272245"/>
    <hyperlink ref="F190" r:id="rId7" display="https://podminky.urs.cz/item/CS_URS_2024_01/349231821"/>
    <hyperlink ref="F200" r:id="rId8" display="https://podminky.urs.cz/item/CS_URS_2024_01/612311121"/>
    <hyperlink ref="F216" r:id="rId9" display="https://podminky.urs.cz/item/CS_URS_2024_01/612325302"/>
    <hyperlink ref="F229" r:id="rId10" display="https://podminky.urs.cz/item/CS_URS_2024_01/631311116"/>
    <hyperlink ref="F244" r:id="rId11" display="https://podminky.urs.cz/item/CS_URS_2024_01/631311124"/>
    <hyperlink ref="F253" r:id="rId12" display="https://podminky.urs.cz/item/CS_URS_2024_01/631319011"/>
    <hyperlink ref="F268" r:id="rId13" display="https://podminky.urs.cz/item/CS_URS_2024_01/631319012"/>
    <hyperlink ref="F277" r:id="rId14" display="https://podminky.urs.cz/item/CS_URS_2024_01/631319211"/>
    <hyperlink ref="F292" r:id="rId15" display="https://podminky.urs.cz/item/CS_URS_2024_01/631362021"/>
    <hyperlink ref="F303" r:id="rId16" display="https://podminky.urs.cz/item/CS_URS_2024_01/632451103"/>
    <hyperlink ref="F318" r:id="rId17" display="https://podminky.urs.cz/item/CS_URS_2024_01/632481213"/>
    <hyperlink ref="F333" r:id="rId18" display="https://podminky.urs.cz/item/CS_URS_2024_01/634111113"/>
    <hyperlink ref="F348" r:id="rId19" display="https://podminky.urs.cz/item/CS_URS_2024_01/635111115"/>
    <hyperlink ref="F356" r:id="rId20" display="https://podminky.urs.cz/item/CS_URS_2024_01/642945111"/>
    <hyperlink ref="F365" r:id="rId21" display="https://podminky.urs.cz/item/CS_URS_2024_01/642946111"/>
    <hyperlink ref="F374" r:id="rId22" display="https://podminky.urs.cz/item/CS_URS_2024_01/952901111"/>
    <hyperlink ref="F389" r:id="rId23" display="https://podminky.urs.cz/item/CS_URS_2024_01/962086110"/>
    <hyperlink ref="F396" r:id="rId24" display="https://podminky.urs.cz/item/CS_URS_2024_01/962032230"/>
    <hyperlink ref="F408" r:id="rId25" display="https://podminky.urs.cz/item/CS_URS_2024_01/965043441"/>
    <hyperlink ref="F419" r:id="rId26" display="https://podminky.urs.cz/item/CS_URS_2024_01/965081213"/>
    <hyperlink ref="F427" r:id="rId27" display="https://podminky.urs.cz/item/CS_URS_2024_01/965082941"/>
    <hyperlink ref="F439" r:id="rId28" display="https://podminky.urs.cz/item/CS_URS_2024_01/968062357"/>
    <hyperlink ref="F447" r:id="rId29" display="https://podminky.urs.cz/item/CS_URS_2024_01/968072455"/>
    <hyperlink ref="F456" r:id="rId30" display="https://podminky.urs.cz/item/CS_URS_2024_01/968082021"/>
    <hyperlink ref="F463" r:id="rId31" display="https://podminky.urs.cz/item/CS_URS_2024_01/997013111"/>
    <hyperlink ref="F466" r:id="rId32" display="https://podminky.urs.cz/item/CS_URS_2024_01/997013509"/>
    <hyperlink ref="F470" r:id="rId33" display="https://podminky.urs.cz/item/CS_URS_2024_01/997013511"/>
    <hyperlink ref="F473" r:id="rId34" display="https://podminky.urs.cz/item/CS_URS_2024_01/997013601"/>
    <hyperlink ref="F480" r:id="rId35" display="https://podminky.urs.cz/item/CS_URS_2024_01/997013603"/>
    <hyperlink ref="F501" r:id="rId36" display="https://podminky.urs.cz/item/CS_URS_2024_01/997013811"/>
    <hyperlink ref="F509" r:id="rId37" display="https://podminky.urs.cz/item/CS_URS_2024_01/998011008"/>
    <hyperlink ref="F514" r:id="rId38" display="https://podminky.urs.cz/item/CS_URS_2024_01/711111001"/>
    <hyperlink ref="F526" r:id="rId39" display="https://podminky.urs.cz/item/CS_URS_2024_01/711113117"/>
    <hyperlink ref="F533" r:id="rId40" display="https://podminky.urs.cz/item/CS_URS_2024_01/711141559"/>
    <hyperlink ref="F545" r:id="rId41" display="https://podminky.urs.cz/item/CS_URS_2024_01/711491172"/>
    <hyperlink ref="F557" r:id="rId42" display="https://podminky.urs.cz/item/CS_URS_2024_01/998711101"/>
    <hyperlink ref="F561" r:id="rId43" display="https://podminky.urs.cz/item/CS_URS_2024_01/713121111"/>
    <hyperlink ref="F579" r:id="rId44" display="https://podminky.urs.cz/item/CS_URS_2024_01/998713111"/>
    <hyperlink ref="F588" r:id="rId45" display="https://podminky.urs.cz/item/CS_URS_2024_01/721171808"/>
    <hyperlink ref="F597" r:id="rId46" display="https://podminky.urs.cz/item/CS_URS_2024_01/721171809"/>
    <hyperlink ref="F604" r:id="rId47" display="https://podminky.urs.cz/item/CS_URS_2024_01/998721111"/>
    <hyperlink ref="F608" r:id="rId48" display="https://podminky.urs.cz/item/CS_URS_2024_01/722170801"/>
    <hyperlink ref="F617" r:id="rId49" display="https://podminky.urs.cz/item/CS_URS_2024_01/998722111"/>
    <hyperlink ref="F621" r:id="rId50" display="https://podminky.urs.cz/item/CS_URS_2024_01/725110811"/>
    <hyperlink ref="F628" r:id="rId51" display="https://podminky.urs.cz/item/CS_URS_2024_01/725112171"/>
    <hyperlink ref="F634" r:id="rId52" display="https://podminky.urs.cz/item/CS_URS_2024_01/725210821"/>
    <hyperlink ref="F641" r:id="rId53" display="https://podminky.urs.cz/item/CS_URS_2024_01/725212213"/>
    <hyperlink ref="F647" r:id="rId54" display="https://podminky.urs.cz/item/CS_URS_2024_01/725243902"/>
    <hyperlink ref="F655" r:id="rId55" display="https://podminky.urs.cz/item/CS_URS_2024_01/725310823"/>
    <hyperlink ref="F661" r:id="rId56" display="https://podminky.urs.cz/item/CS_URS_2024_01/725530823"/>
    <hyperlink ref="F667" r:id="rId57" display="https://podminky.urs.cz/item/CS_URS_2024_01/725532120"/>
    <hyperlink ref="F673" r:id="rId58" display="https://podminky.urs.cz/item/CS_URS_2024_01/725820801"/>
    <hyperlink ref="F681" r:id="rId59" display="https://podminky.urs.cz/item/CS_URS_2024_01/725822613"/>
    <hyperlink ref="F687" r:id="rId60" display="https://podminky.urs.cz/item/CS_URS_2024_01/725861311"/>
    <hyperlink ref="F694" r:id="rId61" display="https://podminky.urs.cz/item/CS_URS_2024_01/733221104"/>
    <hyperlink ref="F700" r:id="rId62" display="https://podminky.urs.cz/item/CS_URS_2024_01/733811232"/>
    <hyperlink ref="F706" r:id="rId63" display="https://podminky.urs.cz/item/CS_URS_2024_01/998733111"/>
    <hyperlink ref="F710" r:id="rId64" display="https://podminky.urs.cz/item/CS_URS_2024_01/735151378"/>
    <hyperlink ref="F716" r:id="rId65" display="https://podminky.urs.cz/item/CS_URS_2024_01/735151382"/>
    <hyperlink ref="F722" r:id="rId66" display="https://podminky.urs.cz/item/CS_URS_2024_01/735151383"/>
    <hyperlink ref="F728" r:id="rId67" display="https://podminky.urs.cz/item/CS_URS_2024_01/735151832"/>
    <hyperlink ref="F734" r:id="rId68" display="https://podminky.urs.cz/item/CS_URS_2024_01/735160144"/>
    <hyperlink ref="F740" r:id="rId69" display="https://podminky.urs.cz/item/CS_URS_2024_01/735494811"/>
    <hyperlink ref="F746" r:id="rId70" display="https://podminky.urs.cz/item/CS_URS_2024_01/998735111"/>
    <hyperlink ref="F759" r:id="rId71" display="https://podminky.urs.cz/item/CS_URS_2024_01/762522811"/>
    <hyperlink ref="F765" r:id="rId72" display="https://podminky.urs.cz/item/CS_URS_2024_01/998762111"/>
    <hyperlink ref="F769" r:id="rId73" display="https://podminky.urs.cz/item/CS_URS_2024_01/763131421"/>
    <hyperlink ref="F781" r:id="rId74" display="https://podminky.urs.cz/item/CS_URS_2024_01/763131451"/>
    <hyperlink ref="F787" r:id="rId75" display="https://podminky.urs.cz/item/CS_URS_2024_01/998763321"/>
    <hyperlink ref="F791" r:id="rId76" display="https://podminky.urs.cz/item/CS_URS_2024_01/764226445"/>
    <hyperlink ref="F804" r:id="rId77" display="https://podminky.urs.cz/item/CS_URS_2024_01/998764111"/>
    <hyperlink ref="F808" r:id="rId78" display="https://podminky.urs.cz/item/CS_URS_2024_01/766622111"/>
    <hyperlink ref="F819" r:id="rId79" display="https://podminky.urs.cz/item/CS_URS_2024_01/766622113"/>
    <hyperlink ref="F830" r:id="rId80" display="https://podminky.urs.cz/item/CS_URS_2024_01/766660171"/>
    <hyperlink ref="F841" r:id="rId81" display="https://podminky.urs.cz/item/CS_URS_2024_01/766660311"/>
    <hyperlink ref="F850" r:id="rId82" display="https://podminky.urs.cz/item/CS_URS_2024_01/766660411"/>
    <hyperlink ref="F862" r:id="rId83" display="https://podminky.urs.cz/item/CS_URS_2024_01/766660728"/>
    <hyperlink ref="F870" r:id="rId84" display="https://podminky.urs.cz/item/CS_URS_2024_01/766660730"/>
    <hyperlink ref="F878" r:id="rId85" display="https://podminky.urs.cz/item/CS_URS_2024_01/766660731"/>
    <hyperlink ref="F886" r:id="rId86" display="https://podminky.urs.cz/item/CS_URS_2024_01/766682111"/>
    <hyperlink ref="F895" r:id="rId87" display="https://podminky.urs.cz/item/CS_URS_2024_01/766694126"/>
    <hyperlink ref="F916" r:id="rId88" display="https://podminky.urs.cz/item/CS_URS_2024_01/766812840"/>
    <hyperlink ref="F922" r:id="rId89" display="https://podminky.urs.cz/item/CS_URS_2024_01/998766111"/>
    <hyperlink ref="F926" r:id="rId90" display="https://podminky.urs.cz/item/CS_URS_2024_01/771151024"/>
    <hyperlink ref="F937" r:id="rId91" display="https://podminky.urs.cz/item/CS_URS_2024_01/771161021"/>
    <hyperlink ref="F946" r:id="rId92" display="https://podminky.urs.cz/item/CS_URS_2024_01/771161022"/>
    <hyperlink ref="F955" r:id="rId93" display="https://podminky.urs.cz/item/CS_URS_2024_01/771474113"/>
    <hyperlink ref="F967" r:id="rId94" display="https://podminky.urs.cz/item/CS_URS_2024_01/771574414"/>
    <hyperlink ref="F981" r:id="rId95" display="https://podminky.urs.cz/item/CS_URS_2024_01/998771111"/>
    <hyperlink ref="F985" r:id="rId96" display="https://podminky.urs.cz/item/CS_URS_2024_01/776201812"/>
    <hyperlink ref="F991" r:id="rId97" display="https://podminky.urs.cz/item/CS_URS_2024_01/776231111"/>
    <hyperlink ref="F1002" r:id="rId98" display="https://podminky.urs.cz/item/CS_URS_2024_01/776421111"/>
    <hyperlink ref="F1014" r:id="rId99" display="https://podminky.urs.cz/item/CS_URS_2024_01/998776111"/>
    <hyperlink ref="F1018" r:id="rId100" display="https://podminky.urs.cz/item/CS_URS_2024_01/781131112"/>
    <hyperlink ref="F1024" r:id="rId101" display="https://podminky.urs.cz/item/CS_URS_2024_01/781161021"/>
    <hyperlink ref="F1036" r:id="rId102" display="https://podminky.urs.cz/item/CS_URS_2024_01/781472217"/>
    <hyperlink ref="F1047" r:id="rId103" display="https://podminky.urs.cz/item/CS_URS_2024_01/998781111"/>
    <hyperlink ref="F1051" r:id="rId104" display="https://podminky.urs.cz/item/CS_URS_2024_01/786624111"/>
    <hyperlink ref="F1066" r:id="rId105" display="https://podminky.urs.cz/item/CS_URS_2024_01/030001000"/>
    <hyperlink ref="F1074" r:id="rId106" display="https://podminky.urs.cz/item/CS_URS_2024_01/044002000"/>
    <hyperlink ref="F1086" r:id="rId107" display="https://podminky.urs.cz/item/CS_URS_2024_01/094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DESKTOP-C49IEH4\Antonin</dc:creator>
  <cp:lastModifiedBy>DESKTOP-C49IEH4\Antonin</cp:lastModifiedBy>
  <dcterms:created xsi:type="dcterms:W3CDTF">2024-02-02T08:28:25Z</dcterms:created>
  <dcterms:modified xsi:type="dcterms:W3CDTF">2024-02-02T08:28:28Z</dcterms:modified>
</cp:coreProperties>
</file>