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ivana\Documents\MČ _ Kolovraty\dodávka_atyp nábytek\final\"/>
    </mc:Choice>
  </mc:AlternateContent>
  <xr:revisionPtr revIDLastSave="0" documentId="13_ncr:1_{D8AF0639-3B92-4F96-B52B-0AFD7E46B8B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typický nábytek" sheetId="1" r:id="rId1"/>
    <sheet name="Dveře" sheetId="3" r:id="rId2"/>
    <sheet name="Sanita a spotřebiče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T18" i="3"/>
  <c r="T16" i="3"/>
  <c r="T15" i="3"/>
  <c r="T13" i="3"/>
  <c r="T12" i="3"/>
  <c r="T10" i="3"/>
  <c r="T9" i="3"/>
  <c r="E11" i="1"/>
  <c r="S19" i="3" l="1"/>
  <c r="E5" i="3" l="1"/>
  <c r="A5" i="3"/>
  <c r="E91" i="1" l="1"/>
  <c r="E89" i="1"/>
  <c r="E88" i="1"/>
  <c r="F16" i="2"/>
  <c r="F15" i="2"/>
  <c r="F4" i="2"/>
  <c r="F5" i="2"/>
  <c r="F6" i="2"/>
  <c r="F7" i="2"/>
  <c r="F8" i="2"/>
  <c r="F9" i="2"/>
  <c r="F10" i="2"/>
  <c r="F11" i="2"/>
  <c r="F12" i="2"/>
  <c r="F13" i="2"/>
  <c r="F14" i="2"/>
  <c r="F3" i="2"/>
  <c r="E92" i="1"/>
  <c r="E80" i="1"/>
  <c r="E79" i="1"/>
  <c r="E70" i="1"/>
  <c r="E75" i="1"/>
  <c r="E76" i="1"/>
  <c r="E77" i="1"/>
  <c r="E78" i="1"/>
  <c r="E81" i="1"/>
  <c r="E82" i="1"/>
  <c r="E83" i="1"/>
  <c r="E84" i="1"/>
  <c r="E85" i="1"/>
  <c r="E86" i="1"/>
  <c r="E87" i="1"/>
  <c r="E9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1" i="1"/>
  <c r="E72" i="1"/>
  <c r="E73" i="1"/>
  <c r="E74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94" i="1" s="1"/>
  <c r="E26" i="1"/>
  <c r="E27" i="1"/>
  <c r="E29" i="1"/>
  <c r="E30" i="1"/>
  <c r="E31" i="1"/>
  <c r="E32" i="1"/>
  <c r="E33" i="1"/>
  <c r="E34" i="1"/>
  <c r="E35" i="1"/>
  <c r="E36" i="1"/>
  <c r="E37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<sst xmlns="http://schemas.openxmlformats.org/spreadsheetml/2006/main" count="326" uniqueCount="193">
  <si>
    <t>Prvek</t>
  </si>
  <si>
    <t>ks</t>
  </si>
  <si>
    <t>č.</t>
  </si>
  <si>
    <t>poznámka</t>
  </si>
  <si>
    <t>bez spotřebičů a sanity, úchytek</t>
  </si>
  <si>
    <t>KK01 - kuchyňka kabinet</t>
  </si>
  <si>
    <t>doplnit ostrohranný jekl, neviditelné sváry</t>
  </si>
  <si>
    <t>KR 07 - knihovní regál - nika</t>
  </si>
  <si>
    <t>KR 08 - knihovní regál - nika</t>
  </si>
  <si>
    <t>KU 1 - kuchyň - učitelská</t>
  </si>
  <si>
    <t>KU 1 A - skříňová sestava</t>
  </si>
  <si>
    <t>Součástí dodávky kuchyněk jsou sortery</t>
  </si>
  <si>
    <t>KŽ 01 - kuchyňka žákovská</t>
  </si>
  <si>
    <t>PL 1 - převlékací lavice</t>
  </si>
  <si>
    <t>KČ 01 - kuchyňka čajová</t>
  </si>
  <si>
    <t>bez háčků</t>
  </si>
  <si>
    <t>PL 2 - převlékací lavice rohová A</t>
  </si>
  <si>
    <t>PL 2 - převlékací lavice rohová B</t>
  </si>
  <si>
    <t>PL 2 - převlékací lavice rohová C</t>
  </si>
  <si>
    <t>PL 3 - převlékací lavice</t>
  </si>
  <si>
    <t>SU 1 - učitelská skříň kabinet</t>
  </si>
  <si>
    <t>bez úchytek</t>
  </si>
  <si>
    <t>SU 1 A - učitelská skříň kabinet</t>
  </si>
  <si>
    <t>pouze vzor seskládání</t>
  </si>
  <si>
    <t>US 0X - Skříňová sestava v učebně</t>
  </si>
  <si>
    <t>US 0X A - Skříňová sestava v učebně</t>
  </si>
  <si>
    <t>US 0X B - Skříňová sestava v učebně</t>
  </si>
  <si>
    <t>US 0X C - Skříňová sestava v učebně</t>
  </si>
  <si>
    <t>US 0X D - Skříňová sestava v učebně</t>
  </si>
  <si>
    <t>US 0X E - Skříňová sestava v učebně</t>
  </si>
  <si>
    <t>US 0X F - Skříňová sestava v učebně</t>
  </si>
  <si>
    <t>US 0X G - Skříňová sestava v učebně</t>
  </si>
  <si>
    <t>US 01 - Skříňová sestava v učebně</t>
  </si>
  <si>
    <t>US 01 A Skříňová sestava v učebně</t>
  </si>
  <si>
    <t>US 01 BSkříňová sestava v učebně</t>
  </si>
  <si>
    <t>US 01 C Skříňová sestava v učebně</t>
  </si>
  <si>
    <t>US 01 D Skříňová sestava v učebně</t>
  </si>
  <si>
    <t>US 01 E Skříňová sestava v učebně</t>
  </si>
  <si>
    <t>US 01 F Skříňová sestava v učebně</t>
  </si>
  <si>
    <t>US 01 G Skříňová sestava v učebně</t>
  </si>
  <si>
    <t>US 01 H Skříňová sestava v učebně</t>
  </si>
  <si>
    <t>US 01 I Skříňová sestava v učebně</t>
  </si>
  <si>
    <t>US 01 J Skříňová sestava v učebně</t>
  </si>
  <si>
    <t>US 01 K Skříňová sestava v učebně</t>
  </si>
  <si>
    <t>US 01 L Skříňová sestava v učebně</t>
  </si>
  <si>
    <t>US 01 M Skříňová sestava v učebně</t>
  </si>
  <si>
    <t>US 01 N Skříňová sestava v učebně</t>
  </si>
  <si>
    <t>US 01b - Skříňová sestava v učebně</t>
  </si>
  <si>
    <t>bočnice navic 18mm, bez úchytek</t>
  </si>
  <si>
    <t>US 01b A - Skříňová sestava v učebně</t>
  </si>
  <si>
    <t>US 02 - Skříňová sestava spolicemi v učebně</t>
  </si>
  <si>
    <t>bez zámku a úchytek</t>
  </si>
  <si>
    <t>US 02 A - Skříňová sestava spolicemi v učebně</t>
  </si>
  <si>
    <t>US 02 B - Skříňová sestava spolicemi v učebně</t>
  </si>
  <si>
    <t>US 02 C - Skříňová sestava spolicemi v učebně</t>
  </si>
  <si>
    <t>US 02 D - Skříňová sestava spolicemi v učebně</t>
  </si>
  <si>
    <t>US 02 E - Skříňová sestava spolicemi v učebně</t>
  </si>
  <si>
    <t>US 02 F - Skříňová sestava spolicemi v učebně</t>
  </si>
  <si>
    <t>US 02 G - Skříňová sestava spolicemi v učebně</t>
  </si>
  <si>
    <t>US 02 H - Skříňová sestava spolicemi v učebně</t>
  </si>
  <si>
    <t>US 02 I - Skříňová sestava spolicemi v učebně</t>
  </si>
  <si>
    <t>US 02 J - Skříňová sestava spolicemi v učebně</t>
  </si>
  <si>
    <t>US 02 K - Skříňová sestava spolicemi v učebně</t>
  </si>
  <si>
    <t>US 02 L - Skříňová sestava spolicemi v učebně</t>
  </si>
  <si>
    <t>US 05 - Skříňová sestava spolicemi v učebně</t>
  </si>
  <si>
    <t>US 05 A Umyvadlová skříňka - učebny</t>
  </si>
  <si>
    <t>US 05 B Umyvadlová skříňka - učebny</t>
  </si>
  <si>
    <t>US 0X 1 - Skříňová sestava - knihovna</t>
  </si>
  <si>
    <t>US 0X 1 A - Skříňová sestava - knihovna</t>
  </si>
  <si>
    <t>US 0X 1 B - Skříňová sestava - knihovna</t>
  </si>
  <si>
    <t>US 0X 1 C - Skříňová sestava - knihovna</t>
  </si>
  <si>
    <t>US 03 - Umyvadlová skříňka - učebny</t>
  </si>
  <si>
    <t>US 03 A - Umyvadlová skříňka - učebny</t>
  </si>
  <si>
    <t>US 04 - Umyvadlová skříňka - učebny</t>
  </si>
  <si>
    <t>US 04 A - Umyvadlová skříňka - učebny</t>
  </si>
  <si>
    <t>KS 05 - sestava pracovního místa - stůl a box</t>
  </si>
  <si>
    <t>Součástí dodávky jsou i keramické obklady kuchyní</t>
  </si>
  <si>
    <t>ŽL 05 - Žákovská lavice - Přírodní vedy</t>
  </si>
  <si>
    <t>ŽL 06 - Spojovací box žákovská lavice - Přírodní vedy</t>
  </si>
  <si>
    <t>bez sanity a úchytek</t>
  </si>
  <si>
    <t>UL 01 - Katedra učitele</t>
  </si>
  <si>
    <t>UL 02 - Katedra učitele</t>
  </si>
  <si>
    <t>KG 01 - kuchyňka gastro</t>
  </si>
  <si>
    <t>TO 01 - obložení otovných těles</t>
  </si>
  <si>
    <t>NU 01 - Nika s obložením učebna</t>
  </si>
  <si>
    <t>bez dveří, dveřního rámu</t>
  </si>
  <si>
    <t>KR 01 - knihovní regál</t>
  </si>
  <si>
    <t>KR 02 - knihovní regál</t>
  </si>
  <si>
    <t>KR 03 - knihovní regál</t>
  </si>
  <si>
    <t>KR 04 - knihovní regál</t>
  </si>
  <si>
    <t>KR 05 - knihovní regál</t>
  </si>
  <si>
    <t>KR 06 - knihovní regál</t>
  </si>
  <si>
    <t>jekly ostrohranné s neviditelnými sváry</t>
  </si>
  <si>
    <t>úchytky</t>
  </si>
  <si>
    <t>A.01</t>
  </si>
  <si>
    <t>A.02</t>
  </si>
  <si>
    <t>Kuchyňský dřez</t>
  </si>
  <si>
    <t>A.03</t>
  </si>
  <si>
    <t>A.04</t>
  </si>
  <si>
    <t>Vestavná lednice nízká</t>
  </si>
  <si>
    <t>Vestavná lednice vysoká - s mrazákem</t>
  </si>
  <si>
    <t>A.05</t>
  </si>
  <si>
    <t>A.06</t>
  </si>
  <si>
    <t>Vestavná myčka nádobí</t>
  </si>
  <si>
    <t>A.07</t>
  </si>
  <si>
    <t>A.08</t>
  </si>
  <si>
    <t>Varná deska</t>
  </si>
  <si>
    <t>A.09</t>
  </si>
  <si>
    <t>Dávkovač mýdla</t>
  </si>
  <si>
    <t>A.10</t>
  </si>
  <si>
    <t>A.11</t>
  </si>
  <si>
    <t>A.12</t>
  </si>
  <si>
    <t>dávkovač papírů</t>
  </si>
  <si>
    <t>digestoř recirkulační</t>
  </si>
  <si>
    <t>vč. Průchodek</t>
  </si>
  <si>
    <t>NU 02a - Nika s obložením kabinet (2400 mm)</t>
  </si>
  <si>
    <t>NU 02b - Nika s obložením kabinet (1950 mm)</t>
  </si>
  <si>
    <t>bez okenního rámu</t>
  </si>
  <si>
    <t>R01 Recepce</t>
  </si>
  <si>
    <t xml:space="preserve"> typ tabulky / type of chart</t>
  </si>
  <si>
    <t>Tabulka dveří</t>
  </si>
  <si>
    <t>ozn.projektu / project</t>
  </si>
  <si>
    <t>část / part</t>
  </si>
  <si>
    <t>č.výkresu / number</t>
  </si>
  <si>
    <t>jazyk / language</t>
  </si>
  <si>
    <t>CZ</t>
  </si>
  <si>
    <t>ID prvku</t>
  </si>
  <si>
    <t>Pohled ze strany opačné k otevření</t>
  </si>
  <si>
    <t>Popis</t>
  </si>
  <si>
    <t xml:space="preserve">šířka stavebního otvoru </t>
  </si>
  <si>
    <t xml:space="preserve">Výška stavebního otvoru </t>
  </si>
  <si>
    <t>Průchozí rozměry</t>
  </si>
  <si>
    <t>Orientace</t>
  </si>
  <si>
    <t>Množství</t>
  </si>
  <si>
    <t>Podlaží</t>
  </si>
  <si>
    <t>Tloušťka zdi (včetně omítky)</t>
  </si>
  <si>
    <t>Zárubeň</t>
  </si>
  <si>
    <t>Křídlo</t>
  </si>
  <si>
    <t>Kování</t>
  </si>
  <si>
    <t>Druh zasklení</t>
  </si>
  <si>
    <t>Požární odolnost</t>
  </si>
  <si>
    <t>Stavební neprůzvučnost</t>
  </si>
  <si>
    <t>Vybavení</t>
  </si>
  <si>
    <t>Poznámka</t>
  </si>
  <si>
    <t>D21</t>
  </si>
  <si>
    <t/>
  </si>
  <si>
    <t>Dveře jednokřídlé otočné s pevným celoproskleným nadsvětlíkem</t>
  </si>
  <si>
    <t>900×2 100</t>
  </si>
  <si>
    <t>L</t>
  </si>
  <si>
    <t>1.NP (2), 2.NP (3)</t>
  </si>
  <si>
    <t>Rámová zárubeň s povrchovou úpravou CPL; dekor DUB BEIGE</t>
  </si>
  <si>
    <t>Plné hladké; dřevěný rám+dřevotřísková výplň; povrchová úprava CPL laminát na HDF desce; dekor DUB BEIGE</t>
  </si>
  <si>
    <t>Rozetové kování; klika / klika; broušená nerez</t>
  </si>
  <si>
    <t>pevný nadsvětlík-bezpečnostní sklo</t>
  </si>
  <si>
    <t>---</t>
  </si>
  <si>
    <t>Rw,pož=32 dB</t>
  </si>
  <si>
    <t>vložkový zámek; zámek FAB</t>
  </si>
  <si>
    <t>P</t>
  </si>
  <si>
    <t>1.NP (1), 2.NP (1)</t>
  </si>
  <si>
    <t>D21A</t>
  </si>
  <si>
    <t>1.NP (8), 2.NP (6)</t>
  </si>
  <si>
    <t>nadsvětlík -protipožární bezpečnostní sklo</t>
  </si>
  <si>
    <t>EW 30 DP3+C</t>
  </si>
  <si>
    <t>samozavírač C2; vložkový zámek; zámek FAB</t>
  </si>
  <si>
    <t>Dveře s požární odolností - složení dveřního křídla a zárubně dle požadované požární odolnosti s certifikátem pro VÝROBEK JAKO CELEK včetně rámové zárubně</t>
  </si>
  <si>
    <t>1.NP (2), 2.NP (1)</t>
  </si>
  <si>
    <t>Obložková dřevěná zárubeň; dekor DUB BEIGE</t>
  </si>
  <si>
    <t>D21B</t>
  </si>
  <si>
    <t>2.NP (10), 3.NP (5)</t>
  </si>
  <si>
    <t>EW 15 DP3+C</t>
  </si>
  <si>
    <t>2.NP (3), 3.NP (1)</t>
  </si>
  <si>
    <t>D44</t>
  </si>
  <si>
    <t>Dveře dvoukřídlé otočné s pevným celoproskleným nadsvětlíkem</t>
  </si>
  <si>
    <t>1 600×2 100</t>
  </si>
  <si>
    <t>2.NP (1)</t>
  </si>
  <si>
    <t>materiály: DTD desky s HPL povrchem v RAL na pohledové a namáhané plochy</t>
  </si>
  <si>
    <t>Atypický nábytek</t>
  </si>
  <si>
    <t>General</t>
  </si>
  <si>
    <t>doplnit ostrohranný jekl, neviditelné sváry, bez úchytky,</t>
  </si>
  <si>
    <t>cena v Kč bez DPH / ks</t>
  </si>
  <si>
    <t>cena v Kč bez DPH</t>
  </si>
  <si>
    <t>Celková cena v Kč bez DPH</t>
  </si>
  <si>
    <t>Cena za 1ks v Kč bez DPH</t>
  </si>
  <si>
    <t>Celková cena za položku v Kč bez DPH</t>
  </si>
  <si>
    <t>Sanita a trouba</t>
  </si>
  <si>
    <t xml:space="preserve">Kuchyňská baterie </t>
  </si>
  <si>
    <t>Dřez</t>
  </si>
  <si>
    <t>Vestavná trouba</t>
  </si>
  <si>
    <t>vestavný odpadkový koš</t>
  </si>
  <si>
    <t>odpadkový koš</t>
  </si>
  <si>
    <t>cena v Kč bez DPH/ ks</t>
  </si>
  <si>
    <t>Celková nabídková cena v Kč bez DPH</t>
  </si>
  <si>
    <t>Celková cena v Kč bez DPH za položku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</si>
</sst>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  <numFmt numFmtId="167" formatCode="#,##0.00\ &quot;Kč&quot;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Circular Pro Book"/>
      <family val="2"/>
    </font>
    <font>
      <b/>
      <sz val="20"/>
      <name val="Arial Narrow"/>
      <family val="2"/>
      <charset val="238"/>
    </font>
    <font>
      <b/>
      <sz val="16"/>
      <name val="Arial Narrow"/>
      <family val="2"/>
      <charset val="238"/>
    </font>
    <font>
      <sz val="16"/>
      <name val="Arial Narrow"/>
      <family val="2"/>
      <charset val="238"/>
    </font>
    <font>
      <sz val="10"/>
      <color indexed="52"/>
      <name val="Arial Narrow"/>
      <family val="2"/>
      <charset val="238"/>
    </font>
    <font>
      <b/>
      <sz val="8"/>
      <color rgb="FF4C4C4B"/>
      <name val="Arial Narrow"/>
      <family val="2"/>
    </font>
    <font>
      <b/>
      <sz val="14"/>
      <color rgb="FF4C4C4B"/>
      <name val="Arial Narrow"/>
      <family val="2"/>
    </font>
    <font>
      <sz val="9"/>
      <color rgb="FF4C4C4B"/>
      <name val="Arial Narrow"/>
      <family val="2"/>
    </font>
    <font>
      <sz val="7"/>
      <color rgb="FF4C4C4B"/>
      <name val="Segoe UI"/>
      <family val="2"/>
    </font>
    <font>
      <b/>
      <sz val="12"/>
      <color rgb="FFFF0000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165" fontId="0" fillId="0" borderId="0" xfId="1" applyNumberFormat="1" applyFont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49" fontId="13" fillId="0" borderId="1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14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64" fontId="0" fillId="0" borderId="0" xfId="0" applyNumberFormat="1" applyFill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0" fillId="0" borderId="8" xfId="0" applyBorder="1"/>
    <xf numFmtId="0" fontId="0" fillId="0" borderId="11" xfId="0" applyBorder="1"/>
    <xf numFmtId="164" fontId="0" fillId="0" borderId="1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3" xfId="0" applyBorder="1"/>
    <xf numFmtId="0" fontId="0" fillId="0" borderId="13" xfId="0" applyFill="1" applyBorder="1"/>
    <xf numFmtId="164" fontId="4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0" borderId="7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29" xfId="0" applyBorder="1"/>
    <xf numFmtId="0" fontId="0" fillId="0" borderId="7" xfId="0" applyBorder="1"/>
    <xf numFmtId="0" fontId="0" fillId="0" borderId="20" xfId="0" applyBorder="1"/>
    <xf numFmtId="0" fontId="0" fillId="0" borderId="29" xfId="0" applyBorder="1" applyAlignment="1">
      <alignment horizontal="center" vertical="center"/>
    </xf>
    <xf numFmtId="0" fontId="0" fillId="0" borderId="30" xfId="0" applyBorder="1"/>
    <xf numFmtId="0" fontId="0" fillId="0" borderId="27" xfId="0" applyBorder="1"/>
    <xf numFmtId="0" fontId="0" fillId="0" borderId="26" xfId="0" applyBorder="1"/>
    <xf numFmtId="0" fontId="0" fillId="0" borderId="32" xfId="0" applyBorder="1"/>
    <xf numFmtId="0" fontId="0" fillId="0" borderId="17" xfId="0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/>
    <xf numFmtId="0" fontId="5" fillId="0" borderId="7" xfId="0" applyFont="1" applyBorder="1"/>
    <xf numFmtId="0" fontId="5" fillId="0" borderId="26" xfId="0" applyFont="1" applyBorder="1"/>
    <xf numFmtId="0" fontId="0" fillId="0" borderId="2" xfId="0" applyBorder="1"/>
    <xf numFmtId="0" fontId="6" fillId="0" borderId="29" xfId="0" applyFont="1" applyBorder="1"/>
    <xf numFmtId="0" fontId="5" fillId="0" borderId="29" xfId="0" applyFont="1" applyBorder="1"/>
    <xf numFmtId="0" fontId="5" fillId="0" borderId="18" xfId="0" applyFont="1" applyBorder="1"/>
    <xf numFmtId="0" fontId="0" fillId="0" borderId="33" xfId="0" applyBorder="1" applyAlignment="1">
      <alignment horizontal="center" vertical="center"/>
    </xf>
    <xf numFmtId="0" fontId="5" fillId="0" borderId="17" xfId="0" applyFont="1" applyBorder="1"/>
    <xf numFmtId="0" fontId="5" fillId="0" borderId="19" xfId="0" applyFont="1" applyBorder="1"/>
    <xf numFmtId="0" fontId="0" fillId="0" borderId="37" xfId="0" applyBorder="1" applyAlignment="1">
      <alignment horizontal="center" vertical="center"/>
    </xf>
    <xf numFmtId="0" fontId="5" fillId="0" borderId="20" xfId="0" applyFont="1" applyBorder="1"/>
    <xf numFmtId="0" fontId="0" fillId="0" borderId="0" xfId="0" applyBorder="1"/>
    <xf numFmtId="0" fontId="0" fillId="0" borderId="38" xfId="0" applyBorder="1"/>
    <xf numFmtId="0" fontId="5" fillId="0" borderId="39" xfId="0" applyFont="1" applyBorder="1"/>
    <xf numFmtId="164" fontId="5" fillId="0" borderId="4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0" fontId="0" fillId="0" borderId="14" xfId="0" applyBorder="1"/>
    <xf numFmtId="0" fontId="4" fillId="0" borderId="12" xfId="0" applyFont="1" applyBorder="1" applyAlignment="1">
      <alignment horizontal="center" vertical="center"/>
    </xf>
    <xf numFmtId="0" fontId="5" fillId="0" borderId="14" xfId="0" applyFont="1" applyBorder="1"/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7" xfId="0" applyFill="1" applyBorder="1" applyAlignment="1">
      <alignment horizontal="center" vertical="center"/>
    </xf>
    <xf numFmtId="164" fontId="0" fillId="0" borderId="27" xfId="0" applyNumberFormat="1" applyFill="1" applyBorder="1" applyAlignment="1">
      <alignment horizontal="center" vertical="center"/>
    </xf>
    <xf numFmtId="0" fontId="5" fillId="0" borderId="19" xfId="0" applyFont="1" applyFill="1" applyBorder="1"/>
    <xf numFmtId="0" fontId="5" fillId="0" borderId="17" xfId="0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0" fontId="5" fillId="0" borderId="22" xfId="0" applyFont="1" applyFill="1" applyBorder="1"/>
    <xf numFmtId="0" fontId="5" fillId="0" borderId="24" xfId="0" applyFont="1" applyFill="1" applyBorder="1"/>
    <xf numFmtId="0" fontId="5" fillId="0" borderId="24" xfId="0" applyFont="1" applyBorder="1"/>
    <xf numFmtId="0" fontId="5" fillId="0" borderId="23" xfId="0" applyFont="1" applyBorder="1"/>
    <xf numFmtId="0" fontId="5" fillId="0" borderId="34" xfId="0" applyFont="1" applyBorder="1"/>
    <xf numFmtId="0" fontId="5" fillId="0" borderId="28" xfId="0" applyFont="1" applyBorder="1"/>
    <xf numFmtId="0" fontId="5" fillId="0" borderId="28" xfId="0" applyFont="1" applyFill="1" applyBorder="1"/>
    <xf numFmtId="0" fontId="5" fillId="0" borderId="36" xfId="0" applyFont="1" applyFill="1" applyBorder="1"/>
    <xf numFmtId="0" fontId="5" fillId="0" borderId="36" xfId="0" applyFont="1" applyBorder="1"/>
    <xf numFmtId="0" fontId="5" fillId="0" borderId="9" xfId="0" applyFont="1" applyBorder="1"/>
    <xf numFmtId="0" fontId="23" fillId="2" borderId="0" xfId="0" applyFont="1" applyFill="1" applyAlignment="1">
      <alignment wrapText="1"/>
    </xf>
    <xf numFmtId="0" fontId="0" fillId="3" borderId="0" xfId="0" applyFill="1"/>
    <xf numFmtId="167" fontId="0" fillId="0" borderId="0" xfId="0" applyNumberFormat="1"/>
    <xf numFmtId="0" fontId="21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0" fillId="0" borderId="9" xfId="1" applyNumberFormat="1" applyFont="1" applyBorder="1"/>
    <xf numFmtId="0" fontId="0" fillId="0" borderId="42" xfId="0" applyBorder="1"/>
    <xf numFmtId="0" fontId="0" fillId="0" borderId="43" xfId="0" applyBorder="1"/>
    <xf numFmtId="0" fontId="0" fillId="0" borderId="37" xfId="0" applyBorder="1"/>
    <xf numFmtId="165" fontId="0" fillId="0" borderId="24" xfId="1" applyNumberFormat="1" applyFont="1" applyBorder="1"/>
    <xf numFmtId="165" fontId="0" fillId="0" borderId="25" xfId="1" applyNumberFormat="1" applyFont="1" applyBorder="1"/>
    <xf numFmtId="0" fontId="0" fillId="0" borderId="45" xfId="0" applyBorder="1" applyAlignment="1">
      <alignment horizontal="center" vertical="center"/>
    </xf>
    <xf numFmtId="0" fontId="0" fillId="0" borderId="40" xfId="0" applyBorder="1"/>
    <xf numFmtId="0" fontId="0" fillId="0" borderId="46" xfId="0" applyBorder="1"/>
    <xf numFmtId="0" fontId="9" fillId="0" borderId="21" xfId="0" applyFont="1" applyBorder="1"/>
    <xf numFmtId="0" fontId="9" fillId="0" borderId="21" xfId="0" applyFont="1" applyBorder="1" applyAlignment="1">
      <alignment horizontal="center" vertical="center"/>
    </xf>
    <xf numFmtId="167" fontId="0" fillId="0" borderId="20" xfId="1" applyNumberFormat="1" applyFont="1" applyBorder="1"/>
    <xf numFmtId="167" fontId="0" fillId="0" borderId="26" xfId="1" applyNumberFormat="1" applyFont="1" applyBorder="1"/>
    <xf numFmtId="167" fontId="0" fillId="0" borderId="41" xfId="1" applyNumberFormat="1" applyFont="1" applyBorder="1"/>
    <xf numFmtId="165" fontId="0" fillId="0" borderId="10" xfId="1" applyNumberFormat="1" applyFont="1" applyBorder="1"/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1.xml"/><Relationship Id="rId9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Interior\KOL-Skola-Kolovraty\_output\_general\KOL-250528-CISTOPIS-TENDEROVA-DOKUMENTACE\TENDER-ATYPOVEHO-NABYTKU-ceny\EDIT\tabulky\KOL_TD_802_00_Tabulky-sanity-spotrebicu-ceny.xlsx" TargetMode="External"/><Relationship Id="rId1" Type="http://schemas.openxmlformats.org/officeDocument/2006/relationships/externalLinkPath" Target="file:///P:\Interior\KOL-Skola-Kolovraty\_output\_general\KOL-250528-CISTOPIS-TENDEROVA-DOKUMENTACE\TENDER-ATYPOVEHO-NABYTKU-ceny\EDIT\tabulky\KOL_TD_802_00_Tabulky-sanity-spotrebicu-ce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zpiska"/>
      <sheetName val="Kuchyňky "/>
      <sheetName val="Koupelna"/>
    </sheetNames>
    <sheetDataSet>
      <sheetData sheetId="0" refreshError="1">
        <row r="23">
          <cell r="A23" t="str">
            <v>KOL</v>
          </cell>
          <cell r="B23" t="str">
            <v>TD</v>
          </cell>
        </row>
      </sheetData>
      <sheetData sheetId="1" refreshError="1"/>
      <sheetData sheetId="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opLeftCell="A15" zoomScale="130" zoomScaleNormal="130" workbookViewId="0">
      <selection activeCell="D11" sqref="D11"/>
    </sheetView>
  </sheetViews>
  <sheetFormatPr defaultColWidth="8.85546875" defaultRowHeight="15"/>
  <cols>
    <col min="1" max="1" width="3.7109375" customWidth="1"/>
    <col min="2" max="2" width="50.7109375" customWidth="1"/>
    <col min="3" max="3" width="8" style="1" customWidth="1"/>
    <col min="4" max="4" width="19.42578125" style="9" customWidth="1"/>
    <col min="5" max="5" width="29.7109375" style="9" customWidth="1"/>
    <col min="6" max="6" width="64.7109375" customWidth="1"/>
  </cols>
  <sheetData>
    <row r="1" spans="1:7" ht="21">
      <c r="B1" s="47" t="s">
        <v>176</v>
      </c>
    </row>
    <row r="2" spans="1:7">
      <c r="B2" s="12"/>
      <c r="C2" s="12"/>
      <c r="D2" s="12"/>
      <c r="E2" s="12"/>
      <c r="F2" s="12"/>
    </row>
    <row r="3" spans="1:7" ht="15.75" thickBot="1">
      <c r="B3" s="2" t="s">
        <v>177</v>
      </c>
      <c r="C3" s="12"/>
      <c r="D3" s="12"/>
      <c r="E3" s="12"/>
      <c r="F3" s="12"/>
    </row>
    <row r="4" spans="1:7" ht="15.75" thickBot="1">
      <c r="B4" s="48" t="s">
        <v>11</v>
      </c>
      <c r="C4" s="12"/>
      <c r="D4" s="12"/>
      <c r="E4" s="12"/>
      <c r="F4" s="12"/>
    </row>
    <row r="5" spans="1:7">
      <c r="B5" t="s">
        <v>76</v>
      </c>
      <c r="C5" s="12"/>
      <c r="D5" s="12"/>
      <c r="E5" s="12"/>
      <c r="F5" s="12"/>
    </row>
    <row r="6" spans="1:7">
      <c r="B6" s="6" t="s">
        <v>175</v>
      </c>
    </row>
    <row r="7" spans="1:7">
      <c r="B7" s="6" t="s">
        <v>92</v>
      </c>
    </row>
    <row r="8" spans="1:7">
      <c r="B8" s="6"/>
    </row>
    <row r="9" spans="1:7" ht="15.75" thickBot="1">
      <c r="B9" s="3"/>
    </row>
    <row r="10" spans="1:7" ht="15.75" thickBot="1">
      <c r="A10" s="48" t="s">
        <v>2</v>
      </c>
      <c r="B10" s="49" t="s">
        <v>0</v>
      </c>
      <c r="C10" s="55" t="s">
        <v>1</v>
      </c>
      <c r="D10" s="50" t="s">
        <v>179</v>
      </c>
      <c r="E10" s="57" t="s">
        <v>180</v>
      </c>
      <c r="F10" s="56" t="s">
        <v>3</v>
      </c>
      <c r="G10" s="52"/>
    </row>
    <row r="11" spans="1:7">
      <c r="A11" s="86"/>
      <c r="B11" s="60" t="s">
        <v>5</v>
      </c>
      <c r="C11" s="66">
        <v>15</v>
      </c>
      <c r="D11" s="46"/>
      <c r="E11" s="69">
        <f>(D11*15)</f>
        <v>0</v>
      </c>
      <c r="F11" s="128" t="s">
        <v>4</v>
      </c>
      <c r="G11" s="53"/>
    </row>
    <row r="12" spans="1:7">
      <c r="B12" s="61" t="s">
        <v>86</v>
      </c>
      <c r="C12" s="65">
        <v>19</v>
      </c>
      <c r="D12" s="68"/>
      <c r="E12" s="68">
        <f t="shared" ref="E12:E75" si="0">D12*C12</f>
        <v>0</v>
      </c>
      <c r="F12" s="129" t="s">
        <v>6</v>
      </c>
      <c r="G12" s="53"/>
    </row>
    <row r="13" spans="1:7">
      <c r="A13" s="85"/>
      <c r="B13" s="64" t="s">
        <v>87</v>
      </c>
      <c r="C13" s="73">
        <v>2</v>
      </c>
      <c r="D13" s="72"/>
      <c r="E13" s="70">
        <f t="shared" si="0"/>
        <v>0</v>
      </c>
      <c r="F13" s="130" t="s">
        <v>6</v>
      </c>
      <c r="G13" s="52"/>
    </row>
    <row r="14" spans="1:7">
      <c r="B14" s="62" t="s">
        <v>88</v>
      </c>
      <c r="C14" s="75">
        <v>1</v>
      </c>
      <c r="D14" s="77"/>
      <c r="E14" s="76">
        <f t="shared" si="0"/>
        <v>0</v>
      </c>
      <c r="F14" s="131" t="s">
        <v>6</v>
      </c>
      <c r="G14" s="52"/>
    </row>
    <row r="15" spans="1:7">
      <c r="A15" s="85"/>
      <c r="B15" s="79" t="s">
        <v>89</v>
      </c>
      <c r="C15" s="74">
        <v>1</v>
      </c>
      <c r="D15" s="78"/>
      <c r="E15" s="72">
        <f t="shared" si="0"/>
        <v>0</v>
      </c>
      <c r="F15" s="130" t="s">
        <v>6</v>
      </c>
    </row>
    <row r="16" spans="1:7">
      <c r="A16" s="85"/>
      <c r="B16" s="81" t="s">
        <v>90</v>
      </c>
      <c r="C16" s="73">
        <v>1</v>
      </c>
      <c r="D16" s="67"/>
      <c r="E16" s="76">
        <f t="shared" si="0"/>
        <v>0</v>
      </c>
      <c r="F16" s="131" t="s">
        <v>6</v>
      </c>
    </row>
    <row r="17" spans="1:7">
      <c r="A17" s="84"/>
      <c r="B17" s="64" t="s">
        <v>91</v>
      </c>
      <c r="C17" s="87">
        <v>1</v>
      </c>
      <c r="D17" s="76"/>
      <c r="E17" s="76">
        <f t="shared" si="0"/>
        <v>0</v>
      </c>
      <c r="F17" s="130" t="s">
        <v>6</v>
      </c>
    </row>
    <row r="18" spans="1:7">
      <c r="A18" s="84"/>
      <c r="B18" t="s">
        <v>7</v>
      </c>
      <c r="C18" s="73">
        <v>1</v>
      </c>
      <c r="D18" s="77"/>
      <c r="E18" s="77">
        <f t="shared" si="0"/>
        <v>0</v>
      </c>
      <c r="F18" s="132" t="s">
        <v>6</v>
      </c>
      <c r="G18" s="52"/>
    </row>
    <row r="19" spans="1:7">
      <c r="A19" s="80"/>
      <c r="B19" s="81" t="s">
        <v>8</v>
      </c>
      <c r="C19" s="82">
        <v>1</v>
      </c>
      <c r="D19" s="72"/>
      <c r="E19" s="72">
        <f t="shared" si="0"/>
        <v>0</v>
      </c>
      <c r="F19" s="130" t="s">
        <v>6</v>
      </c>
      <c r="G19" s="52"/>
    </row>
    <row r="20" spans="1:7">
      <c r="A20" s="84"/>
      <c r="B20" s="79" t="s">
        <v>9</v>
      </c>
      <c r="C20" s="82">
        <v>1</v>
      </c>
      <c r="D20" s="78"/>
      <c r="E20" s="78">
        <f t="shared" si="0"/>
        <v>0</v>
      </c>
      <c r="F20" s="131" t="s">
        <v>4</v>
      </c>
      <c r="G20" s="52"/>
    </row>
    <row r="21" spans="1:7" hidden="1">
      <c r="B21" s="4" t="s">
        <v>10</v>
      </c>
      <c r="C21" s="5"/>
      <c r="D21" s="10"/>
      <c r="E21" s="10">
        <f t="shared" si="0"/>
        <v>0</v>
      </c>
      <c r="F21" s="6" t="s">
        <v>23</v>
      </c>
    </row>
    <row r="22" spans="1:7">
      <c r="A22" s="83"/>
      <c r="B22" s="64" t="s">
        <v>14</v>
      </c>
      <c r="C22" s="82">
        <v>1</v>
      </c>
      <c r="D22" s="67"/>
      <c r="E22" s="76">
        <f t="shared" si="0"/>
        <v>0</v>
      </c>
      <c r="F22" s="131" t="s">
        <v>4</v>
      </c>
      <c r="G22" s="52"/>
    </row>
    <row r="23" spans="1:7">
      <c r="B23" s="81" t="s">
        <v>12</v>
      </c>
      <c r="C23" s="73">
        <v>5</v>
      </c>
      <c r="D23" s="72"/>
      <c r="E23" s="72">
        <f t="shared" si="0"/>
        <v>0</v>
      </c>
      <c r="F23" s="133" t="s">
        <v>4</v>
      </c>
      <c r="G23" s="52"/>
    </row>
    <row r="24" spans="1:7">
      <c r="A24" s="80"/>
      <c r="B24" s="81" t="s">
        <v>13</v>
      </c>
      <c r="C24" s="82">
        <v>34</v>
      </c>
      <c r="D24" s="72"/>
      <c r="E24" s="67">
        <f t="shared" si="0"/>
        <v>0</v>
      </c>
      <c r="F24" s="130" t="s">
        <v>15</v>
      </c>
      <c r="G24" s="52"/>
    </row>
    <row r="25" spans="1:7">
      <c r="A25" s="80"/>
      <c r="B25" s="81" t="s">
        <v>16</v>
      </c>
      <c r="C25" s="90">
        <v>4</v>
      </c>
      <c r="D25" s="71"/>
      <c r="E25" s="67">
        <f t="shared" si="0"/>
        <v>0</v>
      </c>
      <c r="F25" s="130" t="s">
        <v>15</v>
      </c>
      <c r="G25" s="52"/>
    </row>
    <row r="26" spans="1:7">
      <c r="A26" s="84"/>
      <c r="B26" s="63" t="s">
        <v>17</v>
      </c>
      <c r="C26" s="75">
        <v>2</v>
      </c>
      <c r="D26" s="76"/>
      <c r="E26" s="77">
        <f t="shared" si="0"/>
        <v>0</v>
      </c>
      <c r="F26" s="130" t="s">
        <v>15</v>
      </c>
      <c r="G26" s="52"/>
    </row>
    <row r="27" spans="1:7">
      <c r="A27" s="80"/>
      <c r="B27" s="81" t="s">
        <v>18</v>
      </c>
      <c r="C27" s="82">
        <v>6</v>
      </c>
      <c r="D27" s="72"/>
      <c r="E27" s="72">
        <f t="shared" si="0"/>
        <v>0</v>
      </c>
      <c r="F27" s="130" t="s">
        <v>15</v>
      </c>
      <c r="G27" s="52"/>
    </row>
    <row r="28" spans="1:7">
      <c r="A28" s="83"/>
      <c r="B28" s="81" t="s">
        <v>19</v>
      </c>
      <c r="C28" s="82">
        <v>4</v>
      </c>
      <c r="D28" s="72"/>
      <c r="E28" s="72">
        <f t="shared" si="0"/>
        <v>0</v>
      </c>
      <c r="F28" s="6" t="s">
        <v>15</v>
      </c>
      <c r="G28" s="52"/>
    </row>
    <row r="29" spans="1:7">
      <c r="B29" s="61" t="s">
        <v>20</v>
      </c>
      <c r="C29" s="120">
        <v>210</v>
      </c>
      <c r="D29" s="68"/>
      <c r="E29" s="121">
        <f t="shared" si="0"/>
        <v>0</v>
      </c>
      <c r="F29" s="134" t="s">
        <v>21</v>
      </c>
    </row>
    <row r="30" spans="1:7" hidden="1">
      <c r="B30" s="4" t="s">
        <v>22</v>
      </c>
      <c r="C30" s="5"/>
      <c r="D30" s="10"/>
      <c r="E30" s="10">
        <f t="shared" si="0"/>
        <v>0</v>
      </c>
      <c r="F30" s="6" t="s">
        <v>23</v>
      </c>
    </row>
    <row r="31" spans="1:7">
      <c r="A31" s="80"/>
      <c r="B31" s="79" t="s">
        <v>24</v>
      </c>
      <c r="C31" s="82">
        <v>17</v>
      </c>
      <c r="D31" s="91"/>
      <c r="E31" s="72">
        <f t="shared" si="0"/>
        <v>0</v>
      </c>
      <c r="F31" s="130"/>
      <c r="G31" s="52"/>
    </row>
    <row r="32" spans="1:7" hidden="1">
      <c r="B32" s="7" t="s">
        <v>25</v>
      </c>
      <c r="C32" s="92"/>
      <c r="D32" s="11"/>
      <c r="E32" s="11">
        <f t="shared" si="0"/>
        <v>0</v>
      </c>
      <c r="F32" s="6" t="s">
        <v>23</v>
      </c>
    </row>
    <row r="33" spans="1:7" hidden="1">
      <c r="B33" s="7" t="s">
        <v>26</v>
      </c>
      <c r="C33" s="92"/>
      <c r="D33" s="11"/>
      <c r="E33" s="11">
        <f t="shared" si="0"/>
        <v>0</v>
      </c>
      <c r="F33" s="6" t="s">
        <v>23</v>
      </c>
    </row>
    <row r="34" spans="1:7" hidden="1">
      <c r="B34" s="7" t="s">
        <v>27</v>
      </c>
      <c r="C34" s="92"/>
      <c r="D34" s="11"/>
      <c r="E34" s="11">
        <f t="shared" si="0"/>
        <v>0</v>
      </c>
      <c r="F34" s="6" t="s">
        <v>23</v>
      </c>
    </row>
    <row r="35" spans="1:7" hidden="1">
      <c r="B35" s="7" t="s">
        <v>28</v>
      </c>
      <c r="C35" s="92"/>
      <c r="D35" s="11"/>
      <c r="E35" s="11">
        <f t="shared" si="0"/>
        <v>0</v>
      </c>
      <c r="F35" s="6" t="s">
        <v>23</v>
      </c>
    </row>
    <row r="36" spans="1:7" hidden="1">
      <c r="B36" s="7" t="s">
        <v>29</v>
      </c>
      <c r="C36" s="92"/>
      <c r="D36" s="11"/>
      <c r="E36" s="11">
        <f t="shared" si="0"/>
        <v>0</v>
      </c>
      <c r="F36" s="6" t="s">
        <v>23</v>
      </c>
    </row>
    <row r="37" spans="1:7" hidden="1">
      <c r="B37" s="7" t="s">
        <v>30</v>
      </c>
      <c r="C37" s="92"/>
      <c r="D37" s="11"/>
      <c r="E37" s="11">
        <f t="shared" si="0"/>
        <v>0</v>
      </c>
      <c r="F37" s="6" t="s">
        <v>23</v>
      </c>
    </row>
    <row r="38" spans="1:7" hidden="1">
      <c r="B38" s="7" t="s">
        <v>31</v>
      </c>
      <c r="C38" s="92"/>
      <c r="D38" s="11"/>
      <c r="E38" s="11">
        <f t="shared" si="0"/>
        <v>0</v>
      </c>
      <c r="F38" s="6" t="s">
        <v>23</v>
      </c>
    </row>
    <row r="39" spans="1:7">
      <c r="A39" s="83"/>
      <c r="B39" s="122" t="s">
        <v>32</v>
      </c>
      <c r="C39" s="123">
        <v>55</v>
      </c>
      <c r="D39" s="124"/>
      <c r="E39" s="125">
        <f t="shared" si="0"/>
        <v>0</v>
      </c>
      <c r="F39" s="135" t="s">
        <v>48</v>
      </c>
      <c r="G39" s="52"/>
    </row>
    <row r="40" spans="1:7" hidden="1">
      <c r="B40" s="7" t="s">
        <v>33</v>
      </c>
      <c r="C40" s="8"/>
      <c r="D40" s="11"/>
      <c r="E40" s="11">
        <f t="shared" si="0"/>
        <v>0</v>
      </c>
      <c r="F40" s="6" t="s">
        <v>23</v>
      </c>
    </row>
    <row r="41" spans="1:7" hidden="1">
      <c r="B41" s="7" t="s">
        <v>34</v>
      </c>
      <c r="C41" s="8"/>
      <c r="D41" s="11"/>
      <c r="E41" s="11">
        <f t="shared" si="0"/>
        <v>0</v>
      </c>
      <c r="F41" s="6" t="s">
        <v>23</v>
      </c>
    </row>
    <row r="42" spans="1:7" hidden="1">
      <c r="B42" s="7" t="s">
        <v>35</v>
      </c>
      <c r="C42" s="8"/>
      <c r="D42" s="11"/>
      <c r="E42" s="11">
        <f t="shared" si="0"/>
        <v>0</v>
      </c>
      <c r="F42" s="6" t="s">
        <v>23</v>
      </c>
    </row>
    <row r="43" spans="1:7" hidden="1">
      <c r="B43" s="7" t="s">
        <v>36</v>
      </c>
      <c r="C43" s="8"/>
      <c r="D43" s="11"/>
      <c r="E43" s="11">
        <f t="shared" si="0"/>
        <v>0</v>
      </c>
      <c r="F43" s="6" t="s">
        <v>23</v>
      </c>
    </row>
    <row r="44" spans="1:7" hidden="1">
      <c r="B44" s="7" t="s">
        <v>37</v>
      </c>
      <c r="C44" s="8"/>
      <c r="D44" s="11"/>
      <c r="E44" s="11">
        <f t="shared" si="0"/>
        <v>0</v>
      </c>
      <c r="F44" s="6" t="s">
        <v>23</v>
      </c>
    </row>
    <row r="45" spans="1:7" hidden="1">
      <c r="B45" s="7" t="s">
        <v>38</v>
      </c>
      <c r="C45" s="8"/>
      <c r="D45" s="11"/>
      <c r="E45" s="11">
        <f t="shared" si="0"/>
        <v>0</v>
      </c>
      <c r="F45" s="6" t="s">
        <v>23</v>
      </c>
    </row>
    <row r="46" spans="1:7" hidden="1">
      <c r="B46" s="7" t="s">
        <v>39</v>
      </c>
      <c r="C46" s="8"/>
      <c r="D46" s="11"/>
      <c r="E46" s="11">
        <f t="shared" si="0"/>
        <v>0</v>
      </c>
      <c r="F46" s="6" t="s">
        <v>23</v>
      </c>
    </row>
    <row r="47" spans="1:7" hidden="1">
      <c r="B47" s="7" t="s">
        <v>40</v>
      </c>
      <c r="C47" s="8"/>
      <c r="D47" s="11"/>
      <c r="E47" s="11">
        <f t="shared" si="0"/>
        <v>0</v>
      </c>
      <c r="F47" s="6" t="s">
        <v>23</v>
      </c>
    </row>
    <row r="48" spans="1:7" hidden="1">
      <c r="B48" s="7" t="s">
        <v>41</v>
      </c>
      <c r="C48" s="8"/>
      <c r="D48" s="11"/>
      <c r="E48" s="11">
        <f t="shared" si="0"/>
        <v>0</v>
      </c>
      <c r="F48" s="6" t="s">
        <v>23</v>
      </c>
    </row>
    <row r="49" spans="1:7" hidden="1">
      <c r="B49" s="7" t="s">
        <v>42</v>
      </c>
      <c r="C49" s="8"/>
      <c r="D49" s="11"/>
      <c r="E49" s="11">
        <f t="shared" si="0"/>
        <v>0</v>
      </c>
      <c r="F49" s="6" t="s">
        <v>23</v>
      </c>
    </row>
    <row r="50" spans="1:7" hidden="1">
      <c r="B50" s="7" t="s">
        <v>43</v>
      </c>
      <c r="C50" s="8"/>
      <c r="D50" s="11"/>
      <c r="E50" s="11">
        <f t="shared" si="0"/>
        <v>0</v>
      </c>
      <c r="F50" s="6" t="s">
        <v>23</v>
      </c>
    </row>
    <row r="51" spans="1:7" hidden="1">
      <c r="B51" s="7" t="s">
        <v>44</v>
      </c>
      <c r="C51" s="8"/>
      <c r="D51" s="11"/>
      <c r="E51" s="11">
        <f t="shared" si="0"/>
        <v>0</v>
      </c>
      <c r="F51" s="6" t="s">
        <v>23</v>
      </c>
    </row>
    <row r="52" spans="1:7" hidden="1">
      <c r="B52" s="7" t="s">
        <v>45</v>
      </c>
      <c r="C52" s="8"/>
      <c r="D52" s="11"/>
      <c r="E52" s="11">
        <f t="shared" si="0"/>
        <v>0</v>
      </c>
      <c r="F52" s="6" t="s">
        <v>23</v>
      </c>
    </row>
    <row r="53" spans="1:7" hidden="1">
      <c r="B53" s="7" t="s">
        <v>46</v>
      </c>
      <c r="C53" s="8"/>
      <c r="D53" s="11"/>
      <c r="E53" s="11">
        <f t="shared" si="0"/>
        <v>0</v>
      </c>
      <c r="F53" s="6" t="s">
        <v>23</v>
      </c>
    </row>
    <row r="54" spans="1:7">
      <c r="B54" s="96" t="s">
        <v>47</v>
      </c>
      <c r="C54" s="95">
        <v>4</v>
      </c>
      <c r="D54" s="94"/>
      <c r="E54" s="93">
        <f t="shared" si="0"/>
        <v>0</v>
      </c>
      <c r="F54" s="136" t="s">
        <v>48</v>
      </c>
      <c r="G54" s="52"/>
    </row>
    <row r="55" spans="1:7" hidden="1">
      <c r="B55" s="7" t="s">
        <v>49</v>
      </c>
      <c r="C55" s="8"/>
      <c r="D55" s="11"/>
      <c r="E55" s="11">
        <f t="shared" si="0"/>
        <v>0</v>
      </c>
      <c r="F55" s="6" t="s">
        <v>23</v>
      </c>
    </row>
    <row r="56" spans="1:7" hidden="1">
      <c r="B56" s="7" t="s">
        <v>47</v>
      </c>
      <c r="D56" s="11"/>
      <c r="E56" s="11">
        <f t="shared" si="0"/>
        <v>0</v>
      </c>
      <c r="F56" s="6" t="s">
        <v>23</v>
      </c>
    </row>
    <row r="57" spans="1:7">
      <c r="A57" s="85"/>
      <c r="B57" s="59" t="s">
        <v>50</v>
      </c>
      <c r="C57" s="126">
        <v>51</v>
      </c>
      <c r="D57" s="58"/>
      <c r="E57" s="127">
        <f t="shared" si="0"/>
        <v>0</v>
      </c>
      <c r="F57" s="135" t="s">
        <v>51</v>
      </c>
      <c r="G57" s="52"/>
    </row>
    <row r="58" spans="1:7" hidden="1">
      <c r="B58" s="7" t="s">
        <v>52</v>
      </c>
      <c r="C58" s="8"/>
      <c r="D58" s="11"/>
      <c r="E58" s="11">
        <f t="shared" si="0"/>
        <v>0</v>
      </c>
      <c r="F58" s="6" t="s">
        <v>23</v>
      </c>
    </row>
    <row r="59" spans="1:7" hidden="1">
      <c r="B59" s="7" t="s">
        <v>53</v>
      </c>
      <c r="C59" s="8"/>
      <c r="D59" s="11"/>
      <c r="E59" s="11">
        <f t="shared" si="0"/>
        <v>0</v>
      </c>
      <c r="F59" s="6" t="s">
        <v>23</v>
      </c>
    </row>
    <row r="60" spans="1:7" hidden="1">
      <c r="B60" s="7" t="s">
        <v>54</v>
      </c>
      <c r="C60" s="8"/>
      <c r="D60" s="11"/>
      <c r="E60" s="11">
        <f t="shared" si="0"/>
        <v>0</v>
      </c>
      <c r="F60" s="6" t="s">
        <v>23</v>
      </c>
    </row>
    <row r="61" spans="1:7" hidden="1">
      <c r="B61" s="7" t="s">
        <v>55</v>
      </c>
      <c r="C61" s="8"/>
      <c r="D61" s="11"/>
      <c r="E61" s="11">
        <f t="shared" si="0"/>
        <v>0</v>
      </c>
      <c r="F61" s="6" t="s">
        <v>23</v>
      </c>
    </row>
    <row r="62" spans="1:7" hidden="1">
      <c r="B62" s="7" t="s">
        <v>56</v>
      </c>
      <c r="C62" s="8"/>
      <c r="D62" s="11"/>
      <c r="E62" s="11">
        <f t="shared" si="0"/>
        <v>0</v>
      </c>
      <c r="F62" s="6" t="s">
        <v>23</v>
      </c>
    </row>
    <row r="63" spans="1:7" hidden="1">
      <c r="B63" s="7" t="s">
        <v>57</v>
      </c>
      <c r="C63" s="8"/>
      <c r="D63" s="11"/>
      <c r="E63" s="11">
        <f t="shared" si="0"/>
        <v>0</v>
      </c>
      <c r="F63" s="6" t="s">
        <v>23</v>
      </c>
    </row>
    <row r="64" spans="1:7" hidden="1">
      <c r="B64" s="7" t="s">
        <v>58</v>
      </c>
      <c r="C64" s="8"/>
      <c r="D64" s="11"/>
      <c r="E64" s="11">
        <f t="shared" si="0"/>
        <v>0</v>
      </c>
      <c r="F64" s="6" t="s">
        <v>23</v>
      </c>
    </row>
    <row r="65" spans="1:7" hidden="1">
      <c r="B65" s="7" t="s">
        <v>59</v>
      </c>
      <c r="C65" s="8"/>
      <c r="D65" s="11"/>
      <c r="E65" s="11">
        <f t="shared" si="0"/>
        <v>0</v>
      </c>
      <c r="F65" s="6" t="s">
        <v>23</v>
      </c>
    </row>
    <row r="66" spans="1:7" hidden="1">
      <c r="B66" s="7" t="s">
        <v>60</v>
      </c>
      <c r="C66" s="8"/>
      <c r="D66" s="11"/>
      <c r="E66" s="11">
        <f t="shared" si="0"/>
        <v>0</v>
      </c>
      <c r="F66" s="6" t="s">
        <v>23</v>
      </c>
    </row>
    <row r="67" spans="1:7" hidden="1">
      <c r="B67" s="7" t="s">
        <v>61</v>
      </c>
      <c r="C67" s="8"/>
      <c r="D67" s="11"/>
      <c r="E67" s="11">
        <f t="shared" si="0"/>
        <v>0</v>
      </c>
      <c r="F67" s="6" t="s">
        <v>23</v>
      </c>
    </row>
    <row r="68" spans="1:7" hidden="1">
      <c r="B68" s="7" t="s">
        <v>62</v>
      </c>
      <c r="C68" s="8"/>
      <c r="D68" s="11"/>
      <c r="E68" s="11">
        <f t="shared" si="0"/>
        <v>0</v>
      </c>
      <c r="F68" s="6" t="s">
        <v>23</v>
      </c>
    </row>
    <row r="69" spans="1:7" hidden="1">
      <c r="B69" s="7" t="s">
        <v>63</v>
      </c>
      <c r="C69" s="8"/>
      <c r="D69" s="11"/>
      <c r="E69" s="11">
        <f t="shared" si="0"/>
        <v>0</v>
      </c>
      <c r="F69" s="6" t="s">
        <v>23</v>
      </c>
    </row>
    <row r="70" spans="1:7">
      <c r="A70" s="99"/>
      <c r="B70" s="79" t="s">
        <v>64</v>
      </c>
      <c r="C70" s="82">
        <v>3</v>
      </c>
      <c r="D70" s="72"/>
      <c r="E70" s="78">
        <f t="shared" ref="E70" si="1">D70*C70</f>
        <v>0</v>
      </c>
      <c r="F70" s="136" t="s">
        <v>51</v>
      </c>
      <c r="G70" s="52"/>
    </row>
    <row r="71" spans="1:7" hidden="1">
      <c r="B71" s="7" t="s">
        <v>65</v>
      </c>
      <c r="C71" s="8"/>
      <c r="D71" s="11"/>
      <c r="E71" s="11">
        <f t="shared" si="0"/>
        <v>0</v>
      </c>
      <c r="F71" s="6" t="s">
        <v>23</v>
      </c>
    </row>
    <row r="72" spans="1:7" hidden="1">
      <c r="B72" s="7" t="s">
        <v>66</v>
      </c>
      <c r="C72" s="8"/>
      <c r="D72" s="11"/>
      <c r="E72" s="11">
        <f t="shared" si="0"/>
        <v>0</v>
      </c>
      <c r="F72" s="6" t="s">
        <v>23</v>
      </c>
    </row>
    <row r="73" spans="1:7">
      <c r="B73" s="100" t="s">
        <v>67</v>
      </c>
      <c r="C73" s="82">
        <v>3</v>
      </c>
      <c r="D73" s="88"/>
      <c r="E73" s="72">
        <f t="shared" si="0"/>
        <v>0</v>
      </c>
      <c r="F73" s="136"/>
      <c r="G73" s="52"/>
    </row>
    <row r="74" spans="1:7" hidden="1">
      <c r="B74" s="7" t="s">
        <v>68</v>
      </c>
      <c r="D74" s="11"/>
      <c r="E74" s="11">
        <f t="shared" si="0"/>
        <v>0</v>
      </c>
      <c r="F74" s="6" t="s">
        <v>23</v>
      </c>
    </row>
    <row r="75" spans="1:7" hidden="1">
      <c r="B75" s="7" t="s">
        <v>69</v>
      </c>
      <c r="D75" s="11"/>
      <c r="E75" s="11">
        <f t="shared" si="0"/>
        <v>0</v>
      </c>
      <c r="F75" s="6" t="s">
        <v>23</v>
      </c>
    </row>
    <row r="76" spans="1:7" hidden="1">
      <c r="B76" s="7" t="s">
        <v>70</v>
      </c>
      <c r="D76" s="11"/>
      <c r="E76" s="11">
        <f t="shared" ref="E76:E87" si="2">D76*C76</f>
        <v>0</v>
      </c>
      <c r="F76" s="6" t="s">
        <v>23</v>
      </c>
    </row>
    <row r="77" spans="1:7">
      <c r="A77" s="80"/>
      <c r="B77" s="101" t="s">
        <v>71</v>
      </c>
      <c r="C77" s="82">
        <v>1</v>
      </c>
      <c r="E77" s="91">
        <f t="shared" si="2"/>
        <v>0</v>
      </c>
      <c r="F77" s="136" t="s">
        <v>4</v>
      </c>
    </row>
    <row r="78" spans="1:7" hidden="1">
      <c r="B78" s="7" t="s">
        <v>72</v>
      </c>
      <c r="C78" s="8"/>
      <c r="D78" s="11"/>
      <c r="E78" s="11">
        <f t="shared" si="2"/>
        <v>0</v>
      </c>
      <c r="F78" s="6" t="s">
        <v>23</v>
      </c>
    </row>
    <row r="79" spans="1:7">
      <c r="A79" s="84"/>
      <c r="B79" s="98" t="s">
        <v>73</v>
      </c>
      <c r="C79" s="89">
        <v>2</v>
      </c>
      <c r="D79" s="71"/>
      <c r="E79" s="78">
        <f t="shared" ref="E79:E80" si="3">D79*C79</f>
        <v>0</v>
      </c>
      <c r="F79" s="6" t="s">
        <v>4</v>
      </c>
      <c r="G79" s="52"/>
    </row>
    <row r="80" spans="1:7" hidden="1">
      <c r="B80" s="7" t="s">
        <v>74</v>
      </c>
      <c r="C80" s="8"/>
      <c r="D80" s="11"/>
      <c r="E80" s="11">
        <f t="shared" si="3"/>
        <v>0</v>
      </c>
      <c r="F80" s="6" t="s">
        <v>23</v>
      </c>
    </row>
    <row r="81" spans="1:7">
      <c r="A81" s="80"/>
      <c r="B81" s="102" t="s">
        <v>75</v>
      </c>
      <c r="C81" s="103">
        <v>4</v>
      </c>
      <c r="D81" s="76"/>
      <c r="E81" s="72">
        <f t="shared" si="2"/>
        <v>0</v>
      </c>
      <c r="F81" s="130" t="s">
        <v>178</v>
      </c>
    </row>
    <row r="82" spans="1:7">
      <c r="A82" s="85"/>
      <c r="B82" s="97" t="s">
        <v>78</v>
      </c>
      <c r="C82" s="73">
        <v>20</v>
      </c>
      <c r="D82" s="77"/>
      <c r="E82" s="72">
        <f t="shared" si="2"/>
        <v>0</v>
      </c>
      <c r="F82" s="130"/>
      <c r="G82" s="52"/>
    </row>
    <row r="83" spans="1:7">
      <c r="A83" s="80"/>
      <c r="B83" s="105" t="s">
        <v>77</v>
      </c>
      <c r="C83" s="73">
        <v>8</v>
      </c>
      <c r="D83" s="70"/>
      <c r="E83" s="67">
        <f t="shared" si="2"/>
        <v>0</v>
      </c>
      <c r="F83" s="130" t="s">
        <v>79</v>
      </c>
      <c r="G83" s="52"/>
    </row>
    <row r="84" spans="1:7">
      <c r="A84" s="80"/>
      <c r="B84" s="105" t="s">
        <v>80</v>
      </c>
      <c r="C84" s="73">
        <v>20</v>
      </c>
      <c r="D84" s="72"/>
      <c r="E84" s="67">
        <f t="shared" si="2"/>
        <v>0</v>
      </c>
      <c r="F84" s="130" t="s">
        <v>114</v>
      </c>
      <c r="G84" s="52"/>
    </row>
    <row r="85" spans="1:7">
      <c r="A85" s="80"/>
      <c r="B85" s="107" t="s">
        <v>81</v>
      </c>
      <c r="C85" s="82">
        <v>2</v>
      </c>
      <c r="D85" s="78"/>
      <c r="E85" s="72">
        <f t="shared" si="2"/>
        <v>0</v>
      </c>
      <c r="F85" s="130" t="s">
        <v>79</v>
      </c>
      <c r="G85" s="52"/>
    </row>
    <row r="86" spans="1:7">
      <c r="A86" s="80"/>
      <c r="B86" s="107" t="s">
        <v>82</v>
      </c>
      <c r="C86" s="73">
        <v>1</v>
      </c>
      <c r="D86" s="72"/>
      <c r="E86" s="72">
        <f t="shared" si="2"/>
        <v>0</v>
      </c>
      <c r="F86" s="130" t="s">
        <v>4</v>
      </c>
      <c r="G86" s="52"/>
    </row>
    <row r="87" spans="1:7">
      <c r="A87" s="85"/>
      <c r="B87" s="107" t="s">
        <v>83</v>
      </c>
      <c r="C87" s="1">
        <v>8</v>
      </c>
      <c r="D87" s="72"/>
      <c r="E87" s="78">
        <f t="shared" si="2"/>
        <v>0</v>
      </c>
      <c r="F87" s="133"/>
    </row>
    <row r="88" spans="1:7">
      <c r="A88" s="80"/>
      <c r="B88" s="107" t="s">
        <v>84</v>
      </c>
      <c r="C88" s="74">
        <v>24</v>
      </c>
      <c r="D88" s="76"/>
      <c r="E88" s="77">
        <f t="shared" ref="E88:E89" si="4">D88*C88</f>
        <v>0</v>
      </c>
      <c r="F88" s="131" t="s">
        <v>85</v>
      </c>
    </row>
    <row r="89" spans="1:7">
      <c r="A89" s="80"/>
      <c r="B89" s="107" t="s">
        <v>115</v>
      </c>
      <c r="C89" s="73">
        <v>4</v>
      </c>
      <c r="D89" s="72"/>
      <c r="E89" s="72">
        <f t="shared" si="4"/>
        <v>0</v>
      </c>
      <c r="F89" s="130" t="s">
        <v>117</v>
      </c>
      <c r="G89" s="52"/>
    </row>
    <row r="90" spans="1:7">
      <c r="A90" s="85"/>
      <c r="B90" s="107" t="s">
        <v>116</v>
      </c>
      <c r="C90" s="73">
        <v>2</v>
      </c>
      <c r="D90" s="72"/>
      <c r="E90" s="9">
        <f>D90*C90</f>
        <v>0</v>
      </c>
      <c r="F90" s="131" t="s">
        <v>117</v>
      </c>
    </row>
    <row r="91" spans="1:7">
      <c r="A91" s="108"/>
      <c r="B91" s="104" t="s">
        <v>118</v>
      </c>
      <c r="C91" s="82">
        <v>1</v>
      </c>
      <c r="D91" s="67"/>
      <c r="E91" s="78">
        <f>D91*C91</f>
        <v>0</v>
      </c>
      <c r="F91" s="130"/>
    </row>
    <row r="92" spans="1:7" ht="15.75" thickBot="1">
      <c r="A92" s="109"/>
      <c r="B92" s="110" t="s">
        <v>93</v>
      </c>
      <c r="C92" s="112">
        <v>755</v>
      </c>
      <c r="D92" s="111"/>
      <c r="E92" s="113">
        <f>D92*C92</f>
        <v>0</v>
      </c>
      <c r="F92" s="137"/>
    </row>
    <row r="93" spans="1:7" ht="15.75" thickBot="1">
      <c r="B93" s="4"/>
      <c r="C93" s="115"/>
      <c r="D93" s="54"/>
      <c r="E93" s="54"/>
      <c r="F93" s="116"/>
    </row>
    <row r="94" spans="1:7" ht="15.75" thickBot="1">
      <c r="B94" s="119" t="s">
        <v>181</v>
      </c>
      <c r="C94" s="117"/>
      <c r="D94" s="118"/>
      <c r="E94" s="51">
        <f>(E11+E12+E13+E14+E15+E16+E17+E18+E19+E20+E22+E23+E24+E25+E26+E27+E28+E29+E31+E39+E54+E57+E70+E73+E77+E79+E81+E82+E83+E84+E85+E86+E87+E88+E89+E90+E91+E92)</f>
        <v>0</v>
      </c>
      <c r="F94" s="52"/>
    </row>
    <row r="95" spans="1:7">
      <c r="B95" s="114"/>
    </row>
  </sheetData>
  <mergeCells count="1">
    <mergeCell ref="B94:D9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6D0A3-8DD4-F74F-A98C-94B51D6F143A}">
  <dimension ref="A1:T19"/>
  <sheetViews>
    <sheetView topLeftCell="A12" workbookViewId="0">
      <selection activeCell="S18" sqref="S18"/>
    </sheetView>
  </sheetViews>
  <sheetFormatPr defaultColWidth="11.42578125" defaultRowHeight="15"/>
  <sheetData>
    <row r="1" spans="1:20">
      <c r="A1" s="42" t="s">
        <v>119</v>
      </c>
      <c r="B1" s="43"/>
      <c r="C1" s="14"/>
      <c r="D1" s="15"/>
      <c r="E1" s="15"/>
      <c r="F1" s="16"/>
      <c r="G1" s="17"/>
      <c r="H1" s="18"/>
      <c r="I1" s="16"/>
      <c r="J1" s="18"/>
      <c r="K1" s="18"/>
      <c r="L1" s="18"/>
      <c r="M1" s="18"/>
      <c r="N1" s="18"/>
      <c r="O1" s="18"/>
      <c r="P1" s="18"/>
      <c r="Q1" s="18"/>
      <c r="R1" s="18"/>
    </row>
    <row r="2" spans="1:20" ht="26.25" thickBot="1">
      <c r="A2" s="44" t="s">
        <v>120</v>
      </c>
      <c r="B2" s="44"/>
      <c r="C2" s="44"/>
      <c r="D2" s="44"/>
      <c r="E2" s="44"/>
      <c r="F2" s="19"/>
      <c r="G2" s="20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20" ht="21" thickTop="1">
      <c r="A3" s="21"/>
      <c r="B3" s="22"/>
      <c r="C3" s="23"/>
      <c r="D3" s="15"/>
      <c r="E3" s="23"/>
      <c r="F3" s="18"/>
      <c r="G3" s="24"/>
      <c r="H3" s="18"/>
      <c r="I3" s="18"/>
      <c r="J3" s="18"/>
      <c r="K3" s="18"/>
      <c r="L3" s="18"/>
      <c r="M3" s="18"/>
      <c r="N3" s="18"/>
      <c r="O3" s="18"/>
      <c r="P3" s="18"/>
      <c r="Q3" s="23"/>
      <c r="R3" s="23"/>
    </row>
    <row r="4" spans="1:20" ht="25.5">
      <c r="A4" s="25" t="s">
        <v>121</v>
      </c>
      <c r="B4" s="26"/>
      <c r="C4" s="18"/>
      <c r="D4" s="18"/>
      <c r="E4" s="42" t="s">
        <v>122</v>
      </c>
      <c r="F4" s="42"/>
      <c r="G4" s="42"/>
      <c r="H4" s="18"/>
      <c r="I4" s="18"/>
      <c r="J4" s="18"/>
      <c r="K4" s="18"/>
      <c r="L4" s="18"/>
      <c r="M4" s="18"/>
      <c r="N4" s="18"/>
      <c r="O4" s="18"/>
      <c r="P4" s="18"/>
      <c r="Q4" s="16" t="s">
        <v>123</v>
      </c>
      <c r="R4" s="16" t="s">
        <v>124</v>
      </c>
    </row>
    <row r="5" spans="1:20" ht="20.25">
      <c r="A5" s="27" t="str">
        <f>[1]Rozpiska!$A$23</f>
        <v>KOL</v>
      </c>
      <c r="B5" s="28"/>
      <c r="C5" s="28"/>
      <c r="D5" s="28"/>
      <c r="E5" s="45" t="str">
        <f>[1]Rozpiska!$B$23</f>
        <v>TD</v>
      </c>
      <c r="F5" s="45"/>
      <c r="G5" s="45"/>
      <c r="H5" s="28"/>
      <c r="I5" s="28"/>
      <c r="J5" s="28"/>
      <c r="K5" s="28"/>
      <c r="L5" s="28"/>
      <c r="M5" s="28"/>
      <c r="N5" s="28"/>
      <c r="O5" s="18"/>
      <c r="P5" s="18"/>
      <c r="Q5" s="29">
        <v>820</v>
      </c>
      <c r="R5" s="29" t="s">
        <v>125</v>
      </c>
    </row>
    <row r="6" spans="1:20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20" ht="38.25">
      <c r="A7" s="32" t="s">
        <v>126</v>
      </c>
      <c r="B7" s="33" t="s">
        <v>127</v>
      </c>
      <c r="C7" s="33" t="s">
        <v>128</v>
      </c>
      <c r="D7" s="33" t="s">
        <v>129</v>
      </c>
      <c r="E7" s="33" t="s">
        <v>130</v>
      </c>
      <c r="F7" s="33" t="s">
        <v>131</v>
      </c>
      <c r="G7" s="33" t="s">
        <v>132</v>
      </c>
      <c r="H7" s="33" t="s">
        <v>133</v>
      </c>
      <c r="I7" s="33" t="s">
        <v>134</v>
      </c>
      <c r="J7" s="33" t="s">
        <v>135</v>
      </c>
      <c r="K7" s="33" t="s">
        <v>136</v>
      </c>
      <c r="L7" s="33" t="s">
        <v>137</v>
      </c>
      <c r="M7" s="33" t="s">
        <v>138</v>
      </c>
      <c r="N7" s="33" t="s">
        <v>139</v>
      </c>
      <c r="O7" s="33" t="s">
        <v>140</v>
      </c>
      <c r="P7" s="33" t="s">
        <v>141</v>
      </c>
      <c r="Q7" s="33" t="s">
        <v>142</v>
      </c>
      <c r="R7" s="33" t="s">
        <v>143</v>
      </c>
      <c r="S7" s="138" t="s">
        <v>182</v>
      </c>
      <c r="T7" s="138" t="s">
        <v>183</v>
      </c>
    </row>
    <row r="8" spans="1:20" ht="18">
      <c r="A8" s="34" t="s">
        <v>144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139"/>
      <c r="T8" s="139"/>
    </row>
    <row r="9" spans="1:20" ht="84">
      <c r="A9" s="35" t="s">
        <v>145</v>
      </c>
      <c r="B9" s="36" t="e" vm="1">
        <v>#VALUE!</v>
      </c>
      <c r="C9" s="36" t="s">
        <v>146</v>
      </c>
      <c r="D9" s="37">
        <v>1000</v>
      </c>
      <c r="E9" s="37">
        <v>2600</v>
      </c>
      <c r="F9" s="38" t="s">
        <v>147</v>
      </c>
      <c r="G9" s="36" t="s">
        <v>148</v>
      </c>
      <c r="H9" s="37">
        <v>5</v>
      </c>
      <c r="I9" s="36" t="s">
        <v>149</v>
      </c>
      <c r="J9" s="36">
        <v>280</v>
      </c>
      <c r="K9" s="36" t="s">
        <v>150</v>
      </c>
      <c r="L9" s="36" t="s">
        <v>151</v>
      </c>
      <c r="M9" s="36" t="s">
        <v>152</v>
      </c>
      <c r="N9" s="36" t="s">
        <v>153</v>
      </c>
      <c r="O9" s="36" t="s">
        <v>154</v>
      </c>
      <c r="P9" s="36" t="s">
        <v>155</v>
      </c>
      <c r="Q9" s="36" t="s">
        <v>156</v>
      </c>
      <c r="R9" s="36" t="s">
        <v>145</v>
      </c>
      <c r="S9" s="140"/>
      <c r="T9" s="140">
        <f>(S9*5)</f>
        <v>0</v>
      </c>
    </row>
    <row r="10" spans="1:20" ht="84">
      <c r="A10" s="35"/>
      <c r="B10" s="36" t="e" vm="2">
        <v>#VALUE!</v>
      </c>
      <c r="C10" s="36" t="s">
        <v>146</v>
      </c>
      <c r="D10" s="37">
        <v>1000</v>
      </c>
      <c r="E10" s="37">
        <v>2600</v>
      </c>
      <c r="F10" s="38" t="s">
        <v>147</v>
      </c>
      <c r="G10" s="36" t="s">
        <v>157</v>
      </c>
      <c r="H10" s="37">
        <v>2</v>
      </c>
      <c r="I10" s="36" t="s">
        <v>158</v>
      </c>
      <c r="J10" s="36">
        <v>280</v>
      </c>
      <c r="K10" s="36" t="s">
        <v>150</v>
      </c>
      <c r="L10" s="36" t="s">
        <v>151</v>
      </c>
      <c r="M10" s="36" t="s">
        <v>152</v>
      </c>
      <c r="N10" s="36" t="s">
        <v>153</v>
      </c>
      <c r="O10" s="36" t="s">
        <v>154</v>
      </c>
      <c r="P10" s="36" t="s">
        <v>155</v>
      </c>
      <c r="Q10" s="36" t="s">
        <v>156</v>
      </c>
      <c r="R10" s="36" t="s">
        <v>145</v>
      </c>
      <c r="S10" s="140"/>
      <c r="T10" s="140">
        <f>(S10*2)</f>
        <v>0</v>
      </c>
    </row>
    <row r="11" spans="1:20" ht="18">
      <c r="A11" s="39" t="s">
        <v>159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0" ht="105">
      <c r="A12" s="35" t="s">
        <v>145</v>
      </c>
      <c r="B12" s="36" t="e" vm="3">
        <v>#VALUE!</v>
      </c>
      <c r="C12" s="36" t="s">
        <v>146</v>
      </c>
      <c r="D12" s="37">
        <v>1000</v>
      </c>
      <c r="E12" s="37">
        <v>2600</v>
      </c>
      <c r="F12" s="38" t="s">
        <v>147</v>
      </c>
      <c r="G12" s="36" t="s">
        <v>148</v>
      </c>
      <c r="H12" s="37">
        <v>14</v>
      </c>
      <c r="I12" s="36" t="s">
        <v>160</v>
      </c>
      <c r="J12" s="36">
        <v>280</v>
      </c>
      <c r="K12" s="36" t="s">
        <v>150</v>
      </c>
      <c r="L12" s="36" t="s">
        <v>151</v>
      </c>
      <c r="M12" s="36" t="s">
        <v>152</v>
      </c>
      <c r="N12" s="36" t="s">
        <v>161</v>
      </c>
      <c r="O12" s="36" t="s">
        <v>162</v>
      </c>
      <c r="P12" s="36" t="s">
        <v>155</v>
      </c>
      <c r="Q12" s="36" t="s">
        <v>163</v>
      </c>
      <c r="R12" s="36" t="s">
        <v>164</v>
      </c>
      <c r="S12" s="140"/>
      <c r="T12" s="140">
        <f>(S12*14)</f>
        <v>0</v>
      </c>
    </row>
    <row r="13" spans="1:20" ht="105">
      <c r="A13" s="35" t="s">
        <v>145</v>
      </c>
      <c r="B13" s="36" t="e" vm="4">
        <v>#VALUE!</v>
      </c>
      <c r="C13" s="36" t="s">
        <v>146</v>
      </c>
      <c r="D13" s="37">
        <v>1000</v>
      </c>
      <c r="E13" s="37">
        <v>2600</v>
      </c>
      <c r="F13" s="38" t="s">
        <v>147</v>
      </c>
      <c r="G13" s="36" t="s">
        <v>157</v>
      </c>
      <c r="H13" s="37">
        <v>3</v>
      </c>
      <c r="I13" s="36" t="s">
        <v>165</v>
      </c>
      <c r="J13" s="36">
        <v>280</v>
      </c>
      <c r="K13" s="36" t="s">
        <v>166</v>
      </c>
      <c r="L13" s="36" t="s">
        <v>151</v>
      </c>
      <c r="M13" s="36" t="s">
        <v>152</v>
      </c>
      <c r="N13" s="36" t="s">
        <v>161</v>
      </c>
      <c r="O13" s="36" t="s">
        <v>162</v>
      </c>
      <c r="P13" s="36" t="s">
        <v>155</v>
      </c>
      <c r="Q13" s="36" t="s">
        <v>163</v>
      </c>
      <c r="R13" s="36" t="s">
        <v>164</v>
      </c>
      <c r="S13" s="140"/>
      <c r="T13" s="140">
        <f>(S13*3)</f>
        <v>0</v>
      </c>
    </row>
    <row r="14" spans="1:20" ht="18">
      <c r="A14" s="40" t="s">
        <v>167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20" ht="105">
      <c r="A15" s="35" t="s">
        <v>145</v>
      </c>
      <c r="B15" s="36" t="e" vm="5">
        <v>#VALUE!</v>
      </c>
      <c r="C15" s="36" t="s">
        <v>146</v>
      </c>
      <c r="D15" s="37">
        <v>1000</v>
      </c>
      <c r="E15" s="37">
        <v>2600</v>
      </c>
      <c r="F15" s="38" t="s">
        <v>147</v>
      </c>
      <c r="G15" s="36" t="s">
        <v>148</v>
      </c>
      <c r="H15" s="37">
        <v>15</v>
      </c>
      <c r="I15" s="36" t="s">
        <v>168</v>
      </c>
      <c r="J15" s="36">
        <v>280</v>
      </c>
      <c r="K15" s="36" t="s">
        <v>150</v>
      </c>
      <c r="L15" s="36" t="s">
        <v>151</v>
      </c>
      <c r="M15" s="36" t="s">
        <v>152</v>
      </c>
      <c r="N15" s="36" t="s">
        <v>161</v>
      </c>
      <c r="O15" s="36" t="s">
        <v>169</v>
      </c>
      <c r="P15" s="36" t="s">
        <v>155</v>
      </c>
      <c r="Q15" s="36" t="s">
        <v>163</v>
      </c>
      <c r="R15" s="36" t="s">
        <v>164</v>
      </c>
      <c r="S15" s="140"/>
      <c r="T15" s="140">
        <f>(S15*15)</f>
        <v>0</v>
      </c>
    </row>
    <row r="16" spans="1:20" ht="105">
      <c r="A16" s="35" t="s">
        <v>145</v>
      </c>
      <c r="B16" s="36" t="e" vm="6">
        <v>#VALUE!</v>
      </c>
      <c r="C16" s="36" t="s">
        <v>146</v>
      </c>
      <c r="D16" s="37">
        <v>1000</v>
      </c>
      <c r="E16" s="37">
        <v>2600</v>
      </c>
      <c r="F16" s="38" t="s">
        <v>147</v>
      </c>
      <c r="G16" s="36" t="s">
        <v>157</v>
      </c>
      <c r="H16" s="37">
        <v>4</v>
      </c>
      <c r="I16" s="36" t="s">
        <v>170</v>
      </c>
      <c r="J16" s="36">
        <v>280</v>
      </c>
      <c r="K16" s="36" t="s">
        <v>150</v>
      </c>
      <c r="L16" s="36" t="s">
        <v>151</v>
      </c>
      <c r="M16" s="36" t="s">
        <v>152</v>
      </c>
      <c r="N16" s="36" t="s">
        <v>161</v>
      </c>
      <c r="O16" s="36" t="s">
        <v>169</v>
      </c>
      <c r="P16" s="36" t="s">
        <v>155</v>
      </c>
      <c r="Q16" s="36" t="s">
        <v>163</v>
      </c>
      <c r="R16" s="36" t="s">
        <v>164</v>
      </c>
      <c r="S16" s="140"/>
      <c r="T16" s="140">
        <f>(S16*4)</f>
        <v>0</v>
      </c>
    </row>
    <row r="17" spans="1:20" ht="18">
      <c r="A17" s="40" t="s">
        <v>171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20" ht="84">
      <c r="A18" s="35" t="s">
        <v>145</v>
      </c>
      <c r="B18" s="36" t="e" vm="7">
        <v>#VALUE!</v>
      </c>
      <c r="C18" s="36" t="s">
        <v>172</v>
      </c>
      <c r="D18" s="37">
        <v>1700</v>
      </c>
      <c r="E18" s="37">
        <v>2600</v>
      </c>
      <c r="F18" s="38" t="s">
        <v>173</v>
      </c>
      <c r="G18" s="36" t="s">
        <v>148</v>
      </c>
      <c r="H18" s="37">
        <v>1</v>
      </c>
      <c r="I18" s="36" t="s">
        <v>174</v>
      </c>
      <c r="J18" s="36">
        <v>280</v>
      </c>
      <c r="K18" s="36" t="s">
        <v>150</v>
      </c>
      <c r="L18" s="36" t="s">
        <v>151</v>
      </c>
      <c r="M18" s="36" t="s">
        <v>152</v>
      </c>
      <c r="N18" s="36" t="s">
        <v>153</v>
      </c>
      <c r="O18" s="36" t="s">
        <v>154</v>
      </c>
      <c r="P18" s="36" t="s">
        <v>154</v>
      </c>
      <c r="Q18" s="36" t="s">
        <v>156</v>
      </c>
      <c r="R18" s="36" t="s">
        <v>145</v>
      </c>
      <c r="S18" s="140"/>
      <c r="T18" s="140">
        <f>(S18*1)</f>
        <v>0</v>
      </c>
    </row>
    <row r="19" spans="1:20" ht="31.5" customHeight="1">
      <c r="A19" s="41"/>
      <c r="B19" s="41"/>
      <c r="C19" s="41"/>
      <c r="D19" s="41"/>
      <c r="E19" s="41"/>
      <c r="F19" s="41"/>
      <c r="G19" s="1"/>
      <c r="H19" s="41"/>
      <c r="I19" s="41"/>
      <c r="J19" s="41"/>
      <c r="K19" s="41"/>
      <c r="L19" s="41"/>
      <c r="M19" s="41"/>
      <c r="N19" s="41"/>
      <c r="O19" s="41"/>
      <c r="P19" s="142" t="s">
        <v>181</v>
      </c>
      <c r="Q19" s="141"/>
      <c r="R19" s="141"/>
      <c r="S19" s="143">
        <f>(T9+T10+T12+T13+T15+T16+T18)</f>
        <v>0</v>
      </c>
      <c r="T19" s="144"/>
    </row>
  </sheetData>
  <mergeCells count="6">
    <mergeCell ref="S19:T19"/>
    <mergeCell ref="A1:B1"/>
    <mergeCell ref="A2:E2"/>
    <mergeCell ref="E4:G4"/>
    <mergeCell ref="E5:G5"/>
    <mergeCell ref="P19:R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B4AB-45B4-402F-875D-85D3E9A23445}">
  <dimension ref="B1:F75"/>
  <sheetViews>
    <sheetView tabSelected="1" zoomScaleNormal="100" workbookViewId="0">
      <selection activeCell="F16" sqref="F16"/>
    </sheetView>
  </sheetViews>
  <sheetFormatPr defaultColWidth="8.85546875" defaultRowHeight="15"/>
  <cols>
    <col min="3" max="3" width="35.5703125" customWidth="1"/>
    <col min="4" max="4" width="3.7109375" style="1" customWidth="1"/>
    <col min="5" max="5" width="12.140625" customWidth="1"/>
    <col min="6" max="6" width="15.42578125" customWidth="1"/>
  </cols>
  <sheetData>
    <row r="1" spans="2:6" ht="15.75" thickBot="1"/>
    <row r="2" spans="2:6" ht="45">
      <c r="B2" s="86"/>
      <c r="C2" s="154" t="s">
        <v>184</v>
      </c>
      <c r="D2" s="155" t="s">
        <v>1</v>
      </c>
      <c r="E2" s="162" t="s">
        <v>190</v>
      </c>
      <c r="F2" s="163" t="s">
        <v>192</v>
      </c>
    </row>
    <row r="3" spans="2:6">
      <c r="B3" s="146" t="s">
        <v>94</v>
      </c>
      <c r="C3" s="81" t="s">
        <v>185</v>
      </c>
      <c r="D3" s="106">
        <v>45</v>
      </c>
      <c r="E3" s="156"/>
      <c r="F3" s="149">
        <f>E3*D3</f>
        <v>0</v>
      </c>
    </row>
    <row r="4" spans="2:6">
      <c r="B4" s="147" t="s">
        <v>95</v>
      </c>
      <c r="C4" s="81" t="s">
        <v>96</v>
      </c>
      <c r="D4" s="73">
        <v>25</v>
      </c>
      <c r="E4" s="157"/>
      <c r="F4" s="150">
        <f t="shared" ref="F4:F16" si="0">E4*D4</f>
        <v>0</v>
      </c>
    </row>
    <row r="5" spans="2:6">
      <c r="B5" s="147" t="s">
        <v>97</v>
      </c>
      <c r="C5" s="81" t="s">
        <v>96</v>
      </c>
      <c r="D5" s="73">
        <v>8</v>
      </c>
      <c r="E5" s="156"/>
      <c r="F5" s="149">
        <f t="shared" si="0"/>
        <v>0</v>
      </c>
    </row>
    <row r="6" spans="2:6">
      <c r="B6" s="147" t="s">
        <v>98</v>
      </c>
      <c r="C6" s="81" t="s">
        <v>99</v>
      </c>
      <c r="D6" s="73">
        <v>15</v>
      </c>
      <c r="E6" s="156"/>
      <c r="F6" s="150">
        <f t="shared" si="0"/>
        <v>0</v>
      </c>
    </row>
    <row r="7" spans="2:6">
      <c r="B7" s="146" t="s">
        <v>101</v>
      </c>
      <c r="C7" s="81" t="s">
        <v>100</v>
      </c>
      <c r="D7" s="73">
        <v>3</v>
      </c>
      <c r="E7" s="157"/>
      <c r="F7" s="150">
        <f t="shared" si="0"/>
        <v>0</v>
      </c>
    </row>
    <row r="8" spans="2:6">
      <c r="B8" s="147" t="s">
        <v>102</v>
      </c>
      <c r="C8" s="81" t="s">
        <v>103</v>
      </c>
      <c r="D8" s="73">
        <v>2</v>
      </c>
      <c r="E8" s="156"/>
      <c r="F8" s="149">
        <f t="shared" si="0"/>
        <v>0</v>
      </c>
    </row>
    <row r="9" spans="2:6">
      <c r="B9" s="147" t="s">
        <v>104</v>
      </c>
      <c r="C9" s="148" t="s">
        <v>186</v>
      </c>
      <c r="D9" s="73">
        <v>12</v>
      </c>
      <c r="E9" s="157"/>
      <c r="F9" s="150">
        <f t="shared" si="0"/>
        <v>0</v>
      </c>
    </row>
    <row r="10" spans="2:6">
      <c r="B10" s="147" t="s">
        <v>105</v>
      </c>
      <c r="C10" s="81" t="s">
        <v>106</v>
      </c>
      <c r="D10" s="73">
        <v>6</v>
      </c>
      <c r="E10" s="156"/>
      <c r="F10" s="149">
        <f t="shared" si="0"/>
        <v>0</v>
      </c>
    </row>
    <row r="11" spans="2:6">
      <c r="B11" s="147" t="s">
        <v>107</v>
      </c>
      <c r="C11" s="81" t="s">
        <v>108</v>
      </c>
      <c r="D11" s="73">
        <v>45</v>
      </c>
      <c r="E11" s="157"/>
      <c r="F11" s="150">
        <f t="shared" si="0"/>
        <v>0</v>
      </c>
    </row>
    <row r="12" spans="2:6">
      <c r="B12" s="147" t="s">
        <v>109</v>
      </c>
      <c r="C12" s="81" t="s">
        <v>187</v>
      </c>
      <c r="D12" s="73">
        <v>6</v>
      </c>
      <c r="E12" s="156"/>
      <c r="F12" s="149">
        <f t="shared" si="0"/>
        <v>0</v>
      </c>
    </row>
    <row r="13" spans="2:6">
      <c r="B13" s="147" t="s">
        <v>110</v>
      </c>
      <c r="C13" s="85" t="s">
        <v>113</v>
      </c>
      <c r="D13" s="89">
        <v>1</v>
      </c>
      <c r="E13" s="157"/>
      <c r="F13" s="150">
        <f t="shared" si="0"/>
        <v>0</v>
      </c>
    </row>
    <row r="14" spans="2:6">
      <c r="B14" s="147" t="s">
        <v>111</v>
      </c>
      <c r="C14" s="85" t="s">
        <v>112</v>
      </c>
      <c r="D14" s="73">
        <v>39</v>
      </c>
      <c r="E14" s="156"/>
      <c r="F14" s="149">
        <f t="shared" si="0"/>
        <v>0</v>
      </c>
    </row>
    <row r="15" spans="2:6">
      <c r="B15" s="147" t="s">
        <v>109</v>
      </c>
      <c r="C15" s="81" t="s">
        <v>188</v>
      </c>
      <c r="D15" s="73">
        <v>2</v>
      </c>
      <c r="E15" s="156"/>
      <c r="F15" s="149">
        <f t="shared" si="0"/>
        <v>0</v>
      </c>
    </row>
    <row r="16" spans="2:6" ht="15.75" thickBot="1">
      <c r="B16" s="153" t="s">
        <v>110</v>
      </c>
      <c r="C16" s="152" t="s">
        <v>189</v>
      </c>
      <c r="D16" s="151">
        <v>47</v>
      </c>
      <c r="E16" s="158"/>
      <c r="F16" s="145">
        <f t="shared" si="0"/>
        <v>0</v>
      </c>
    </row>
    <row r="17" spans="3:6" ht="15.75" thickBot="1">
      <c r="E17" s="13"/>
      <c r="F17" s="13"/>
    </row>
    <row r="18" spans="3:6" ht="15.75" thickBot="1">
      <c r="C18" s="119" t="s">
        <v>191</v>
      </c>
      <c r="D18" s="160"/>
      <c r="E18" s="161"/>
      <c r="F18" s="159">
        <f>(F3+F4+F5+F6+F7+F8+F9+F10+F11+F12+F13+F14+F15+F16)</f>
        <v>0</v>
      </c>
    </row>
    <row r="19" spans="3:6">
      <c r="E19" s="13"/>
      <c r="F19" s="13"/>
    </row>
    <row r="20" spans="3:6">
      <c r="E20" s="13"/>
      <c r="F20" s="13"/>
    </row>
    <row r="21" spans="3:6">
      <c r="E21" s="13"/>
      <c r="F21" s="13"/>
    </row>
    <row r="22" spans="3:6">
      <c r="E22" s="13"/>
      <c r="F22" s="13"/>
    </row>
    <row r="23" spans="3:6">
      <c r="E23" s="13"/>
      <c r="F23" s="13"/>
    </row>
    <row r="24" spans="3:6">
      <c r="E24" s="13"/>
      <c r="F24" s="13"/>
    </row>
    <row r="25" spans="3:6">
      <c r="E25" s="13"/>
      <c r="F25" s="13"/>
    </row>
    <row r="26" spans="3:6">
      <c r="E26" s="13"/>
      <c r="F26" s="13"/>
    </row>
    <row r="27" spans="3:6">
      <c r="E27" s="13"/>
      <c r="F27" s="13"/>
    </row>
    <row r="28" spans="3:6">
      <c r="E28" s="13"/>
      <c r="F28" s="13"/>
    </row>
    <row r="29" spans="3:6">
      <c r="E29" s="13"/>
      <c r="F29" s="13"/>
    </row>
    <row r="30" spans="3:6">
      <c r="E30" s="13"/>
      <c r="F30" s="13"/>
    </row>
    <row r="31" spans="3:6">
      <c r="E31" s="13"/>
      <c r="F31" s="13"/>
    </row>
    <row r="32" spans="3:6">
      <c r="E32" s="13"/>
      <c r="F32" s="13"/>
    </row>
    <row r="33" spans="5:6">
      <c r="E33" s="13"/>
      <c r="F33" s="13"/>
    </row>
    <row r="34" spans="5:6">
      <c r="E34" s="13"/>
      <c r="F34" s="13"/>
    </row>
    <row r="35" spans="5:6">
      <c r="E35" s="13"/>
      <c r="F35" s="13"/>
    </row>
    <row r="36" spans="5:6">
      <c r="E36" s="13"/>
      <c r="F36" s="13"/>
    </row>
    <row r="37" spans="5:6">
      <c r="E37" s="13"/>
      <c r="F37" s="13"/>
    </row>
    <row r="38" spans="5:6">
      <c r="E38" s="13"/>
      <c r="F38" s="13"/>
    </row>
    <row r="39" spans="5:6">
      <c r="E39" s="13"/>
      <c r="F39" s="13"/>
    </row>
    <row r="40" spans="5:6">
      <c r="E40" s="13"/>
      <c r="F40" s="13"/>
    </row>
    <row r="41" spans="5:6">
      <c r="E41" s="13"/>
      <c r="F41" s="13"/>
    </row>
    <row r="42" spans="5:6">
      <c r="E42" s="13"/>
      <c r="F42" s="13"/>
    </row>
    <row r="43" spans="5:6">
      <c r="E43" s="13"/>
      <c r="F43" s="13"/>
    </row>
    <row r="44" spans="5:6">
      <c r="E44" s="13"/>
      <c r="F44" s="13"/>
    </row>
    <row r="45" spans="5:6">
      <c r="E45" s="13"/>
      <c r="F45" s="13"/>
    </row>
    <row r="46" spans="5:6">
      <c r="E46" s="13"/>
      <c r="F46" s="13"/>
    </row>
    <row r="47" spans="5:6">
      <c r="E47" s="13"/>
      <c r="F47" s="13"/>
    </row>
    <row r="48" spans="5:6">
      <c r="E48" s="13"/>
      <c r="F48" s="13"/>
    </row>
    <row r="49" spans="5:6">
      <c r="E49" s="13"/>
      <c r="F49" s="13"/>
    </row>
    <row r="50" spans="5:6">
      <c r="E50" s="13"/>
      <c r="F50" s="13"/>
    </row>
    <row r="51" spans="5:6">
      <c r="E51" s="13"/>
      <c r="F51" s="13"/>
    </row>
    <row r="52" spans="5:6">
      <c r="E52" s="13"/>
      <c r="F52" s="13"/>
    </row>
    <row r="53" spans="5:6">
      <c r="E53" s="13"/>
      <c r="F53" s="13"/>
    </row>
    <row r="54" spans="5:6">
      <c r="E54" s="13"/>
      <c r="F54" s="13"/>
    </row>
    <row r="55" spans="5:6">
      <c r="E55" s="13"/>
      <c r="F55" s="13"/>
    </row>
    <row r="56" spans="5:6">
      <c r="E56" s="13"/>
      <c r="F56" s="13"/>
    </row>
    <row r="57" spans="5:6">
      <c r="E57" s="13"/>
      <c r="F57" s="13"/>
    </row>
    <row r="58" spans="5:6">
      <c r="E58" s="13"/>
      <c r="F58" s="13"/>
    </row>
    <row r="59" spans="5:6">
      <c r="E59" s="13"/>
      <c r="F59" s="13"/>
    </row>
    <row r="60" spans="5:6">
      <c r="E60" s="13"/>
      <c r="F60" s="13"/>
    </row>
    <row r="61" spans="5:6">
      <c r="E61" s="13"/>
      <c r="F61" s="13"/>
    </row>
    <row r="62" spans="5:6">
      <c r="E62" s="13"/>
      <c r="F62" s="13"/>
    </row>
    <row r="63" spans="5:6">
      <c r="E63" s="13"/>
      <c r="F63" s="13"/>
    </row>
    <row r="64" spans="5:6">
      <c r="E64" s="13"/>
      <c r="F64" s="13"/>
    </row>
    <row r="65" spans="5:6">
      <c r="E65" s="13"/>
      <c r="F65" s="13"/>
    </row>
    <row r="66" spans="5:6">
      <c r="E66" s="13"/>
      <c r="F66" s="13"/>
    </row>
    <row r="67" spans="5:6">
      <c r="E67" s="13"/>
      <c r="F67" s="13"/>
    </row>
    <row r="68" spans="5:6">
      <c r="E68" s="13"/>
      <c r="F68" s="13"/>
    </row>
    <row r="69" spans="5:6">
      <c r="E69" s="13"/>
      <c r="F69" s="13"/>
    </row>
    <row r="70" spans="5:6">
      <c r="E70" s="13"/>
      <c r="F70" s="13"/>
    </row>
    <row r="71" spans="5:6">
      <c r="E71" s="13"/>
      <c r="F71" s="13"/>
    </row>
    <row r="72" spans="5:6">
      <c r="E72" s="13"/>
      <c r="F72" s="13"/>
    </row>
    <row r="73" spans="5:6">
      <c r="E73" s="13"/>
      <c r="F73" s="13"/>
    </row>
    <row r="74" spans="5:6">
      <c r="E74" s="13"/>
      <c r="F74" s="13"/>
    </row>
    <row r="75" spans="5:6">
      <c r="E75" s="13"/>
      <c r="F75" s="13"/>
    </row>
  </sheetData>
  <mergeCells count="1">
    <mergeCell ref="C18:E1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atypický nábytek</vt:lpstr>
      <vt:lpstr>Dveře</vt:lpstr>
      <vt:lpstr>Sanita a spotřebiče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Enenkel | Arkhe</dc:creator>
  <cp:lastModifiedBy>Ivana VRBOVÁ</cp:lastModifiedBy>
  <dcterms:created xsi:type="dcterms:W3CDTF">2015-06-05T18:17:20Z</dcterms:created>
  <dcterms:modified xsi:type="dcterms:W3CDTF">2025-06-27T17:27:09Z</dcterms:modified>
</cp:coreProperties>
</file>