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si\Documents\Práce soukr\Ševčík\04 Kontejnerové stání Nálepkova\Rozpočty\"/>
    </mc:Choice>
  </mc:AlternateContent>
  <xr:revisionPtr revIDLastSave="0" documentId="13_ncr:11_{B8B717D2-CABA-42BE-9DDA-84C3AE96A3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RN VRN Naklady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01 Pol'!$1:$7</definedName>
    <definedName name="_xlnm.Print_Titles" localSheetId="5">'01 02 Pol'!$1:$7</definedName>
    <definedName name="_xlnm.Print_Titles" localSheetId="3">'VRN VRN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01 Pol'!$A$1:$Y$20</definedName>
    <definedName name="_xlnm.Print_Area" localSheetId="5">'01 02 Pol'!$A$1:$Y$134</definedName>
    <definedName name="_xlnm.Print_Area" localSheetId="1">Stavba!$A$1:$J$71</definedName>
    <definedName name="_xlnm.Print_Area" localSheetId="3">'VRN VRN Naklady'!$A$1:$Y$21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133" i="14"/>
  <c r="BA34" i="14"/>
  <c r="G9" i="14"/>
  <c r="G8" i="14" s="1"/>
  <c r="I9" i="14"/>
  <c r="I8" i="14" s="1"/>
  <c r="K9" i="14"/>
  <c r="K8" i="14" s="1"/>
  <c r="O9" i="14"/>
  <c r="O8" i="14" s="1"/>
  <c r="Q9" i="14"/>
  <c r="Q8" i="14" s="1"/>
  <c r="V9" i="14"/>
  <c r="V8" i="14" s="1"/>
  <c r="G12" i="14"/>
  <c r="M12" i="14" s="1"/>
  <c r="I12" i="14"/>
  <c r="K12" i="14"/>
  <c r="O12" i="14"/>
  <c r="Q12" i="14"/>
  <c r="V12" i="14"/>
  <c r="G14" i="14"/>
  <c r="M14" i="14" s="1"/>
  <c r="I14" i="14"/>
  <c r="K14" i="14"/>
  <c r="O14" i="14"/>
  <c r="Q14" i="14"/>
  <c r="V14" i="14"/>
  <c r="G16" i="14"/>
  <c r="I16" i="14"/>
  <c r="K16" i="14"/>
  <c r="M16" i="14"/>
  <c r="O16" i="14"/>
  <c r="Q16" i="14"/>
  <c r="V16" i="14"/>
  <c r="G17" i="14"/>
  <c r="M17" i="14" s="1"/>
  <c r="I17" i="14"/>
  <c r="K17" i="14"/>
  <c r="O17" i="14"/>
  <c r="Q17" i="14"/>
  <c r="V17" i="14"/>
  <c r="G19" i="14"/>
  <c r="I19" i="14"/>
  <c r="I18" i="14" s="1"/>
  <c r="K19" i="14"/>
  <c r="K18" i="14" s="1"/>
  <c r="M19" i="14"/>
  <c r="O19" i="14"/>
  <c r="Q19" i="14"/>
  <c r="V19" i="14"/>
  <c r="V18" i="14" s="1"/>
  <c r="G20" i="14"/>
  <c r="M20" i="14" s="1"/>
  <c r="I20" i="14"/>
  <c r="K20" i="14"/>
  <c r="O20" i="14"/>
  <c r="Q20" i="14"/>
  <c r="V20" i="14"/>
  <c r="G21" i="14"/>
  <c r="M21" i="14" s="1"/>
  <c r="I21" i="14"/>
  <c r="K21" i="14"/>
  <c r="O21" i="14"/>
  <c r="O18" i="14" s="1"/>
  <c r="Q21" i="14"/>
  <c r="Q18" i="14" s="1"/>
  <c r="V21" i="14"/>
  <c r="G22" i="14"/>
  <c r="M22" i="14" s="1"/>
  <c r="I22" i="14"/>
  <c r="K22" i="14"/>
  <c r="O22" i="14"/>
  <c r="Q22" i="14"/>
  <c r="V22" i="14"/>
  <c r="G23" i="14"/>
  <c r="I23" i="14"/>
  <c r="K23" i="14"/>
  <c r="M23" i="14"/>
  <c r="O23" i="14"/>
  <c r="Q23" i="14"/>
  <c r="V23" i="14"/>
  <c r="G24" i="14"/>
  <c r="I24" i="14"/>
  <c r="K24" i="14"/>
  <c r="M24" i="14"/>
  <c r="O24" i="14"/>
  <c r="Q24" i="14"/>
  <c r="V24" i="14"/>
  <c r="G25" i="14"/>
  <c r="M25" i="14" s="1"/>
  <c r="I25" i="14"/>
  <c r="K25" i="14"/>
  <c r="O25" i="14"/>
  <c r="Q25" i="14"/>
  <c r="V25" i="14"/>
  <c r="G26" i="14"/>
  <c r="M26" i="14" s="1"/>
  <c r="I26" i="14"/>
  <c r="K26" i="14"/>
  <c r="O26" i="14"/>
  <c r="Q26" i="14"/>
  <c r="V26" i="14"/>
  <c r="G27" i="14"/>
  <c r="I27" i="14"/>
  <c r="K27" i="14"/>
  <c r="V27" i="14"/>
  <c r="G28" i="14"/>
  <c r="I28" i="14"/>
  <c r="K28" i="14"/>
  <c r="M28" i="14"/>
  <c r="M27" i="14" s="1"/>
  <c r="O28" i="14"/>
  <c r="O27" i="14" s="1"/>
  <c r="Q28" i="14"/>
  <c r="Q27" i="14" s="1"/>
  <c r="V28" i="14"/>
  <c r="G30" i="14"/>
  <c r="O30" i="14"/>
  <c r="G31" i="14"/>
  <c r="I31" i="14"/>
  <c r="I30" i="14" s="1"/>
  <c r="K31" i="14"/>
  <c r="K30" i="14" s="1"/>
  <c r="M31" i="14"/>
  <c r="M30" i="14" s="1"/>
  <c r="O31" i="14"/>
  <c r="Q31" i="14"/>
  <c r="Q30" i="14" s="1"/>
  <c r="V31" i="14"/>
  <c r="V30" i="14" s="1"/>
  <c r="G33" i="14"/>
  <c r="I33" i="14"/>
  <c r="K33" i="14"/>
  <c r="M33" i="14"/>
  <c r="O33" i="14"/>
  <c r="Q33" i="14"/>
  <c r="V33" i="14"/>
  <c r="G36" i="14"/>
  <c r="I36" i="14"/>
  <c r="K36" i="14"/>
  <c r="G37" i="14"/>
  <c r="M37" i="14" s="1"/>
  <c r="I37" i="14"/>
  <c r="K37" i="14"/>
  <c r="O37" i="14"/>
  <c r="O36" i="14" s="1"/>
  <c r="Q37" i="14"/>
  <c r="Q36" i="14" s="1"/>
  <c r="V37" i="14"/>
  <c r="V36" i="14" s="1"/>
  <c r="G38" i="14"/>
  <c r="M38" i="14" s="1"/>
  <c r="I38" i="14"/>
  <c r="K38" i="14"/>
  <c r="O38" i="14"/>
  <c r="Q38" i="14"/>
  <c r="V38" i="14"/>
  <c r="O39" i="14"/>
  <c r="V39" i="14"/>
  <c r="G40" i="14"/>
  <c r="I40" i="14"/>
  <c r="K40" i="14"/>
  <c r="M40" i="14"/>
  <c r="O40" i="14"/>
  <c r="Q40" i="14"/>
  <c r="Q39" i="14" s="1"/>
  <c r="V40" i="14"/>
  <c r="G42" i="14"/>
  <c r="G39" i="14" s="1"/>
  <c r="I42" i="14"/>
  <c r="I39" i="14" s="1"/>
  <c r="K42" i="14"/>
  <c r="K39" i="14" s="1"/>
  <c r="O42" i="14"/>
  <c r="Q42" i="14"/>
  <c r="V42" i="14"/>
  <c r="I44" i="14"/>
  <c r="O44" i="14"/>
  <c r="Q44" i="14"/>
  <c r="V44" i="14"/>
  <c r="G45" i="14"/>
  <c r="M45" i="14" s="1"/>
  <c r="M44" i="14" s="1"/>
  <c r="I45" i="14"/>
  <c r="K45" i="14"/>
  <c r="K44" i="14" s="1"/>
  <c r="O45" i="14"/>
  <c r="Q45" i="14"/>
  <c r="V45" i="14"/>
  <c r="O46" i="14"/>
  <c r="Q46" i="14"/>
  <c r="G47" i="14"/>
  <c r="M47" i="14" s="1"/>
  <c r="M46" i="14" s="1"/>
  <c r="I47" i="14"/>
  <c r="K47" i="14"/>
  <c r="O47" i="14"/>
  <c r="Q47" i="14"/>
  <c r="V47" i="14"/>
  <c r="V46" i="14" s="1"/>
  <c r="G49" i="14"/>
  <c r="I49" i="14"/>
  <c r="I46" i="14" s="1"/>
  <c r="K49" i="14"/>
  <c r="K46" i="14" s="1"/>
  <c r="M49" i="14"/>
  <c r="O49" i="14"/>
  <c r="Q49" i="14"/>
  <c r="V49" i="14"/>
  <c r="G50" i="14"/>
  <c r="I50" i="14"/>
  <c r="K50" i="14"/>
  <c r="M50" i="14"/>
  <c r="O50" i="14"/>
  <c r="Q50" i="14"/>
  <c r="V50" i="14"/>
  <c r="G52" i="14"/>
  <c r="G53" i="14"/>
  <c r="M53" i="14" s="1"/>
  <c r="I53" i="14"/>
  <c r="K53" i="14"/>
  <c r="K52" i="14" s="1"/>
  <c r="O53" i="14"/>
  <c r="O52" i="14" s="1"/>
  <c r="Q53" i="14"/>
  <c r="Q52" i="14" s="1"/>
  <c r="V53" i="14"/>
  <c r="V52" i="14" s="1"/>
  <c r="G61" i="14"/>
  <c r="M61" i="14" s="1"/>
  <c r="I61" i="14"/>
  <c r="K61" i="14"/>
  <c r="O61" i="14"/>
  <c r="Q61" i="14"/>
  <c r="V61" i="14"/>
  <c r="G71" i="14"/>
  <c r="I71" i="14"/>
  <c r="K71" i="14"/>
  <c r="M71" i="14"/>
  <c r="O71" i="14"/>
  <c r="Q71" i="14"/>
  <c r="V71" i="14"/>
  <c r="G76" i="14"/>
  <c r="I76" i="14"/>
  <c r="K76" i="14"/>
  <c r="M76" i="14"/>
  <c r="O76" i="14"/>
  <c r="Q76" i="14"/>
  <c r="V76" i="14"/>
  <c r="G79" i="14"/>
  <c r="M79" i="14" s="1"/>
  <c r="I79" i="14"/>
  <c r="K79" i="14"/>
  <c r="O79" i="14"/>
  <c r="Q79" i="14"/>
  <c r="V79" i="14"/>
  <c r="G83" i="14"/>
  <c r="M83" i="14" s="1"/>
  <c r="I83" i="14"/>
  <c r="K83" i="14"/>
  <c r="O83" i="14"/>
  <c r="Q83" i="14"/>
  <c r="V83" i="14"/>
  <c r="G88" i="14"/>
  <c r="M88" i="14" s="1"/>
  <c r="I88" i="14"/>
  <c r="K88" i="14"/>
  <c r="O88" i="14"/>
  <c r="Q88" i="14"/>
  <c r="V88" i="14"/>
  <c r="G90" i="14"/>
  <c r="I90" i="14"/>
  <c r="K90" i="14"/>
  <c r="M90" i="14"/>
  <c r="O90" i="14"/>
  <c r="Q90" i="14"/>
  <c r="V90" i="14"/>
  <c r="G99" i="14"/>
  <c r="M99" i="14" s="1"/>
  <c r="I99" i="14"/>
  <c r="K99" i="14"/>
  <c r="O99" i="14"/>
  <c r="Q99" i="14"/>
  <c r="V99" i="14"/>
  <c r="G105" i="14"/>
  <c r="I105" i="14"/>
  <c r="K105" i="14"/>
  <c r="M105" i="14"/>
  <c r="O105" i="14"/>
  <c r="Q105" i="14"/>
  <c r="V105" i="14"/>
  <c r="G108" i="14"/>
  <c r="I108" i="14"/>
  <c r="K108" i="14"/>
  <c r="M108" i="14"/>
  <c r="O108" i="14"/>
  <c r="Q108" i="14"/>
  <c r="V108" i="14"/>
  <c r="G109" i="14"/>
  <c r="M109" i="14" s="1"/>
  <c r="I109" i="14"/>
  <c r="I52" i="14" s="1"/>
  <c r="K109" i="14"/>
  <c r="O109" i="14"/>
  <c r="Q109" i="14"/>
  <c r="V109" i="14"/>
  <c r="G110" i="14"/>
  <c r="M110" i="14" s="1"/>
  <c r="I110" i="14"/>
  <c r="K110" i="14"/>
  <c r="O110" i="14"/>
  <c r="Q110" i="14"/>
  <c r="V110" i="14"/>
  <c r="G121" i="14"/>
  <c r="M121" i="14" s="1"/>
  <c r="I121" i="14"/>
  <c r="K121" i="14"/>
  <c r="O121" i="14"/>
  <c r="Q121" i="14"/>
  <c r="V121" i="14"/>
  <c r="G123" i="14"/>
  <c r="I123" i="14"/>
  <c r="K123" i="14"/>
  <c r="M123" i="14"/>
  <c r="O123" i="14"/>
  <c r="Q123" i="14"/>
  <c r="V123" i="14"/>
  <c r="G125" i="14"/>
  <c r="I125" i="14"/>
  <c r="K125" i="14"/>
  <c r="M125" i="14"/>
  <c r="O125" i="14"/>
  <c r="Q125" i="14"/>
  <c r="V125" i="14"/>
  <c r="G127" i="14"/>
  <c r="M127" i="14" s="1"/>
  <c r="I127" i="14"/>
  <c r="K127" i="14"/>
  <c r="O127" i="14"/>
  <c r="Q127" i="14"/>
  <c r="V127" i="14"/>
  <c r="G129" i="14"/>
  <c r="M129" i="14" s="1"/>
  <c r="I129" i="14"/>
  <c r="K129" i="14"/>
  <c r="O129" i="14"/>
  <c r="Q129" i="14"/>
  <c r="V129" i="14"/>
  <c r="G130" i="14"/>
  <c r="M130" i="14" s="1"/>
  <c r="I130" i="14"/>
  <c r="K130" i="14"/>
  <c r="O130" i="14"/>
  <c r="Q130" i="14"/>
  <c r="V130" i="14"/>
  <c r="AE133" i="14"/>
  <c r="G19" i="13"/>
  <c r="G9" i="13"/>
  <c r="G8" i="13" s="1"/>
  <c r="I9" i="13"/>
  <c r="I8" i="13" s="1"/>
  <c r="K9" i="13"/>
  <c r="K8" i="13" s="1"/>
  <c r="O9" i="13"/>
  <c r="O8" i="13" s="1"/>
  <c r="Q9" i="13"/>
  <c r="Q8" i="13" s="1"/>
  <c r="V9" i="13"/>
  <c r="G12" i="13"/>
  <c r="M12" i="13" s="1"/>
  <c r="I12" i="13"/>
  <c r="K12" i="13"/>
  <c r="O12" i="13"/>
  <c r="Q12" i="13"/>
  <c r="V12" i="13"/>
  <c r="V8" i="13" s="1"/>
  <c r="G13" i="13"/>
  <c r="G14" i="13"/>
  <c r="I14" i="13"/>
  <c r="K14" i="13"/>
  <c r="M14" i="13"/>
  <c r="O14" i="13"/>
  <c r="O13" i="13" s="1"/>
  <c r="Q14" i="13"/>
  <c r="Q13" i="13" s="1"/>
  <c r="V14" i="13"/>
  <c r="V13" i="13" s="1"/>
  <c r="G15" i="13"/>
  <c r="M15" i="13" s="1"/>
  <c r="M13" i="13" s="1"/>
  <c r="I15" i="13"/>
  <c r="I13" i="13" s="1"/>
  <c r="K15" i="13"/>
  <c r="O15" i="13"/>
  <c r="Q15" i="13"/>
  <c r="V15" i="13"/>
  <c r="G16" i="13"/>
  <c r="I16" i="13"/>
  <c r="K16" i="13"/>
  <c r="K13" i="13" s="1"/>
  <c r="M16" i="13"/>
  <c r="O16" i="13"/>
  <c r="Q16" i="13"/>
  <c r="V16" i="13"/>
  <c r="G17" i="13"/>
  <c r="I17" i="13"/>
  <c r="K17" i="13"/>
  <c r="M17" i="13"/>
  <c r="O17" i="13"/>
  <c r="Q17" i="13"/>
  <c r="V17" i="13"/>
  <c r="AE19" i="13"/>
  <c r="AF19" i="13"/>
  <c r="G20" i="12"/>
  <c r="G8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G10" i="12"/>
  <c r="I10" i="12"/>
  <c r="K10" i="12"/>
  <c r="M10" i="12"/>
  <c r="O10" i="12"/>
  <c r="Q10" i="12"/>
  <c r="V10" i="12"/>
  <c r="V8" i="12" s="1"/>
  <c r="G11" i="12"/>
  <c r="G12" i="12"/>
  <c r="I12" i="12"/>
  <c r="K12" i="12"/>
  <c r="M12" i="12"/>
  <c r="O12" i="12"/>
  <c r="O11" i="12" s="1"/>
  <c r="Q12" i="12"/>
  <c r="Q11" i="12" s="1"/>
  <c r="V12" i="12"/>
  <c r="V11" i="12" s="1"/>
  <c r="G13" i="12"/>
  <c r="M13" i="12" s="1"/>
  <c r="M11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K11" i="12" s="1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I11" i="12" s="1"/>
  <c r="K18" i="12"/>
  <c r="O18" i="12"/>
  <c r="Q18" i="12"/>
  <c r="V18" i="12"/>
  <c r="AE20" i="12"/>
  <c r="AF20" i="12"/>
  <c r="I20" i="1"/>
  <c r="I19" i="1"/>
  <c r="I18" i="1"/>
  <c r="I17" i="1"/>
  <c r="I16" i="1"/>
  <c r="I71" i="1"/>
  <c r="J70" i="1" s="1"/>
  <c r="F46" i="1"/>
  <c r="G23" i="1" s="1"/>
  <c r="G46" i="1"/>
  <c r="G25" i="1" s="1"/>
  <c r="A25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68" i="1" l="1"/>
  <c r="J61" i="1"/>
  <c r="J67" i="1"/>
  <c r="J59" i="1"/>
  <c r="J60" i="1"/>
  <c r="J66" i="1"/>
  <c r="J62" i="1"/>
  <c r="J65" i="1"/>
  <c r="J69" i="1"/>
  <c r="J63" i="1"/>
  <c r="J64" i="1"/>
  <c r="A26" i="1"/>
  <c r="G26" i="1"/>
  <c r="A23" i="1"/>
  <c r="G28" i="1"/>
  <c r="M52" i="14"/>
  <c r="M36" i="14"/>
  <c r="M18" i="14"/>
  <c r="M42" i="14"/>
  <c r="M39" i="14" s="1"/>
  <c r="M9" i="14"/>
  <c r="M8" i="14" s="1"/>
  <c r="G18" i="14"/>
  <c r="AF133" i="14"/>
  <c r="G46" i="14"/>
  <c r="G44" i="14"/>
  <c r="M9" i="13"/>
  <c r="M8" i="13" s="1"/>
  <c r="I21" i="1"/>
  <c r="I39" i="1"/>
  <c r="I46" i="1" s="1"/>
  <c r="J71" i="1" l="1"/>
  <c r="G24" i="1"/>
  <c r="A27" i="1" s="1"/>
  <c r="A24" i="1"/>
  <c r="J43" i="1"/>
  <c r="J41" i="1"/>
  <c r="J45" i="1"/>
  <c r="J40" i="1"/>
  <c r="J44" i="1"/>
  <c r="J39" i="1"/>
  <c r="J46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FABB2628-73E8-4884-89F7-3B96DF1160A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A30A82B-2DBB-4A7D-AB49-94850C46E1A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676D2636-CD48-4441-BD2D-4147E40BFE0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6B98D42-BEBA-4020-87AC-AC505DE04E5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Alessi</author>
  </authors>
  <commentList>
    <comment ref="S6" authorId="0" shapeId="0" xr:uid="{ACE2A139-06E7-4A52-8612-DED5ECF361D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B47F9CB-0D9D-4FDB-AD02-800267C13A3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<sst xmlns="http://schemas.openxmlformats.org/spreadsheetml/2006/main" count="954" uniqueCount="328">
  <si>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</si>
  <si>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</si>
  <si>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</si>
  <si>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</si>
  <si>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</si>
  <si>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</si>
  <si>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</si>
  <si>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</si>
  <si>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</si>
  <si>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</si>
  <si>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</si>
  <si>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</si>
  <si>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</si>
  <si>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</si>
  <si>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</si>
  <si>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</si>
  <si>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</si>
  <si>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</si>
  <si>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</si>
  <si>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</si>
  <si>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</si>
  <si>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</si>
  <si>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</si>
  <si>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</si>
  <si>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</si>
  <si>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</si>
  <si>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</si>
  <si>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</si>
  <si>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</si>
  <si>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</si>
  <si>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</si>
  <si>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</si>
  <si>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</si>
  <si>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</si>
  <si>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</si>
  <si>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</si>
  <si>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</si>
  <si>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</si>
  <si>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</si>
  <si>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</si>
  <si>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</si>
  <si>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</si>
  <si>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</si>
  <si>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2024-02-14-v2</t>
  </si>
  <si>
    <t>Rekonstrukce kontejnerového stání</t>
  </si>
  <si>
    <t>Stavba</t>
  </si>
  <si>
    <t>Ostatní a vedlejší náklady</t>
  </si>
  <si>
    <t>VRN</t>
  </si>
  <si>
    <t>Vedlejší rozpočtové náklady</t>
  </si>
  <si>
    <t>Stavební objekt</t>
  </si>
  <si>
    <t>01</t>
  </si>
  <si>
    <t>Zastřešení kontejnerového stání, ul. Nálepkova</t>
  </si>
  <si>
    <t>Bourací práce</t>
  </si>
  <si>
    <t>02</t>
  </si>
  <si>
    <t>Zemní a stavební práce</t>
  </si>
  <si>
    <t>Celkem za stavbu</t>
  </si>
  <si>
    <t>CZK</t>
  </si>
  <si>
    <t>#POPS</t>
  </si>
  <si>
    <t>Popis stavby: 2024-02-14-v2 - Rekonstrukce kontejnerového stání</t>
  </si>
  <si>
    <t>#POPO</t>
  </si>
  <si>
    <t>Popis objektu: 01 - Zastřešení kontejnerového stání, ul. Nálepkova</t>
  </si>
  <si>
    <t>#POPR</t>
  </si>
  <si>
    <t>Popis rozpočtu: 01 - Bourací práce</t>
  </si>
  <si>
    <t>Popis rozpočtu: 02 - Zemní a stavební práce</t>
  </si>
  <si>
    <t>Popis objektu: VRN - Vedlejší rozpočtové náklady</t>
  </si>
  <si>
    <t>Popis rozpočtu: VRN - Vedlejší rozpočtové náklady</t>
  </si>
  <si>
    <t>Rekapitulace dílů</t>
  </si>
  <si>
    <t>Typ dílu</t>
  </si>
  <si>
    <t>1</t>
  </si>
  <si>
    <t>Zemní práce</t>
  </si>
  <si>
    <t>191</t>
  </si>
  <si>
    <t>Souvrství zelené střechy</t>
  </si>
  <si>
    <t>2</t>
  </si>
  <si>
    <t>Základy a zvláštní zakládání</t>
  </si>
  <si>
    <t>5</t>
  </si>
  <si>
    <t>Komunikace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</si>
  <si>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</si>
  <si>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</si>
  <si>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</si>
  <si>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</si>
  <si>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</si>
  <si>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</si>
  <si>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764</t>
  </si>
  <si>
    <t>Konstrukce klempířské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</si>
  <si>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</si>
  <si>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</si>
  <si>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</si>
  <si>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</si>
  <si>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</si>
  <si>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</si>
  <si>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</si>
  <si>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</si>
  <si>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</si>
  <si>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</si>
  <si>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</si>
  <si>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</si>
  <si>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</si>
  <si>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</si>
  <si>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</si>
  <si>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</si>
  <si>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</si>
  <si>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</si>
  <si>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</si>
  <si>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</si>
  <si>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</si>
  <si>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</si>
  <si>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</si>
  <si>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</si>
  <si>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</si>
  <si>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</si>
  <si>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</si>
  <si>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</si>
  <si>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</si>
  <si>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</si>
  <si>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</si>
  <si>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</si>
  <si>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</si>
  <si>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</si>
  <si>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</si>
  <si>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</si>
  <si>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</si>
  <si>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 R</t>
  </si>
  <si>
    <t>Zařízení staveniště</t>
  </si>
  <si>
    <t>Soubor</t>
  </si>
  <si>
    <t>RTS 24/ I</t>
  </si>
  <si>
    <t>Indiv</t>
  </si>
  <si>
    <t>Běžná</t>
  </si>
  <si>
    <t>POL99_2</t>
  </si>
  <si>
    <t>005123 R</t>
  </si>
  <si>
    <t>Územní vlivy</t>
  </si>
  <si>
    <t>POL99_1</t>
  </si>
  <si>
    <t>005211010R</t>
  </si>
  <si>
    <t>Předání a převzetí staveniště</t>
  </si>
  <si>
    <t>005241020R</t>
  </si>
  <si>
    <t xml:space="preserve">Geodetické zaměření skutečného provedení  </t>
  </si>
  <si>
    <t>004112R</t>
  </si>
  <si>
    <t>Autorský dozor</t>
  </si>
  <si>
    <t xml:space="preserve">hod   </t>
  </si>
  <si>
    <t>Vlastní</t>
  </si>
  <si>
    <t>POL99_8</t>
  </si>
  <si>
    <t>005211080R</t>
  </si>
  <si>
    <t>Bezpečnostní a hygienická opatření na staveništi</t>
  </si>
  <si>
    <t>00523  R</t>
  </si>
  <si>
    <t>Zkoušky a revize</t>
  </si>
  <si>
    <t>005241010R</t>
  </si>
  <si>
    <t>Dokumentace skutečného provedení</t>
  </si>
  <si>
    <t>0052410R</t>
  </si>
  <si>
    <t>Výrobní  dokumentace</t>
  </si>
  <si>
    <t>SUM</t>
  </si>
  <si>
    <t>END</t>
  </si>
  <si>
    <t>Položkový soupis prací a dodávek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</si>
  <si>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</si>
  <si>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</si>
  <si>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</si>
  <si>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</si>
  <si>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</si>
  <si>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</si>
  <si>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</si>
  <si>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</si>
  <si>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pro osazení patek : 8*(0,6*0,6)</t>
  </si>
  <si>
    <t>VV</t>
  </si>
  <si>
    <t>113107305R00</t>
  </si>
  <si>
    <t>Odstranění podkladů nebo krytů z kameniva těženého, v ploše jednotlivě do 50 m2, tloušťka vrstvy 50 mm</t>
  </si>
  <si>
    <t>979081111R00</t>
  </si>
  <si>
    <t>Odvoz suti a vybouraných hmot na skládku do 1 km</t>
  </si>
  <si>
    <t>t</t>
  </si>
  <si>
    <t>801-3</t>
  </si>
  <si>
    <t>Přesun suti</t>
  </si>
  <si>
    <t>POL8_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</si>
  <si>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</si>
  <si>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</si>
  <si>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</si>
  <si>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</si>
  <si>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979990103R00</t>
  </si>
  <si>
    <t>Poplatek za skládku beton do 30x30 cm, skupina 17 01 01 z Katalogu odpadů</t>
  </si>
  <si>
    <t>RTS 23/ II</t>
  </si>
  <si>
    <t>139601102R00</t>
  </si>
  <si>
    <t>Ruční výkop jam, rýh a šachet v hornině 3</t>
  </si>
  <si>
    <t>m3</t>
  </si>
  <si>
    <t>800-1</t>
  </si>
  <si>
    <t>RTS 22/ I</t>
  </si>
  <si>
    <t>s přehozením na vzdálenost do 5 m nebo s naložením na ruční dopravní prostředek</t>
  </si>
  <si>
    <t>patky : 8*(0,4*0,4*0,8)</t>
  </si>
  <si>
    <t>162201101R00</t>
  </si>
  <si>
    <t>Vodorovné přemístění výkopku z horniny 1 až 4, na vzdálenost do 20 m</t>
  </si>
  <si>
    <t>po suchu, bez naložení výkopku, avšak se složením bez rozhrnutí, zpáteční cesta vozidla.</t>
  </si>
  <si>
    <t>162701105R00</t>
  </si>
  <si>
    <t>Vodorovné přemístění výkopku z horniny 1 až 4, na vzdálenost přes 9 000  do 10 000 m</t>
  </si>
  <si>
    <t>167101201R00</t>
  </si>
  <si>
    <t>Nakládání, skládání, překládání neulehlého výkopku nakládání, skládání, překládání neulehléno výkopku nebo zeminy - ručně  z horniny 1 až 4</t>
  </si>
  <si>
    <t>199000002R00</t>
  </si>
  <si>
    <t>Poplatky za skládku horniny 1- 4, skupina 17 05 04 z Katalogu odpadů</t>
  </si>
  <si>
    <t>191-01</t>
  </si>
  <si>
    <t>Uložení folie proti prorůstání kořenů včetně její dodávky</t>
  </si>
  <si>
    <t>191-02</t>
  </si>
  <si>
    <t>Uložení vrstvy geotextilie včetně její dodávky</t>
  </si>
  <si>
    <t>191-03</t>
  </si>
  <si>
    <t>Provedení hydroakumulační vrstvy z Aquadesku včetně její dodávky</t>
  </si>
  <si>
    <t>191-04</t>
  </si>
  <si>
    <t>Provedení vegetační vrstvy ze substrátu tl. 50 mm, včetně dodávky substrátu</t>
  </si>
  <si>
    <t>191-05</t>
  </si>
  <si>
    <t>Uložení Al dělících lišt včetně dodávky lišt</t>
  </si>
  <si>
    <t>m</t>
  </si>
  <si>
    <t>191-06</t>
  </si>
  <si>
    <t>Položení rozchodníkové vegetační rohože vč. její dodávky</t>
  </si>
  <si>
    <t>191-07</t>
  </si>
  <si>
    <t>Uložení praných oblázků včetně jejich dodávky</t>
  </si>
  <si>
    <t>191-09</t>
  </si>
  <si>
    <t>Přesun hmot na zelenou střechu</t>
  </si>
  <si>
    <t>kpl</t>
  </si>
  <si>
    <t>275313621R00</t>
  </si>
  <si>
    <t>Beton základových patek prostý třídy C 20/25</t>
  </si>
  <si>
    <t>801-1</t>
  </si>
  <si>
    <t>564831111R00</t>
  </si>
  <si>
    <t>Podklad ze štěrkodrti s rozprostřením a zhutněním frakce 0-63 mm, tloušťka po zhutnění 100 mm</t>
  </si>
  <si>
    <t>okolo patek : 8*((0,6*0,6)-(0,4*0,4))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</si>
  <si>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</si>
  <si>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</si>
  <si>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</si>
  <si>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lokální zpětné kladení zámkové dlažby okolo zákl.patek : 8*((0,6*0,6)-(0,4*0,4))</t>
  </si>
  <si>
    <t>941955003R00</t>
  </si>
  <si>
    <t>Lešení lehké pracovní pomocné pomocné, o výšce lešeňové podlahy přes 1,9 do 2,5 m</t>
  </si>
  <si>
    <t>800-3</t>
  </si>
  <si>
    <t>9419411Rx0</t>
  </si>
  <si>
    <t>Zdvihací mechanismy</t>
  </si>
  <si>
    <t>hod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</si>
  <si>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</si>
  <si>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</si>
  <si>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>staveniště : 50</t>
  </si>
  <si>
    <t>953981103R00</t>
  </si>
  <si>
    <t>Chemické kotvy do betonu, do cihelného zdiva do betonu, hloubky 110 mm, M 12, ampule pro chemickou kotvu</t>
  </si>
  <si>
    <t>kus</t>
  </si>
  <si>
    <t>801-4</t>
  </si>
  <si>
    <t>kotvení sloupů do patek : 8*4</t>
  </si>
  <si>
    <t>998014011R00</t>
  </si>
  <si>
    <t>Přesun hmot, budovy mont. jednopodl. s pláštěm</t>
  </si>
  <si>
    <t>Přesun hmot</t>
  </si>
  <si>
    <t>POL7_</t>
  </si>
  <si>
    <t>76471521Rx0</t>
  </si>
  <si>
    <t>Krytina z Pz plechů, trapéz 40/226 mm, na ocel</t>
  </si>
  <si>
    <t>skladba C; trapézový plech : 5,6*6,0</t>
  </si>
  <si>
    <t>76471531Rx0</t>
  </si>
  <si>
    <t>D+M pojistná výpusť pro přebytek vody (dle pohled zadní)</t>
  </si>
  <si>
    <t>998764201R00</t>
  </si>
  <si>
    <t>Přesun hmot pro konstrukce klempířské v objektech výšky do 6 m</t>
  </si>
  <si>
    <t>800-764</t>
  </si>
  <si>
    <t>50 m vodorovně</t>
  </si>
  <si>
    <t>767951111R00</t>
  </si>
  <si>
    <t>Pozinkování ocelových výrobků objem zakázky do 10 kg</t>
  </si>
  <si>
    <t>kg</t>
  </si>
  <si>
    <t>800-767</t>
  </si>
  <si>
    <t>B09; RD10, d=3,19 m (hmotnost cca 1,5 kg/m) : 3,190611*1,5</t>
  </si>
  <si>
    <t>B17-B23; RD10, d=3,19 m (hmotnost cca 1,5 kg/m) : 7*(3,190611*1,5)</t>
  </si>
  <si>
    <t>konstrukce (lana, aj.) pro popínavky : 18*(3,2*1,5)</t>
  </si>
  <si>
    <t>B25; IPE 180, d=0,3m (hmotnost IPE 180 je 18,8 kg/m) : 0,3*18,8</t>
  </si>
  <si>
    <t>B26; IPE 180, d=0,3m (hmotnost IPE 180 je 18,8 kg/m) : 0,3*18,8</t>
  </si>
  <si>
    <t>B27; IPE 180, d=0,3m (hmotnost IPE 180 je 18,8 kg/m) : 0,3*18,8</t>
  </si>
  <si>
    <t>B28; IPE 180, d=0,3m (hmotnost IPE 180 je 18,8 kg/m) : 0,3*18,8</t>
  </si>
  <si>
    <t>767951112R00</t>
  </si>
  <si>
    <t>Pozinkování ocelových výrobků objem zakázky od 10 do 50 kg</t>
  </si>
  <si>
    <t>spodní části sloupů, ocelový plech 10x400x400 mm; 7850 kg/m3 : 8*((0,01*0,4*0,4)*7850)</t>
  </si>
  <si>
    <t>B01; tr. 114,3x4mm, d=2,7m (hmotnost je 10,9 kg/m) : 2,7*10,9</t>
  </si>
  <si>
    <t>B02; tr. 114,3x4mm, d=2,7m (hmotnost je 10,9 kg/m) : 2,7*10,9</t>
  </si>
  <si>
    <t>B03; tr. 114,3x4mm, d=2,7m (hmotnost je 10,9 kg/m) : 2,7*10,9</t>
  </si>
  <si>
    <t>B04; tr. 114,3x4mm, d=2,7m (hmotnost je 10,9 kg/m) : 2,7*10,9</t>
  </si>
  <si>
    <t>B05; tr. 114,3x4mm, d=2,7m (hmotnost je 10,9 kg/m) : 2,7*10,9</t>
  </si>
  <si>
    <t>B06; tr. 114,3x4mm, d=2,7m (hmotnost je 10,9 kg/m) : 2,7*10,9</t>
  </si>
  <si>
    <t>B07; tr. 114,3x4mm, d=2,7m (hmotnost je 10,9 kg/m) : 2,7*10,9</t>
  </si>
  <si>
    <t>B08; tr. 114,3x4mm, d=2,7m (hmotnost je 10,9 kg/m) : 2,7*10,9</t>
  </si>
  <si>
    <t>767951113R00</t>
  </si>
  <si>
    <t>Pozinkování ocelových výrobků objem zakázky od 50 do 100 kg</t>
  </si>
  <si>
    <t>B12; IPE 180, d=5,3m (hmotnost IPE 180 je 18,8 kg/m) : 5,3*18,8</t>
  </si>
  <si>
    <t>B14; IPE 180, d=5,3m (hmotnost IPE 180 je 18,8 kg/m) : 5,3*18,8</t>
  </si>
  <si>
    <t>B15; IPE 180, d=4,8m (hmotnost IPE 180 je 18,8 kg/m) : 4,8*18,8</t>
  </si>
  <si>
    <t>B16; IPE 180, d=4,8m (hmotnost IPE 180 je 18,8 kg/m) : 4,8*18,8</t>
  </si>
  <si>
    <t>767951114R00</t>
  </si>
  <si>
    <t>Pozinkování ocelových výrobků objem zakázky od 100 do 300 kg</t>
  </si>
  <si>
    <t>B10; IPE 180, d=5,4m (hmotnost IPE 180 je 18,8 kg/m) : 5,4*18,8</t>
  </si>
  <si>
    <t>B11; IPE 180, d=5,4m (hmotnost IPE 180 je 18,8 kg/m) : 5,4*18,8</t>
  </si>
  <si>
    <t>767995101R00</t>
  </si>
  <si>
    <t>Výroba a montáž atypických kovovových doplňků staveb hmotnosti do 5 kg</t>
  </si>
  <si>
    <t>767995102R00</t>
  </si>
  <si>
    <t>Výroba a montáž atypických kovovových doplňků staveb hmotnosti přes 5 do 10 kg</t>
  </si>
  <si>
    <t>767995103R00</t>
  </si>
  <si>
    <t>Výroba a montáž atypických kovovových doplňků staveb hmotnosti přes 10 do 20 kg</t>
  </si>
  <si>
    <t>767995104R00</t>
  </si>
  <si>
    <t>Výroba a montáž atypických kovovových doplňků staveb hmotnosti přes 20 do 50 kg</t>
  </si>
  <si>
    <t>767995105R00</t>
  </si>
  <si>
    <t>Výroba a montáž atypických kovovových doplňků staveb hmotnosti přes 50 do 100 kg</t>
  </si>
  <si>
    <t>plechová vana, plech tl. 2 mm : 0,44*0,002*(6*2+5,6*2)*7850</t>
  </si>
  <si>
    <t>767995106R00</t>
  </si>
  <si>
    <t>Výroba a montáž atypických kovovových doplňků staveb hmotnosti přes 100 do 250 kg</t>
  </si>
  <si>
    <t>7679961Rx0</t>
  </si>
  <si>
    <t>Zpětné osazení poštovní schránky (včetně spodní stavby)</t>
  </si>
  <si>
    <t>sada</t>
  </si>
  <si>
    <t>7679962Rx0</t>
  </si>
  <si>
    <t>Zpětné osazení lavičky (včetně spodní stavby)</t>
  </si>
  <si>
    <t>13482710R</t>
  </si>
  <si>
    <t>Tyč ocelová válcovaná za tepla průřez: IPE; značka: S235JR (1.0038); h = 180 mm; b = 91 mm; s = 5,3 mm; t = 8,0 mm</t>
  </si>
  <si>
    <t>SPCM</t>
  </si>
  <si>
    <t>Specifikace</t>
  </si>
  <si>
    <t>POL3_</t>
  </si>
  <si>
    <t>B10; IPE 180, d=5,4m (hmotnost IPE 180 je 18,8 kg/m) : 5,4*18,8/1000*1,05</t>
  </si>
  <si>
    <t>B11; IPE 180, d=5,4m (hmotnost IPE 180 je 18,8 kg/m) : 5,4*18,8/1000*1,05</t>
  </si>
  <si>
    <t>B12; IPE 180, d=5,3m (hmotnost IPE 180 je 18,8 kg/m) : 5,3*18,8/1000*1,05</t>
  </si>
  <si>
    <t>B14; IPE 180, d=5,3m (hmotnost IPE 180 je 18,8 kg/m) : 5,3*18,8/1000*1,05</t>
  </si>
  <si>
    <t>B15; IPE 180, d=4,8m (hmotnost IPE 180 je 18,8 kg/m) : 4,8*18,8/1000*1,05</t>
  </si>
  <si>
    <t>B16; IPE 180, d=4,8m (hmotnost IPE 180 je 18,8 kg/m) : 4,8*18,8/1000*1,05</t>
  </si>
  <si>
    <t>B25; IPE 180, d=0,3m (hmotnost IPE 180 je 18,8 kg/m) : 0,3*18,8/1000*1,05</t>
  </si>
  <si>
    <t>B26; IPE 180, d=0,3m (hmotnost IPE 180 je 18,8 kg/m) : 0,3*18,8/1000*1,05</t>
  </si>
  <si>
    <t>B27; IPE 180, d=0,3m (hmotnost IPE 180 je 18,8 kg/m) : 0,3*18,8/1000*1,05</t>
  </si>
  <si>
    <t>B28; IPE 180, d=0,3m (hmotnost IPE 180 je 18,8 kg/m) : 0,3*18,8/1000*1,05</t>
  </si>
  <si>
    <t>13611228R</t>
  </si>
  <si>
    <t>Výrobek plochý ocelový válcovaný za tepla - plech; hladký; tl = 10,00 mm</t>
  </si>
  <si>
    <t>spodní části sloupů, ocelový plech 10x400x400 mm; 7850 kg/m3 : (8*((0,01*0,4*0,4)*7850))/1000*1,05</t>
  </si>
  <si>
    <t>13814211R</t>
  </si>
  <si>
    <t>Výrobek plochý ocelový s povlakem - plech; hladký; tl = 2,00 mm; povrchová úprava: pozink</t>
  </si>
  <si>
    <t>plechová vana, plech tl. 2 mm : (0,44*0,002*(6*2+5,6*2)*7850)/1000*1,05</t>
  </si>
  <si>
    <t>14130880R</t>
  </si>
  <si>
    <t>Trubka ocelová bezešvá; hladká; materiál: uhlíková ocel; značka: 11 353 (SPT360); de = 114,0 mm; tl. stěny = 4,0 mm; povrchová úprava: vnější a vnitřní povrch okujený</t>
  </si>
  <si>
    <t>B01-B08; tr. 114,3x4mm, d=2,7 m : (2,7*8)*1,1</t>
  </si>
  <si>
    <t>5534381x</t>
  </si>
  <si>
    <t>Táhlo ztužovací, drát d 10 mm, délka cca 3,19 m, vč. příslušenství (utahovadla, navařovací oka, aj.)</t>
  </si>
  <si>
    <t>B09, B17-B23 : 1+7</t>
  </si>
  <si>
    <t>5534382x</t>
  </si>
  <si>
    <t>Konstrukce (lano, aj.) pro popínavky</t>
  </si>
  <si>
    <t>998767201R00</t>
  </si>
  <si>
    <t>Přesun hmot pro kovové stavební doplňk. konstrukce v objektech výšky do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</si>
</sst>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Alignment="1">
      <alignment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SFxQHiaIwt0/M4DTigY0diD+ZshNjA7JUHbZgdwmtXsSkP6HCFiAfQGHSaNG1alshBTOLEf77uyoyTkBbwvdEw==" saltValue="d5bC28aNfQa5q+PtKsKsM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SUMIF(F59:F70,A16,I59:I70)+SUMIF(F59:F70,"PSU",I59:I70)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SUMIF(F59:F70,A17,I59:I70)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SUMIF(F59:F70,A18,I59:I70)</f>
        <v>0</v>
      </c>
      <c r="J18" s="85"/>
    </row>
    <row r="19" spans="1:10" ht="23.25" customHeight="1" x14ac:dyDescent="0.2">
      <c r="A19" s="194" t="s">
        <v>89</v>
      </c>
      <c r="B19" s="38" t="s">
        <v>27</v>
      </c>
      <c r="C19" s="62"/>
      <c r="D19" s="63"/>
      <c r="E19" s="83"/>
      <c r="F19" s="84"/>
      <c r="G19" s="83"/>
      <c r="H19" s="84"/>
      <c r="I19" s="83">
        <f>SUMIF(F59:F70,A19,I59:I70)</f>
        <v>0</v>
      </c>
      <c r="J19" s="85"/>
    </row>
    <row r="20" spans="1:10" ht="23.25" customHeight="1" x14ac:dyDescent="0.2">
      <c r="A20" s="194" t="s">
        <v>90</v>
      </c>
      <c r="B20" s="38" t="s">
        <v>28</v>
      </c>
      <c r="C20" s="62"/>
      <c r="D20" s="63"/>
      <c r="E20" s="83"/>
      <c r="F20" s="84"/>
      <c r="G20" s="83"/>
      <c r="H20" s="84"/>
      <c r="I20" s="83">
        <f>SUMIF(F59:F70,A20,I59:I70)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'VRN VRN Naklady'!AE20+'01 01 Pol'!AE19+'01 02 Pol'!AE133</f>
        <v>0</v>
      </c>
      <c r="G39" s="147">
        <f>'VRN VRN Naklady'!AF20+'01 01 Pol'!AF19+'01 02 Pol'!AF133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>
        <f>'VRN VRN Naklady'!AE20</f>
        <v>0</v>
      </c>
      <c r="G40" s="153">
        <f>'VRN VRN Naklady'!AF20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47</v>
      </c>
      <c r="C41" s="145" t="s">
        <v>48</v>
      </c>
      <c r="D41" s="145"/>
      <c r="E41" s="145"/>
      <c r="F41" s="156">
        <f>'VRN VRN Naklady'!AE20</f>
        <v>0</v>
      </c>
      <c r="G41" s="148">
        <f>'VRN VRN Naklady'!AF20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49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50</v>
      </c>
      <c r="C43" s="151" t="s">
        <v>51</v>
      </c>
      <c r="D43" s="151"/>
      <c r="E43" s="151"/>
      <c r="F43" s="152">
        <f>'01 01 Pol'!AE19+'01 02 Pol'!AE133</f>
        <v>0</v>
      </c>
      <c r="G43" s="153">
        <f>'01 01 Pol'!AF19+'01 02 Pol'!AF133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50</v>
      </c>
      <c r="C44" s="145" t="s">
        <v>52</v>
      </c>
      <c r="D44" s="145"/>
      <c r="E44" s="145"/>
      <c r="F44" s="156">
        <f>'01 01 Pol'!AE19</f>
        <v>0</v>
      </c>
      <c r="G44" s="148">
        <f>'01 01 Pol'!AF19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53</v>
      </c>
      <c r="C45" s="145" t="s">
        <v>54</v>
      </c>
      <c r="D45" s="145"/>
      <c r="E45" s="145"/>
      <c r="F45" s="156">
        <f>'01 02 Pol'!AE133</f>
        <v>0</v>
      </c>
      <c r="G45" s="148">
        <f>'01 02 Pol'!AF133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/>
      <c r="B46" s="157" t="s">
        <v>55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61</v>
      </c>
      <c r="B51" t="s">
        <v>63</v>
      </c>
    </row>
    <row r="52" spans="1:10" x14ac:dyDescent="0.2">
      <c r="A52" t="s">
        <v>59</v>
      </c>
      <c r="B52" t="s">
        <v>64</v>
      </c>
    </row>
    <row r="53" spans="1:10" x14ac:dyDescent="0.2">
      <c r="A53" t="s">
        <v>61</v>
      </c>
      <c r="B53" t="s">
        <v>65</v>
      </c>
    </row>
    <row r="56" spans="1:10" ht="15.75" x14ac:dyDescent="0.25">
      <c r="B56" s="173" t="s">
        <v>66</v>
      </c>
    </row>
    <row r="58" spans="1:10" ht="25.5" customHeight="1" x14ac:dyDescent="0.2">
      <c r="A58" s="175"/>
      <c r="B58" s="178" t="s">
        <v>17</v>
      </c>
      <c r="C58" s="178" t="s">
        <v>5</v>
      </c>
      <c r="D58" s="179"/>
      <c r="E58" s="179"/>
      <c r="F58" s="180" t="s">
        <v>67</v>
      </c>
      <c r="G58" s="180"/>
      <c r="H58" s="180"/>
      <c r="I58" s="180" t="s">
        <v>29</v>
      </c>
      <c r="J58" s="180" t="s">
        <v>0</v>
      </c>
    </row>
    <row r="59" spans="1:10" ht="36.75" customHeight="1" x14ac:dyDescent="0.2">
      <c r="A59" s="176"/>
      <c r="B59" s="181" t="s">
        <v>68</v>
      </c>
      <c r="C59" s="182" t="s">
        <v>69</v>
      </c>
      <c r="D59" s="183"/>
      <c r="E59" s="183"/>
      <c r="F59" s="190" t="s">
        <v>24</v>
      </c>
      <c r="G59" s="191"/>
      <c r="H59" s="191"/>
      <c r="I59" s="191">
        <f>'01 01 Pol'!G8+'01 02 Pol'!G8</f>
        <v>0</v>
      </c>
      <c r="J59" s="187" t="str">
        <f>IF(I71=0,"",I59/I71*100)</f>
        <v/>
      </c>
    </row>
    <row r="60" spans="1:10" ht="36.75" customHeight="1" x14ac:dyDescent="0.2">
      <c r="A60" s="176"/>
      <c r="B60" s="181" t="s">
        <v>70</v>
      </c>
      <c r="C60" s="182" t="s">
        <v>71</v>
      </c>
      <c r="D60" s="183"/>
      <c r="E60" s="183"/>
      <c r="F60" s="190" t="s">
        <v>24</v>
      </c>
      <c r="G60" s="191"/>
      <c r="H60" s="191"/>
      <c r="I60" s="191">
        <f>'01 02 Pol'!G18</f>
        <v>0</v>
      </c>
      <c r="J60" s="187" t="str">
        <f>IF(I71=0,"",I60/I71*100)</f>
        <v/>
      </c>
    </row>
    <row r="61" spans="1:10" ht="36.75" customHeight="1" x14ac:dyDescent="0.2">
      <c r="A61" s="176"/>
      <c r="B61" s="181" t="s">
        <v>72</v>
      </c>
      <c r="C61" s="182" t="s">
        <v>73</v>
      </c>
      <c r="D61" s="183"/>
      <c r="E61" s="183"/>
      <c r="F61" s="190" t="s">
        <v>24</v>
      </c>
      <c r="G61" s="191"/>
      <c r="H61" s="191"/>
      <c r="I61" s="191">
        <f>'01 02 Pol'!G27</f>
        <v>0</v>
      </c>
      <c r="J61" s="187" t="str">
        <f>IF(I71=0,"",I61/I71*100)</f>
        <v/>
      </c>
    </row>
    <row r="62" spans="1:10" ht="36.75" customHeight="1" x14ac:dyDescent="0.2">
      <c r="A62" s="176"/>
      <c r="B62" s="181" t="s">
        <v>74</v>
      </c>
      <c r="C62" s="182" t="s">
        <v>75</v>
      </c>
      <c r="D62" s="183"/>
      <c r="E62" s="183"/>
      <c r="F62" s="190" t="s">
        <v>24</v>
      </c>
      <c r="G62" s="191"/>
      <c r="H62" s="191"/>
      <c r="I62" s="191">
        <f>'01 02 Pol'!G30</f>
        <v>0</v>
      </c>
      <c r="J62" s="187" t="str">
        <f>IF(I71=0,"",I62/I71*100)</f>
        <v/>
      </c>
    </row>
    <row r="63" spans="1:10" ht="36.75" customHeight="1" x14ac:dyDescent="0.2">
      <c r="A63" s="176"/>
      <c r="B63" s="181" t="s">
        <v>76</v>
      </c>
      <c r="C63" s="182" t="s">
        <v>77</v>
      </c>
      <c r="D63" s="183"/>
      <c r="E63" s="183"/>
      <c r="F63" s="190" t="s">
        <v>24</v>
      </c>
      <c r="G63" s="191"/>
      <c r="H63" s="191"/>
      <c r="I63" s="191">
        <f>'01 02 Pol'!G36</f>
        <v>0</v>
      </c>
      <c r="J63" s="187" t="str">
        <f>IF(I71=0,"",I63/I71*100)</f>
        <v/>
      </c>
    </row>
    <row r="64" spans="1:10" ht="36.75" customHeight="1" x14ac:dyDescent="0.2">
      <c r="A64" s="176"/>
      <c r="B64" s="181" t="s">
        <v>78</v>
      </c>
      <c r="C64" s="182" t="s">
        <v>79</v>
      </c>
      <c r="D64" s="183"/>
      <c r="E64" s="183"/>
      <c r="F64" s="190" t="s">
        <v>24</v>
      </c>
      <c r="G64" s="191"/>
      <c r="H64" s="191"/>
      <c r="I64" s="191">
        <f>'01 02 Pol'!G39</f>
        <v>0</v>
      </c>
      <c r="J64" s="187" t="str">
        <f>IF(I71=0,"",I64/I71*100)</f>
        <v/>
      </c>
    </row>
    <row r="65" spans="1:10" ht="36.75" customHeight="1" x14ac:dyDescent="0.2">
      <c r="A65" s="176"/>
      <c r="B65" s="181" t="s">
        <v>80</v>
      </c>
      <c r="C65" s="182" t="s">
        <v>81</v>
      </c>
      <c r="D65" s="183"/>
      <c r="E65" s="183"/>
      <c r="F65" s="190" t="s">
        <v>24</v>
      </c>
      <c r="G65" s="191"/>
      <c r="H65" s="191"/>
      <c r="I65" s="191">
        <f>'01 02 Pol'!G44</f>
        <v>0</v>
      </c>
      <c r="J65" s="187" t="str">
        <f>IF(I71=0,"",I65/I71*100)</f>
        <v/>
      </c>
    </row>
    <row r="66" spans="1:10" ht="36.75" customHeight="1" x14ac:dyDescent="0.2">
      <c r="A66" s="176"/>
      <c r="B66" s="181" t="s">
        <v>82</v>
      </c>
      <c r="C66" s="182" t="s">
        <v>83</v>
      </c>
      <c r="D66" s="183"/>
      <c r="E66" s="183"/>
      <c r="F66" s="190" t="s">
        <v>25</v>
      </c>
      <c r="G66" s="191"/>
      <c r="H66" s="191"/>
      <c r="I66" s="191">
        <f>'01 02 Pol'!G46</f>
        <v>0</v>
      </c>
      <c r="J66" s="187" t="str">
        <f>IF(I71=0,"",I66/I71*100)</f>
        <v/>
      </c>
    </row>
    <row r="67" spans="1:10" ht="36.75" customHeight="1" x14ac:dyDescent="0.2">
      <c r="A67" s="176"/>
      <c r="B67" s="181" t="s">
        <v>84</v>
      </c>
      <c r="C67" s="182" t="s">
        <v>85</v>
      </c>
      <c r="D67" s="183"/>
      <c r="E67" s="183"/>
      <c r="F67" s="190" t="s">
        <v>25</v>
      </c>
      <c r="G67" s="191"/>
      <c r="H67" s="191"/>
      <c r="I67" s="191">
        <f>'01 02 Pol'!G52</f>
        <v>0</v>
      </c>
      <c r="J67" s="187" t="str">
        <f>IF(I71=0,"",I67/I71*100)</f>
        <v/>
      </c>
    </row>
    <row r="68" spans="1:10" ht="36.75" customHeight="1" x14ac:dyDescent="0.2">
      <c r="A68" s="176"/>
      <c r="B68" s="181" t="s">
        <v>86</v>
      </c>
      <c r="C68" s="182" t="s">
        <v>87</v>
      </c>
      <c r="D68" s="183"/>
      <c r="E68" s="183"/>
      <c r="F68" s="190" t="s">
        <v>88</v>
      </c>
      <c r="G68" s="191"/>
      <c r="H68" s="191"/>
      <c r="I68" s="191">
        <f>'01 01 Pol'!G13</f>
        <v>0</v>
      </c>
      <c r="J68" s="187" t="str">
        <f>IF(I71=0,"",I68/I71*100)</f>
        <v/>
      </c>
    </row>
    <row r="69" spans="1:10" ht="36.75" customHeight="1" x14ac:dyDescent="0.2">
      <c r="A69" s="176"/>
      <c r="B69" s="181" t="s">
        <v>89</v>
      </c>
      <c r="C69" s="182" t="s">
        <v>27</v>
      </c>
      <c r="D69" s="183"/>
      <c r="E69" s="183"/>
      <c r="F69" s="190" t="s">
        <v>89</v>
      </c>
      <c r="G69" s="191"/>
      <c r="H69" s="191"/>
      <c r="I69" s="191">
        <f>'VRN VRN Naklady'!G8</f>
        <v>0</v>
      </c>
      <c r="J69" s="187" t="str">
        <f>IF(I71=0,"",I69/I71*100)</f>
        <v/>
      </c>
    </row>
    <row r="70" spans="1:10" ht="36.75" customHeight="1" x14ac:dyDescent="0.2">
      <c r="A70" s="176"/>
      <c r="B70" s="181" t="s">
        <v>90</v>
      </c>
      <c r="C70" s="182" t="s">
        <v>28</v>
      </c>
      <c r="D70" s="183"/>
      <c r="E70" s="183"/>
      <c r="F70" s="190" t="s">
        <v>90</v>
      </c>
      <c r="G70" s="191"/>
      <c r="H70" s="191"/>
      <c r="I70" s="191">
        <f>'VRN VRN Naklady'!G11</f>
        <v>0</v>
      </c>
      <c r="J70" s="187" t="str">
        <f>IF(I71=0,"",I70/I71*100)</f>
        <v/>
      </c>
    </row>
    <row r="71" spans="1:10" ht="25.5" customHeight="1" x14ac:dyDescent="0.2">
      <c r="A71" s="177"/>
      <c r="B71" s="184" t="s">
        <v>1</v>
      </c>
      <c r="C71" s="185"/>
      <c r="D71" s="186"/>
      <c r="E71" s="186"/>
      <c r="F71" s="192"/>
      <c r="G71" s="193"/>
      <c r="H71" s="193"/>
      <c r="I71" s="193">
        <f>SUM(I59:I70)</f>
        <v>0</v>
      </c>
      <c r="J71" s="188">
        <f>SUM(J59:J70)</f>
        <v>0</v>
      </c>
    </row>
    <row r="72" spans="1:10" x14ac:dyDescent="0.2">
      <c r="F72" s="133"/>
      <c r="G72" s="133"/>
      <c r="H72" s="133"/>
      <c r="I72" s="133"/>
      <c r="J72" s="189"/>
    </row>
    <row r="73" spans="1:10" x14ac:dyDescent="0.2">
      <c r="F73" s="133"/>
      <c r="G73" s="133"/>
      <c r="H73" s="133"/>
      <c r="I73" s="133"/>
      <c r="J73" s="189"/>
    </row>
    <row r="74" spans="1:10" x14ac:dyDescent="0.2">
      <c r="F74" s="133"/>
      <c r="G74" s="133"/>
      <c r="H74" s="133"/>
      <c r="I74" s="133"/>
      <c r="J74" s="189"/>
    </row>
  </sheetData>
  <sheetProtection algorithmName="SHA-512" hashValue="PFvC5P9eUwqkTnp8p/5WR6TqpMLam5sCMQO8GH9NYW6MtHGqzHxAqkegl7bwFolb4sr0OCqog5MNlNQ3kd93ow==" saltValue="I1PjSL97kOsF2FzT4dTTV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IWFXdU1EmYHfHlvXmc7oSwVV+trQA7ovJdcqDIpkUVvyL0TxaoOxPlBaEF17+VMG5hBC93XLKRPLoOfKwR382Q==" saltValue="LgPziJ7CJgyLNxYt+UY9d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93A4-E11B-403D-8781-94BEDEDF5E0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91</v>
      </c>
      <c r="B1" s="195"/>
      <c r="C1" s="195"/>
      <c r="D1" s="195"/>
      <c r="E1" s="195"/>
      <c r="F1" s="195"/>
      <c r="G1" s="195"/>
      <c r="AG1" t="s">
        <v>92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93</v>
      </c>
    </row>
    <row r="3" spans="1:60" ht="24.95" customHeight="1" x14ac:dyDescent="0.2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94</v>
      </c>
      <c r="AG3" t="s">
        <v>95</v>
      </c>
    </row>
    <row r="4" spans="1:60" ht="24.95" customHeight="1" x14ac:dyDescent="0.2">
      <c r="A4" s="200" t="s">
        <v>9</v>
      </c>
      <c r="B4" s="201" t="s">
        <v>47</v>
      </c>
      <c r="C4" s="202" t="s">
        <v>48</v>
      </c>
      <c r="D4" s="203"/>
      <c r="E4" s="203"/>
      <c r="F4" s="203"/>
      <c r="G4" s="204"/>
      <c r="AG4" t="s">
        <v>96</v>
      </c>
    </row>
    <row r="5" spans="1:60" x14ac:dyDescent="0.2">
      <c r="D5" s="10"/>
    </row>
    <row r="6" spans="1:60" ht="38.25" x14ac:dyDescent="0.2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29</v>
      </c>
      <c r="H6" s="209" t="s">
        <v>30</v>
      </c>
      <c r="I6" s="209" t="s">
        <v>103</v>
      </c>
      <c r="J6" s="209" t="s">
        <v>31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119</v>
      </c>
      <c r="B8" s="225" t="s">
        <v>89</v>
      </c>
      <c r="C8" s="245" t="s">
        <v>27</v>
      </c>
      <c r="D8" s="226"/>
      <c r="E8" s="227"/>
      <c r="F8" s="228"/>
      <c r="G8" s="228">
        <f>SUMIF(AG9:AG10,"&lt;&gt;NOR",G9:G10)</f>
        <v>0</v>
      </c>
      <c r="H8" s="228"/>
      <c r="I8" s="228">
        <f>SUM(I9:I10)</f>
        <v>0</v>
      </c>
      <c r="J8" s="228"/>
      <c r="K8" s="228">
        <f>SUM(K9:K10)</f>
        <v>0</v>
      </c>
      <c r="L8" s="228"/>
      <c r="M8" s="228">
        <f>SUM(M9:M10)</f>
        <v>0</v>
      </c>
      <c r="N8" s="227"/>
      <c r="O8" s="227">
        <f>SUM(O9:O10)</f>
        <v>0</v>
      </c>
      <c r="P8" s="227"/>
      <c r="Q8" s="227">
        <f>SUM(Q9:Q10)</f>
        <v>0</v>
      </c>
      <c r="R8" s="228"/>
      <c r="S8" s="228"/>
      <c r="T8" s="229"/>
      <c r="U8" s="223"/>
      <c r="V8" s="223">
        <f>SUM(V9:V10)</f>
        <v>0</v>
      </c>
      <c r="W8" s="223"/>
      <c r="X8" s="223"/>
      <c r="Y8" s="223"/>
      <c r="AG8" t="s">
        <v>120</v>
      </c>
    </row>
    <row r="9" spans="1:60" outlineLevel="1" x14ac:dyDescent="0.2">
      <c r="A9" s="238">
        <v>1</v>
      </c>
      <c r="B9" s="239" t="s">
        <v>121</v>
      </c>
      <c r="C9" s="246" t="s">
        <v>122</v>
      </c>
      <c r="D9" s="240" t="s">
        <v>123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124</v>
      </c>
      <c r="T9" s="244" t="s">
        <v>125</v>
      </c>
      <c r="U9" s="221">
        <v>0</v>
      </c>
      <c r="V9" s="221">
        <f>ROUND(E9*U9,2)</f>
        <v>0</v>
      </c>
      <c r="W9" s="221"/>
      <c r="X9" s="221" t="s">
        <v>47</v>
      </c>
      <c r="Y9" s="221" t="s">
        <v>126</v>
      </c>
      <c r="Z9" s="210"/>
      <c r="AA9" s="210"/>
      <c r="AB9" s="210"/>
      <c r="AC9" s="210"/>
      <c r="AD9" s="210"/>
      <c r="AE9" s="210"/>
      <c r="AF9" s="210"/>
      <c r="AG9" s="210" t="s">
        <v>127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38">
        <v>2</v>
      </c>
      <c r="B10" s="239" t="s">
        <v>128</v>
      </c>
      <c r="C10" s="246" t="s">
        <v>129</v>
      </c>
      <c r="D10" s="240" t="s">
        <v>123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124</v>
      </c>
      <c r="T10" s="244" t="s">
        <v>125</v>
      </c>
      <c r="U10" s="221">
        <v>0</v>
      </c>
      <c r="V10" s="221">
        <f>ROUND(E10*U10,2)</f>
        <v>0</v>
      </c>
      <c r="W10" s="221"/>
      <c r="X10" s="221" t="s">
        <v>47</v>
      </c>
      <c r="Y10" s="221" t="s">
        <v>126</v>
      </c>
      <c r="Z10" s="210"/>
      <c r="AA10" s="210"/>
      <c r="AB10" s="210"/>
      <c r="AC10" s="210"/>
      <c r="AD10" s="210"/>
      <c r="AE10" s="210"/>
      <c r="AF10" s="210"/>
      <c r="AG10" s="210" t="s">
        <v>130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x14ac:dyDescent="0.2">
      <c r="A11" s="224" t="s">
        <v>119</v>
      </c>
      <c r="B11" s="225" t="s">
        <v>90</v>
      </c>
      <c r="C11" s="245" t="s">
        <v>28</v>
      </c>
      <c r="D11" s="226"/>
      <c r="E11" s="227"/>
      <c r="F11" s="228"/>
      <c r="G11" s="228">
        <f>SUMIF(AG12:AG18,"&lt;&gt;NOR",G12:G18)</f>
        <v>0</v>
      </c>
      <c r="H11" s="228"/>
      <c r="I11" s="228">
        <f>SUM(I12:I18)</f>
        <v>0</v>
      </c>
      <c r="J11" s="228"/>
      <c r="K11" s="228">
        <f>SUM(K12:K18)</f>
        <v>0</v>
      </c>
      <c r="L11" s="228"/>
      <c r="M11" s="228">
        <f>SUM(M12:M18)</f>
        <v>0</v>
      </c>
      <c r="N11" s="227"/>
      <c r="O11" s="227">
        <f>SUM(O12:O18)</f>
        <v>0</v>
      </c>
      <c r="P11" s="227"/>
      <c r="Q11" s="227">
        <f>SUM(Q12:Q18)</f>
        <v>0</v>
      </c>
      <c r="R11" s="228"/>
      <c r="S11" s="228"/>
      <c r="T11" s="229"/>
      <c r="U11" s="223"/>
      <c r="V11" s="223">
        <f>SUM(V12:V18)</f>
        <v>0</v>
      </c>
      <c r="W11" s="223"/>
      <c r="X11" s="223"/>
      <c r="Y11" s="223"/>
      <c r="AG11" t="s">
        <v>120</v>
      </c>
    </row>
    <row r="12" spans="1:60" outlineLevel="1" x14ac:dyDescent="0.2">
      <c r="A12" s="238">
        <v>3</v>
      </c>
      <c r="B12" s="239" t="s">
        <v>131</v>
      </c>
      <c r="C12" s="246" t="s">
        <v>132</v>
      </c>
      <c r="D12" s="240" t="s">
        <v>123</v>
      </c>
      <c r="E12" s="241">
        <v>1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124</v>
      </c>
      <c r="T12" s="244" t="s">
        <v>125</v>
      </c>
      <c r="U12" s="221">
        <v>0</v>
      </c>
      <c r="V12" s="221">
        <f>ROUND(E12*U12,2)</f>
        <v>0</v>
      </c>
      <c r="W12" s="221"/>
      <c r="X12" s="221" t="s">
        <v>47</v>
      </c>
      <c r="Y12" s="221" t="s">
        <v>126</v>
      </c>
      <c r="Z12" s="210"/>
      <c r="AA12" s="210"/>
      <c r="AB12" s="210"/>
      <c r="AC12" s="210"/>
      <c r="AD12" s="210"/>
      <c r="AE12" s="210"/>
      <c r="AF12" s="210"/>
      <c r="AG12" s="210" t="s">
        <v>127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8">
        <v>4</v>
      </c>
      <c r="B13" s="239" t="s">
        <v>133</v>
      </c>
      <c r="C13" s="246" t="s">
        <v>134</v>
      </c>
      <c r="D13" s="240" t="s">
        <v>123</v>
      </c>
      <c r="E13" s="241">
        <v>1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124</v>
      </c>
      <c r="T13" s="244" t="s">
        <v>125</v>
      </c>
      <c r="U13" s="221">
        <v>0</v>
      </c>
      <c r="V13" s="221">
        <f>ROUND(E13*U13,2)</f>
        <v>0</v>
      </c>
      <c r="W13" s="221"/>
      <c r="X13" s="221" t="s">
        <v>47</v>
      </c>
      <c r="Y13" s="221" t="s">
        <v>126</v>
      </c>
      <c r="Z13" s="210"/>
      <c r="AA13" s="210"/>
      <c r="AB13" s="210"/>
      <c r="AC13" s="210"/>
      <c r="AD13" s="210"/>
      <c r="AE13" s="210"/>
      <c r="AF13" s="210"/>
      <c r="AG13" s="210" t="s">
        <v>130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38">
        <v>5</v>
      </c>
      <c r="B14" s="239" t="s">
        <v>135</v>
      </c>
      <c r="C14" s="246" t="s">
        <v>136</v>
      </c>
      <c r="D14" s="240" t="s">
        <v>137</v>
      </c>
      <c r="E14" s="241">
        <v>10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138</v>
      </c>
      <c r="T14" s="244" t="s">
        <v>125</v>
      </c>
      <c r="U14" s="221">
        <v>0</v>
      </c>
      <c r="V14" s="221">
        <f>ROUND(E14*U14,2)</f>
        <v>0</v>
      </c>
      <c r="W14" s="221"/>
      <c r="X14" s="221" t="s">
        <v>47</v>
      </c>
      <c r="Y14" s="221" t="s">
        <v>126</v>
      </c>
      <c r="Z14" s="210"/>
      <c r="AA14" s="210"/>
      <c r="AB14" s="210"/>
      <c r="AC14" s="210"/>
      <c r="AD14" s="210"/>
      <c r="AE14" s="210"/>
      <c r="AF14" s="210"/>
      <c r="AG14" s="210" t="s">
        <v>139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8">
        <v>6</v>
      </c>
      <c r="B15" s="239" t="s">
        <v>140</v>
      </c>
      <c r="C15" s="246" t="s">
        <v>141</v>
      </c>
      <c r="D15" s="240" t="s">
        <v>123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124</v>
      </c>
      <c r="T15" s="244" t="s">
        <v>125</v>
      </c>
      <c r="U15" s="221">
        <v>0</v>
      </c>
      <c r="V15" s="221">
        <f>ROUND(E15*U15,2)</f>
        <v>0</v>
      </c>
      <c r="W15" s="221"/>
      <c r="X15" s="221" t="s">
        <v>47</v>
      </c>
      <c r="Y15" s="221" t="s">
        <v>126</v>
      </c>
      <c r="Z15" s="210"/>
      <c r="AA15" s="210"/>
      <c r="AB15" s="210"/>
      <c r="AC15" s="210"/>
      <c r="AD15" s="210"/>
      <c r="AE15" s="210"/>
      <c r="AF15" s="210"/>
      <c r="AG15" s="210" t="s">
        <v>127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8">
        <v>7</v>
      </c>
      <c r="B16" s="239" t="s">
        <v>142</v>
      </c>
      <c r="C16" s="246" t="s">
        <v>143</v>
      </c>
      <c r="D16" s="240" t="s">
        <v>123</v>
      </c>
      <c r="E16" s="241">
        <v>1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124</v>
      </c>
      <c r="T16" s="244" t="s">
        <v>125</v>
      </c>
      <c r="U16" s="221">
        <v>0</v>
      </c>
      <c r="V16" s="221">
        <f>ROUND(E16*U16,2)</f>
        <v>0</v>
      </c>
      <c r="W16" s="221"/>
      <c r="X16" s="221" t="s">
        <v>47</v>
      </c>
      <c r="Y16" s="221" t="s">
        <v>126</v>
      </c>
      <c r="Z16" s="210"/>
      <c r="AA16" s="210"/>
      <c r="AB16" s="210"/>
      <c r="AC16" s="210"/>
      <c r="AD16" s="210"/>
      <c r="AE16" s="210"/>
      <c r="AF16" s="210"/>
      <c r="AG16" s="210" t="s">
        <v>127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8">
        <v>8</v>
      </c>
      <c r="B17" s="239" t="s">
        <v>144</v>
      </c>
      <c r="C17" s="246" t="s">
        <v>145</v>
      </c>
      <c r="D17" s="240" t="s">
        <v>123</v>
      </c>
      <c r="E17" s="241">
        <v>1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124</v>
      </c>
      <c r="T17" s="244" t="s">
        <v>125</v>
      </c>
      <c r="U17" s="221">
        <v>0</v>
      </c>
      <c r="V17" s="221">
        <f>ROUND(E17*U17,2)</f>
        <v>0</v>
      </c>
      <c r="W17" s="221"/>
      <c r="X17" s="221" t="s">
        <v>47</v>
      </c>
      <c r="Y17" s="221" t="s">
        <v>126</v>
      </c>
      <c r="Z17" s="210"/>
      <c r="AA17" s="210"/>
      <c r="AB17" s="210"/>
      <c r="AC17" s="210"/>
      <c r="AD17" s="210"/>
      <c r="AE17" s="210"/>
      <c r="AF17" s="210"/>
      <c r="AG17" s="210" t="s">
        <v>127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31">
        <v>9</v>
      </c>
      <c r="B18" s="232" t="s">
        <v>146</v>
      </c>
      <c r="C18" s="247" t="s">
        <v>147</v>
      </c>
      <c r="D18" s="233" t="s">
        <v>123</v>
      </c>
      <c r="E18" s="234">
        <v>1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6"/>
      <c r="S18" s="236" t="s">
        <v>138</v>
      </c>
      <c r="T18" s="237" t="s">
        <v>125</v>
      </c>
      <c r="U18" s="221">
        <v>0</v>
      </c>
      <c r="V18" s="221">
        <f>ROUND(E18*U18,2)</f>
        <v>0</v>
      </c>
      <c r="W18" s="221"/>
      <c r="X18" s="221" t="s">
        <v>47</v>
      </c>
      <c r="Y18" s="221" t="s">
        <v>126</v>
      </c>
      <c r="Z18" s="210"/>
      <c r="AA18" s="210"/>
      <c r="AB18" s="210"/>
      <c r="AC18" s="210"/>
      <c r="AD18" s="210"/>
      <c r="AE18" s="210"/>
      <c r="AF18" s="210"/>
      <c r="AG18" s="210" t="s">
        <v>127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3"/>
      <c r="B19" s="4"/>
      <c r="C19" s="248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v>15</v>
      </c>
      <c r="AF19">
        <v>21</v>
      </c>
      <c r="AG19" t="s">
        <v>105</v>
      </c>
    </row>
    <row r="20" spans="1:60" x14ac:dyDescent="0.2">
      <c r="A20" s="213"/>
      <c r="B20" s="214" t="s">
        <v>29</v>
      </c>
      <c r="C20" s="249"/>
      <c r="D20" s="215"/>
      <c r="E20" s="216"/>
      <c r="F20" s="216"/>
      <c r="G20" s="230">
        <f>G8+G11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f>SUMIF(L7:L18,AE19,G7:G18)</f>
        <v>0</v>
      </c>
      <c r="AF20">
        <f>SUMIF(L7:L18,AF19,G7:G18)</f>
        <v>0</v>
      </c>
      <c r="AG20" t="s">
        <v>148</v>
      </c>
    </row>
    <row r="21" spans="1:60" x14ac:dyDescent="0.2">
      <c r="C21" s="250"/>
      <c r="D21" s="10"/>
      <c r="AG21" t="s">
        <v>149</v>
      </c>
    </row>
    <row r="22" spans="1:60" x14ac:dyDescent="0.2">
      <c r="D22" s="10"/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QhFljDB+GLWW0vkuJkZVdIZgHfP5ossP9YAqE96LSzTRs4wrHrsp6/qWhxNsVwXS/i4v8y+bhI0BXg3PuaBIA==" saltValue="qBiz1WKusDbOmjSqxSXBog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EAD2-1AB7-4986-901A-7A7574275C8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150</v>
      </c>
      <c r="B1" s="195"/>
      <c r="C1" s="195"/>
      <c r="D1" s="195"/>
      <c r="E1" s="195"/>
      <c r="F1" s="195"/>
      <c r="G1" s="195"/>
      <c r="AG1" t="s">
        <v>92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93</v>
      </c>
    </row>
    <row r="3" spans="1:60" ht="24.95" customHeight="1" x14ac:dyDescent="0.2">
      <c r="A3" s="196" t="s">
        <v>8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93</v>
      </c>
      <c r="AG3" t="s">
        <v>95</v>
      </c>
    </row>
    <row r="4" spans="1:60" ht="24.95" customHeight="1" x14ac:dyDescent="0.2">
      <c r="A4" s="200" t="s">
        <v>9</v>
      </c>
      <c r="B4" s="201" t="s">
        <v>50</v>
      </c>
      <c r="C4" s="202" t="s">
        <v>52</v>
      </c>
      <c r="D4" s="203"/>
      <c r="E4" s="203"/>
      <c r="F4" s="203"/>
      <c r="G4" s="204"/>
      <c r="AG4" t="s">
        <v>96</v>
      </c>
    </row>
    <row r="5" spans="1:60" x14ac:dyDescent="0.2">
      <c r="D5" s="10"/>
    </row>
    <row r="6" spans="1:60" ht="38.25" x14ac:dyDescent="0.2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29</v>
      </c>
      <c r="H6" s="209" t="s">
        <v>30</v>
      </c>
      <c r="I6" s="209" t="s">
        <v>103</v>
      </c>
      <c r="J6" s="209" t="s">
        <v>31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119</v>
      </c>
      <c r="B8" s="225" t="s">
        <v>68</v>
      </c>
      <c r="C8" s="245" t="s">
        <v>69</v>
      </c>
      <c r="D8" s="226"/>
      <c r="E8" s="227"/>
      <c r="F8" s="228"/>
      <c r="G8" s="228">
        <f>SUMIF(AG9:AG12,"&lt;&gt;NOR",G9:G12)</f>
        <v>0</v>
      </c>
      <c r="H8" s="228"/>
      <c r="I8" s="228">
        <f>SUM(I9:I12)</f>
        <v>0</v>
      </c>
      <c r="J8" s="228"/>
      <c r="K8" s="228">
        <f>SUM(K9:K12)</f>
        <v>0</v>
      </c>
      <c r="L8" s="228"/>
      <c r="M8" s="228">
        <f>SUM(M9:M12)</f>
        <v>0</v>
      </c>
      <c r="N8" s="227"/>
      <c r="O8" s="227">
        <f>SUM(O9:O12)</f>
        <v>0</v>
      </c>
      <c r="P8" s="227"/>
      <c r="Q8" s="227">
        <f>SUM(Q9:Q12)</f>
        <v>0.97</v>
      </c>
      <c r="R8" s="228"/>
      <c r="S8" s="228"/>
      <c r="T8" s="229"/>
      <c r="U8" s="223"/>
      <c r="V8" s="223">
        <f>SUM(V9:V12)</f>
        <v>0.77</v>
      </c>
      <c r="W8" s="223"/>
      <c r="X8" s="223"/>
      <c r="Y8" s="223"/>
      <c r="AG8" t="s">
        <v>120</v>
      </c>
    </row>
    <row r="9" spans="1:60" ht="22.5" outlineLevel="1" x14ac:dyDescent="0.2">
      <c r="A9" s="231">
        <v>1</v>
      </c>
      <c r="B9" s="232" t="s">
        <v>151</v>
      </c>
      <c r="C9" s="247" t="s">
        <v>152</v>
      </c>
      <c r="D9" s="233" t="s">
        <v>153</v>
      </c>
      <c r="E9" s="234">
        <v>2.88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0.22500000000000001</v>
      </c>
      <c r="Q9" s="234">
        <f>ROUND(E9*P9,2)</f>
        <v>0.65</v>
      </c>
      <c r="R9" s="236" t="s">
        <v>154</v>
      </c>
      <c r="S9" s="236" t="s">
        <v>124</v>
      </c>
      <c r="T9" s="237" t="s">
        <v>124</v>
      </c>
      <c r="U9" s="221">
        <v>0.14199999999999999</v>
      </c>
      <c r="V9" s="221">
        <f>ROUND(E9*U9,2)</f>
        <v>0.41</v>
      </c>
      <c r="W9" s="221"/>
      <c r="X9" s="221" t="s">
        <v>155</v>
      </c>
      <c r="Y9" s="221" t="s">
        <v>126</v>
      </c>
      <c r="Z9" s="210"/>
      <c r="AA9" s="210"/>
      <c r="AB9" s="210"/>
      <c r="AC9" s="210"/>
      <c r="AD9" s="210"/>
      <c r="AE9" s="210"/>
      <c r="AF9" s="210"/>
      <c r="AG9" s="210" t="s">
        <v>156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54" t="s">
        <v>157</v>
      </c>
      <c r="D10" s="253"/>
      <c r="E10" s="253"/>
      <c r="F10" s="253"/>
      <c r="G10" s="253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158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5" t="s">
        <v>159</v>
      </c>
      <c r="D11" s="251"/>
      <c r="E11" s="252">
        <v>2.88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160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2.5" outlineLevel="1" x14ac:dyDescent="0.2">
      <c r="A12" s="238">
        <v>2</v>
      </c>
      <c r="B12" s="239" t="s">
        <v>161</v>
      </c>
      <c r="C12" s="246" t="s">
        <v>162</v>
      </c>
      <c r="D12" s="240" t="s">
        <v>153</v>
      </c>
      <c r="E12" s="241">
        <v>2.88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0.11</v>
      </c>
      <c r="Q12" s="241">
        <f>ROUND(E12*P12,2)</f>
        <v>0.32</v>
      </c>
      <c r="R12" s="243" t="s">
        <v>154</v>
      </c>
      <c r="S12" s="243" t="s">
        <v>124</v>
      </c>
      <c r="T12" s="244" t="s">
        <v>124</v>
      </c>
      <c r="U12" s="221">
        <v>0.1255</v>
      </c>
      <c r="V12" s="221">
        <f>ROUND(E12*U12,2)</f>
        <v>0.36</v>
      </c>
      <c r="W12" s="221"/>
      <c r="X12" s="221" t="s">
        <v>155</v>
      </c>
      <c r="Y12" s="221" t="s">
        <v>126</v>
      </c>
      <c r="Z12" s="210"/>
      <c r="AA12" s="210"/>
      <c r="AB12" s="210"/>
      <c r="AC12" s="210"/>
      <c r="AD12" s="210"/>
      <c r="AE12" s="210"/>
      <c r="AF12" s="210"/>
      <c r="AG12" s="210" t="s">
        <v>156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24" t="s">
        <v>119</v>
      </c>
      <c r="B13" s="225" t="s">
        <v>86</v>
      </c>
      <c r="C13" s="245" t="s">
        <v>87</v>
      </c>
      <c r="D13" s="226"/>
      <c r="E13" s="227"/>
      <c r="F13" s="228"/>
      <c r="G13" s="228">
        <f>SUMIF(AG14:AG17,"&lt;&gt;NOR",G14:G17)</f>
        <v>0</v>
      </c>
      <c r="H13" s="228"/>
      <c r="I13" s="228">
        <f>SUM(I14:I17)</f>
        <v>0</v>
      </c>
      <c r="J13" s="228"/>
      <c r="K13" s="228">
        <f>SUM(K14:K17)</f>
        <v>0</v>
      </c>
      <c r="L13" s="228"/>
      <c r="M13" s="228">
        <f>SUM(M14:M17)</f>
        <v>0</v>
      </c>
      <c r="N13" s="227"/>
      <c r="O13" s="227">
        <f>SUM(O14:O17)</f>
        <v>0</v>
      </c>
      <c r="P13" s="227"/>
      <c r="Q13" s="227">
        <f>SUM(Q14:Q17)</f>
        <v>0</v>
      </c>
      <c r="R13" s="228"/>
      <c r="S13" s="228"/>
      <c r="T13" s="229"/>
      <c r="U13" s="223"/>
      <c r="V13" s="223">
        <f>SUM(V14:V17)</f>
        <v>1.38</v>
      </c>
      <c r="W13" s="223"/>
      <c r="X13" s="223"/>
      <c r="Y13" s="223"/>
      <c r="AG13" t="s">
        <v>120</v>
      </c>
    </row>
    <row r="14" spans="1:60" outlineLevel="1" x14ac:dyDescent="0.2">
      <c r="A14" s="238">
        <v>3</v>
      </c>
      <c r="B14" s="239" t="s">
        <v>163</v>
      </c>
      <c r="C14" s="246" t="s">
        <v>164</v>
      </c>
      <c r="D14" s="240" t="s">
        <v>165</v>
      </c>
      <c r="E14" s="241">
        <v>0.96479999999999999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 t="s">
        <v>166</v>
      </c>
      <c r="S14" s="243" t="s">
        <v>124</v>
      </c>
      <c r="T14" s="244" t="s">
        <v>124</v>
      </c>
      <c r="U14" s="221">
        <v>0.49</v>
      </c>
      <c r="V14" s="221">
        <f>ROUND(E14*U14,2)</f>
        <v>0.47</v>
      </c>
      <c r="W14" s="221"/>
      <c r="X14" s="221" t="s">
        <v>167</v>
      </c>
      <c r="Y14" s="221" t="s">
        <v>126</v>
      </c>
      <c r="Z14" s="210"/>
      <c r="AA14" s="210"/>
      <c r="AB14" s="210"/>
      <c r="AC14" s="210"/>
      <c r="AD14" s="210"/>
      <c r="AE14" s="210"/>
      <c r="AF14" s="210"/>
      <c r="AG14" s="210" t="s">
        <v>168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8">
        <v>4</v>
      </c>
      <c r="B15" s="239" t="s">
        <v>169</v>
      </c>
      <c r="C15" s="246" t="s">
        <v>170</v>
      </c>
      <c r="D15" s="240" t="s">
        <v>165</v>
      </c>
      <c r="E15" s="241">
        <v>8.6831999999999994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166</v>
      </c>
      <c r="S15" s="243" t="s">
        <v>124</v>
      </c>
      <c r="T15" s="244" t="s">
        <v>124</v>
      </c>
      <c r="U15" s="221">
        <v>0</v>
      </c>
      <c r="V15" s="221">
        <f>ROUND(E15*U15,2)</f>
        <v>0</v>
      </c>
      <c r="W15" s="221"/>
      <c r="X15" s="221" t="s">
        <v>167</v>
      </c>
      <c r="Y15" s="221" t="s">
        <v>126</v>
      </c>
      <c r="Z15" s="210"/>
      <c r="AA15" s="210"/>
      <c r="AB15" s="210"/>
      <c r="AC15" s="210"/>
      <c r="AD15" s="210"/>
      <c r="AE15" s="210"/>
      <c r="AF15" s="210"/>
      <c r="AG15" s="210" t="s">
        <v>168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8">
        <v>5</v>
      </c>
      <c r="B16" s="239" t="s">
        <v>171</v>
      </c>
      <c r="C16" s="246" t="s">
        <v>172</v>
      </c>
      <c r="D16" s="240" t="s">
        <v>165</v>
      </c>
      <c r="E16" s="241">
        <v>0.96479999999999999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 t="s">
        <v>166</v>
      </c>
      <c r="S16" s="243" t="s">
        <v>124</v>
      </c>
      <c r="T16" s="244" t="s">
        <v>124</v>
      </c>
      <c r="U16" s="221">
        <v>0.94199999999999995</v>
      </c>
      <c r="V16" s="221">
        <f>ROUND(E16*U16,2)</f>
        <v>0.91</v>
      </c>
      <c r="W16" s="221"/>
      <c r="X16" s="221" t="s">
        <v>167</v>
      </c>
      <c r="Y16" s="221" t="s">
        <v>126</v>
      </c>
      <c r="Z16" s="210"/>
      <c r="AA16" s="210"/>
      <c r="AB16" s="210"/>
      <c r="AC16" s="210"/>
      <c r="AD16" s="210"/>
      <c r="AE16" s="210"/>
      <c r="AF16" s="210"/>
      <c r="AG16" s="210" t="s">
        <v>168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1">
        <v>6</v>
      </c>
      <c r="B17" s="232" t="s">
        <v>173</v>
      </c>
      <c r="C17" s="247" t="s">
        <v>174</v>
      </c>
      <c r="D17" s="233" t="s">
        <v>165</v>
      </c>
      <c r="E17" s="234">
        <v>0.96479999999999999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</v>
      </c>
      <c r="Q17" s="234">
        <f>ROUND(E17*P17,2)</f>
        <v>0</v>
      </c>
      <c r="R17" s="236" t="s">
        <v>166</v>
      </c>
      <c r="S17" s="236" t="s">
        <v>175</v>
      </c>
      <c r="T17" s="237" t="s">
        <v>175</v>
      </c>
      <c r="U17" s="221">
        <v>0</v>
      </c>
      <c r="V17" s="221">
        <f>ROUND(E17*U17,2)</f>
        <v>0</v>
      </c>
      <c r="W17" s="221"/>
      <c r="X17" s="221" t="s">
        <v>167</v>
      </c>
      <c r="Y17" s="221" t="s">
        <v>126</v>
      </c>
      <c r="Z17" s="210"/>
      <c r="AA17" s="210"/>
      <c r="AB17" s="210"/>
      <c r="AC17" s="210"/>
      <c r="AD17" s="210"/>
      <c r="AE17" s="210"/>
      <c r="AF17" s="210"/>
      <c r="AG17" s="210" t="s">
        <v>168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3"/>
      <c r="B18" s="4"/>
      <c r="C18" s="248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v>15</v>
      </c>
      <c r="AF18">
        <v>21</v>
      </c>
      <c r="AG18" t="s">
        <v>105</v>
      </c>
    </row>
    <row r="19" spans="1:60" x14ac:dyDescent="0.2">
      <c r="A19" s="213"/>
      <c r="B19" s="214" t="s">
        <v>29</v>
      </c>
      <c r="C19" s="249"/>
      <c r="D19" s="215"/>
      <c r="E19" s="216"/>
      <c r="F19" s="216"/>
      <c r="G19" s="230">
        <f>G8+G13</f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f>SUMIF(L7:L17,AE18,G7:G17)</f>
        <v>0</v>
      </c>
      <c r="AF19">
        <f>SUMIF(L7:L17,AF18,G7:G17)</f>
        <v>0</v>
      </c>
      <c r="AG19" t="s">
        <v>148</v>
      </c>
    </row>
    <row r="20" spans="1:60" x14ac:dyDescent="0.2">
      <c r="C20" s="250"/>
      <c r="D20" s="10"/>
      <c r="AG20" t="s">
        <v>149</v>
      </c>
    </row>
    <row r="21" spans="1:60" x14ac:dyDescent="0.2">
      <c r="D21" s="10"/>
    </row>
    <row r="22" spans="1:60" x14ac:dyDescent="0.2">
      <c r="D22" s="10"/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kLWua1ixxtweo9wblu495NYP3ay8vBb1JxbjTWV6bC9Z6sk2gYhWpc/T6tIib87E4BE8JpbMT788Pa/XxxfYw==" saltValue="hT8LZ67zmXr+lvs7nu4gpg==" spinCount="100000" sheet="1" formatRows="0"/>
  <mergeCells count="5"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01C7-4F89-4242-AC8F-4E81A9551B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150</v>
      </c>
      <c r="B1" s="195"/>
      <c r="C1" s="195"/>
      <c r="D1" s="195"/>
      <c r="E1" s="195"/>
      <c r="F1" s="195"/>
      <c r="G1" s="195"/>
      <c r="AG1" t="s">
        <v>92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93</v>
      </c>
    </row>
    <row r="3" spans="1:60" ht="24.95" customHeight="1" x14ac:dyDescent="0.2">
      <c r="A3" s="196" t="s">
        <v>8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93</v>
      </c>
      <c r="AG3" t="s">
        <v>95</v>
      </c>
    </row>
    <row r="4" spans="1:60" ht="24.95" customHeight="1" x14ac:dyDescent="0.2">
      <c r="A4" s="200" t="s">
        <v>9</v>
      </c>
      <c r="B4" s="201" t="s">
        <v>53</v>
      </c>
      <c r="C4" s="202" t="s">
        <v>54</v>
      </c>
      <c r="D4" s="203"/>
      <c r="E4" s="203"/>
      <c r="F4" s="203"/>
      <c r="G4" s="204"/>
      <c r="AG4" t="s">
        <v>96</v>
      </c>
    </row>
    <row r="5" spans="1:60" x14ac:dyDescent="0.2">
      <c r="D5" s="10"/>
    </row>
    <row r="6" spans="1:60" ht="38.25" x14ac:dyDescent="0.2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29</v>
      </c>
      <c r="H6" s="209" t="s">
        <v>30</v>
      </c>
      <c r="I6" s="209" t="s">
        <v>103</v>
      </c>
      <c r="J6" s="209" t="s">
        <v>31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119</v>
      </c>
      <c r="B8" s="225" t="s">
        <v>68</v>
      </c>
      <c r="C8" s="245" t="s">
        <v>69</v>
      </c>
      <c r="D8" s="226"/>
      <c r="E8" s="227"/>
      <c r="F8" s="228"/>
      <c r="G8" s="228">
        <f>SUMIF(AG9:AG17,"&lt;&gt;NOR",G9:G17)</f>
        <v>0</v>
      </c>
      <c r="H8" s="228"/>
      <c r="I8" s="228">
        <f>SUM(I9:I17)</f>
        <v>0</v>
      </c>
      <c r="J8" s="228"/>
      <c r="K8" s="228">
        <f>SUM(K9:K17)</f>
        <v>0</v>
      </c>
      <c r="L8" s="228"/>
      <c r="M8" s="228">
        <f>SUM(M9:M17)</f>
        <v>0</v>
      </c>
      <c r="N8" s="227"/>
      <c r="O8" s="227">
        <f>SUM(O9:O17)</f>
        <v>0</v>
      </c>
      <c r="P8" s="227"/>
      <c r="Q8" s="227">
        <f>SUM(Q9:Q17)</f>
        <v>0</v>
      </c>
      <c r="R8" s="228"/>
      <c r="S8" s="228"/>
      <c r="T8" s="229"/>
      <c r="U8" s="223"/>
      <c r="V8" s="223">
        <f>SUM(V9:V17)</f>
        <v>5.6999999999999993</v>
      </c>
      <c r="W8" s="223"/>
      <c r="X8" s="223"/>
      <c r="Y8" s="223"/>
      <c r="AG8" t="s">
        <v>120</v>
      </c>
    </row>
    <row r="9" spans="1:60" outlineLevel="1" x14ac:dyDescent="0.2">
      <c r="A9" s="231">
        <v>1</v>
      </c>
      <c r="B9" s="232" t="s">
        <v>176</v>
      </c>
      <c r="C9" s="247" t="s">
        <v>177</v>
      </c>
      <c r="D9" s="233" t="s">
        <v>178</v>
      </c>
      <c r="E9" s="234">
        <v>1.024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 t="s">
        <v>179</v>
      </c>
      <c r="S9" s="236" t="s">
        <v>124</v>
      </c>
      <c r="T9" s="237" t="s">
        <v>180</v>
      </c>
      <c r="U9" s="221">
        <v>3.5329999999999999</v>
      </c>
      <c r="V9" s="221">
        <f>ROUND(E9*U9,2)</f>
        <v>3.62</v>
      </c>
      <c r="W9" s="221"/>
      <c r="X9" s="221" t="s">
        <v>155</v>
      </c>
      <c r="Y9" s="221" t="s">
        <v>126</v>
      </c>
      <c r="Z9" s="210"/>
      <c r="AA9" s="210"/>
      <c r="AB9" s="210"/>
      <c r="AC9" s="210"/>
      <c r="AD9" s="210"/>
      <c r="AE9" s="210"/>
      <c r="AF9" s="210"/>
      <c r="AG9" s="210" t="s">
        <v>156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54" t="s">
        <v>181</v>
      </c>
      <c r="D10" s="253"/>
      <c r="E10" s="253"/>
      <c r="F10" s="253"/>
      <c r="G10" s="253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158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5" t="s">
        <v>182</v>
      </c>
      <c r="D11" s="251"/>
      <c r="E11" s="252">
        <v>1.024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160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31">
        <v>2</v>
      </c>
      <c r="B12" s="232" t="s">
        <v>183</v>
      </c>
      <c r="C12" s="247" t="s">
        <v>184</v>
      </c>
      <c r="D12" s="233" t="s">
        <v>178</v>
      </c>
      <c r="E12" s="234">
        <v>1.024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4">
        <v>0</v>
      </c>
      <c r="O12" s="234">
        <f>ROUND(E12*N12,2)</f>
        <v>0</v>
      </c>
      <c r="P12" s="234">
        <v>0</v>
      </c>
      <c r="Q12" s="234">
        <f>ROUND(E12*P12,2)</f>
        <v>0</v>
      </c>
      <c r="R12" s="236" t="s">
        <v>179</v>
      </c>
      <c r="S12" s="236" t="s">
        <v>124</v>
      </c>
      <c r="T12" s="237" t="s">
        <v>180</v>
      </c>
      <c r="U12" s="221">
        <v>8.6999999999999994E-2</v>
      </c>
      <c r="V12" s="221">
        <f>ROUND(E12*U12,2)</f>
        <v>0.09</v>
      </c>
      <c r="W12" s="221"/>
      <c r="X12" s="221" t="s">
        <v>155</v>
      </c>
      <c r="Y12" s="221" t="s">
        <v>126</v>
      </c>
      <c r="Z12" s="210"/>
      <c r="AA12" s="210"/>
      <c r="AB12" s="210"/>
      <c r="AC12" s="210"/>
      <c r="AD12" s="210"/>
      <c r="AE12" s="210"/>
      <c r="AF12" s="210"/>
      <c r="AG12" s="210" t="s">
        <v>156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17"/>
      <c r="B13" s="218"/>
      <c r="C13" s="254" t="s">
        <v>185</v>
      </c>
      <c r="D13" s="253"/>
      <c r="E13" s="253"/>
      <c r="F13" s="253"/>
      <c r="G13" s="253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0"/>
      <c r="AA13" s="210"/>
      <c r="AB13" s="210"/>
      <c r="AC13" s="210"/>
      <c r="AD13" s="210"/>
      <c r="AE13" s="210"/>
      <c r="AF13" s="210"/>
      <c r="AG13" s="210" t="s">
        <v>158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31">
        <v>3</v>
      </c>
      <c r="B14" s="232" t="s">
        <v>186</v>
      </c>
      <c r="C14" s="247" t="s">
        <v>187</v>
      </c>
      <c r="D14" s="233" t="s">
        <v>178</v>
      </c>
      <c r="E14" s="234">
        <v>1.024</v>
      </c>
      <c r="F14" s="235"/>
      <c r="G14" s="236">
        <f>ROUND(E14*F14,2)</f>
        <v>0</v>
      </c>
      <c r="H14" s="235"/>
      <c r="I14" s="236">
        <f>ROUND(E14*H14,2)</f>
        <v>0</v>
      </c>
      <c r="J14" s="235"/>
      <c r="K14" s="236">
        <f>ROUND(E14*J14,2)</f>
        <v>0</v>
      </c>
      <c r="L14" s="236">
        <v>21</v>
      </c>
      <c r="M14" s="236">
        <f>G14*(1+L14/100)</f>
        <v>0</v>
      </c>
      <c r="N14" s="234">
        <v>0</v>
      </c>
      <c r="O14" s="234">
        <f>ROUND(E14*N14,2)</f>
        <v>0</v>
      </c>
      <c r="P14" s="234">
        <v>0</v>
      </c>
      <c r="Q14" s="234">
        <f>ROUND(E14*P14,2)</f>
        <v>0</v>
      </c>
      <c r="R14" s="236" t="s">
        <v>179</v>
      </c>
      <c r="S14" s="236" t="s">
        <v>124</v>
      </c>
      <c r="T14" s="237" t="s">
        <v>180</v>
      </c>
      <c r="U14" s="221">
        <v>1.0999999999999999E-2</v>
      </c>
      <c r="V14" s="221">
        <f>ROUND(E14*U14,2)</f>
        <v>0.01</v>
      </c>
      <c r="W14" s="221"/>
      <c r="X14" s="221" t="s">
        <v>155</v>
      </c>
      <c r="Y14" s="221" t="s">
        <v>126</v>
      </c>
      <c r="Z14" s="210"/>
      <c r="AA14" s="210"/>
      <c r="AB14" s="210"/>
      <c r="AC14" s="210"/>
      <c r="AD14" s="210"/>
      <c r="AE14" s="210"/>
      <c r="AF14" s="210"/>
      <c r="AG14" s="210" t="s">
        <v>156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4" t="s">
        <v>185</v>
      </c>
      <c r="D15" s="253"/>
      <c r="E15" s="253"/>
      <c r="F15" s="253"/>
      <c r="G15" s="253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0"/>
      <c r="AA15" s="210"/>
      <c r="AB15" s="210"/>
      <c r="AC15" s="210"/>
      <c r="AD15" s="210"/>
      <c r="AE15" s="210"/>
      <c r="AF15" s="210"/>
      <c r="AG15" s="210" t="s">
        <v>158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1" x14ac:dyDescent="0.2">
      <c r="A16" s="238">
        <v>4</v>
      </c>
      <c r="B16" s="239" t="s">
        <v>188</v>
      </c>
      <c r="C16" s="246" t="s">
        <v>189</v>
      </c>
      <c r="D16" s="240" t="s">
        <v>178</v>
      </c>
      <c r="E16" s="241">
        <v>1.024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 t="s">
        <v>179</v>
      </c>
      <c r="S16" s="243" t="s">
        <v>124</v>
      </c>
      <c r="T16" s="244" t="s">
        <v>180</v>
      </c>
      <c r="U16" s="221">
        <v>1.9379999999999999</v>
      </c>
      <c r="V16" s="221">
        <f>ROUND(E16*U16,2)</f>
        <v>1.98</v>
      </c>
      <c r="W16" s="221"/>
      <c r="X16" s="221" t="s">
        <v>155</v>
      </c>
      <c r="Y16" s="221" t="s">
        <v>126</v>
      </c>
      <c r="Z16" s="210"/>
      <c r="AA16" s="210"/>
      <c r="AB16" s="210"/>
      <c r="AC16" s="210"/>
      <c r="AD16" s="210"/>
      <c r="AE16" s="210"/>
      <c r="AF16" s="210"/>
      <c r="AG16" s="210" t="s">
        <v>156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8">
        <v>5</v>
      </c>
      <c r="B17" s="239" t="s">
        <v>190</v>
      </c>
      <c r="C17" s="246" t="s">
        <v>191</v>
      </c>
      <c r="D17" s="240" t="s">
        <v>178</v>
      </c>
      <c r="E17" s="241">
        <v>1.024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 t="s">
        <v>179</v>
      </c>
      <c r="S17" s="243" t="s">
        <v>124</v>
      </c>
      <c r="T17" s="244" t="s">
        <v>180</v>
      </c>
      <c r="U17" s="221">
        <v>0</v>
      </c>
      <c r="V17" s="221">
        <f>ROUND(E17*U17,2)</f>
        <v>0</v>
      </c>
      <c r="W17" s="221"/>
      <c r="X17" s="221" t="s">
        <v>155</v>
      </c>
      <c r="Y17" s="221" t="s">
        <v>126</v>
      </c>
      <c r="Z17" s="210"/>
      <c r="AA17" s="210"/>
      <c r="AB17" s="210"/>
      <c r="AC17" s="210"/>
      <c r="AD17" s="210"/>
      <c r="AE17" s="210"/>
      <c r="AF17" s="210"/>
      <c r="AG17" s="210" t="s">
        <v>156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24" t="s">
        <v>119</v>
      </c>
      <c r="B18" s="225" t="s">
        <v>70</v>
      </c>
      <c r="C18" s="245" t="s">
        <v>71</v>
      </c>
      <c r="D18" s="226"/>
      <c r="E18" s="227"/>
      <c r="F18" s="228"/>
      <c r="G18" s="228">
        <f>SUMIF(AG19:AG26,"&lt;&gt;NOR",G19:G26)</f>
        <v>0</v>
      </c>
      <c r="H18" s="228"/>
      <c r="I18" s="228">
        <f>SUM(I19:I26)</f>
        <v>0</v>
      </c>
      <c r="J18" s="228"/>
      <c r="K18" s="228">
        <f>SUM(K19:K26)</f>
        <v>0</v>
      </c>
      <c r="L18" s="228"/>
      <c r="M18" s="228">
        <f>SUM(M19:M26)</f>
        <v>0</v>
      </c>
      <c r="N18" s="227"/>
      <c r="O18" s="227">
        <f>SUM(O19:O26)</f>
        <v>3.81</v>
      </c>
      <c r="P18" s="227"/>
      <c r="Q18" s="227">
        <f>SUM(Q19:Q26)</f>
        <v>0</v>
      </c>
      <c r="R18" s="228"/>
      <c r="S18" s="228"/>
      <c r="T18" s="229"/>
      <c r="U18" s="223"/>
      <c r="V18" s="223">
        <f>SUM(V19:V26)</f>
        <v>0</v>
      </c>
      <c r="W18" s="223"/>
      <c r="X18" s="223"/>
      <c r="Y18" s="223"/>
      <c r="AG18" t="s">
        <v>120</v>
      </c>
    </row>
    <row r="19" spans="1:60" outlineLevel="1" x14ac:dyDescent="0.2">
      <c r="A19" s="238">
        <v>6</v>
      </c>
      <c r="B19" s="239" t="s">
        <v>192</v>
      </c>
      <c r="C19" s="246" t="s">
        <v>193</v>
      </c>
      <c r="D19" s="240" t="s">
        <v>153</v>
      </c>
      <c r="E19" s="241">
        <v>33.6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1.2999999999999999E-3</v>
      </c>
      <c r="O19" s="241">
        <f>ROUND(E19*N19,2)</f>
        <v>0.04</v>
      </c>
      <c r="P19" s="241">
        <v>0</v>
      </c>
      <c r="Q19" s="241">
        <f>ROUND(E19*P19,2)</f>
        <v>0</v>
      </c>
      <c r="R19" s="243"/>
      <c r="S19" s="243" t="s">
        <v>138</v>
      </c>
      <c r="T19" s="244" t="s">
        <v>125</v>
      </c>
      <c r="U19" s="221">
        <v>0</v>
      </c>
      <c r="V19" s="221">
        <f>ROUND(E19*U19,2)</f>
        <v>0</v>
      </c>
      <c r="W19" s="221"/>
      <c r="X19" s="221" t="s">
        <v>155</v>
      </c>
      <c r="Y19" s="221" t="s">
        <v>126</v>
      </c>
      <c r="Z19" s="210"/>
      <c r="AA19" s="210"/>
      <c r="AB19" s="210"/>
      <c r="AC19" s="210"/>
      <c r="AD19" s="210"/>
      <c r="AE19" s="210"/>
      <c r="AF19" s="210"/>
      <c r="AG19" s="210" t="s">
        <v>156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38">
        <v>7</v>
      </c>
      <c r="B20" s="239" t="s">
        <v>194</v>
      </c>
      <c r="C20" s="246" t="s">
        <v>195</v>
      </c>
      <c r="D20" s="240" t="s">
        <v>153</v>
      </c>
      <c r="E20" s="241">
        <v>33.6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2.9999999999999997E-4</v>
      </c>
      <c r="O20" s="241">
        <f>ROUND(E20*N20,2)</f>
        <v>0.01</v>
      </c>
      <c r="P20" s="241">
        <v>0</v>
      </c>
      <c r="Q20" s="241">
        <f>ROUND(E20*P20,2)</f>
        <v>0</v>
      </c>
      <c r="R20" s="243"/>
      <c r="S20" s="243" t="s">
        <v>138</v>
      </c>
      <c r="T20" s="244" t="s">
        <v>125</v>
      </c>
      <c r="U20" s="221">
        <v>0</v>
      </c>
      <c r="V20" s="221">
        <f>ROUND(E20*U20,2)</f>
        <v>0</v>
      </c>
      <c r="W20" s="221"/>
      <c r="X20" s="221" t="s">
        <v>155</v>
      </c>
      <c r="Y20" s="221" t="s">
        <v>126</v>
      </c>
      <c r="Z20" s="210"/>
      <c r="AA20" s="210"/>
      <c r="AB20" s="210"/>
      <c r="AC20" s="210"/>
      <c r="AD20" s="210"/>
      <c r="AE20" s="210"/>
      <c r="AF20" s="210"/>
      <c r="AG20" s="210" t="s">
        <v>156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38">
        <v>8</v>
      </c>
      <c r="B21" s="239" t="s">
        <v>196</v>
      </c>
      <c r="C21" s="246" t="s">
        <v>197</v>
      </c>
      <c r="D21" s="240" t="s">
        <v>153</v>
      </c>
      <c r="E21" s="241">
        <v>33.6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2.1999999999999999E-2</v>
      </c>
      <c r="O21" s="241">
        <f>ROUND(E21*N21,2)</f>
        <v>0.74</v>
      </c>
      <c r="P21" s="241">
        <v>0</v>
      </c>
      <c r="Q21" s="241">
        <f>ROUND(E21*P21,2)</f>
        <v>0</v>
      </c>
      <c r="R21" s="243"/>
      <c r="S21" s="243" t="s">
        <v>138</v>
      </c>
      <c r="T21" s="244" t="s">
        <v>125</v>
      </c>
      <c r="U21" s="221">
        <v>0</v>
      </c>
      <c r="V21" s="221">
        <f>ROUND(E21*U21,2)</f>
        <v>0</v>
      </c>
      <c r="W21" s="221"/>
      <c r="X21" s="221" t="s">
        <v>155</v>
      </c>
      <c r="Y21" s="221" t="s">
        <v>126</v>
      </c>
      <c r="Z21" s="210"/>
      <c r="AA21" s="210"/>
      <c r="AB21" s="210"/>
      <c r="AC21" s="210"/>
      <c r="AD21" s="210"/>
      <c r="AE21" s="210"/>
      <c r="AF21" s="210"/>
      <c r="AG21" s="210" t="s">
        <v>156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38">
        <v>9</v>
      </c>
      <c r="B22" s="239" t="s">
        <v>198</v>
      </c>
      <c r="C22" s="246" t="s">
        <v>199</v>
      </c>
      <c r="D22" s="240" t="s">
        <v>153</v>
      </c>
      <c r="E22" s="241">
        <v>33.6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3.7999999999999999E-2</v>
      </c>
      <c r="O22" s="241">
        <f>ROUND(E22*N22,2)</f>
        <v>1.28</v>
      </c>
      <c r="P22" s="241">
        <v>0</v>
      </c>
      <c r="Q22" s="241">
        <f>ROUND(E22*P22,2)</f>
        <v>0</v>
      </c>
      <c r="R22" s="243"/>
      <c r="S22" s="243" t="s">
        <v>138</v>
      </c>
      <c r="T22" s="244" t="s">
        <v>125</v>
      </c>
      <c r="U22" s="221">
        <v>0</v>
      </c>
      <c r="V22" s="221">
        <f>ROUND(E22*U22,2)</f>
        <v>0</v>
      </c>
      <c r="W22" s="221"/>
      <c r="X22" s="221" t="s">
        <v>155</v>
      </c>
      <c r="Y22" s="221" t="s">
        <v>126</v>
      </c>
      <c r="Z22" s="210"/>
      <c r="AA22" s="210"/>
      <c r="AB22" s="210"/>
      <c r="AC22" s="210"/>
      <c r="AD22" s="210"/>
      <c r="AE22" s="210"/>
      <c r="AF22" s="210"/>
      <c r="AG22" s="210" t="s">
        <v>156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8">
        <v>10</v>
      </c>
      <c r="B23" s="239" t="s">
        <v>200</v>
      </c>
      <c r="C23" s="246" t="s">
        <v>201</v>
      </c>
      <c r="D23" s="240" t="s">
        <v>202</v>
      </c>
      <c r="E23" s="241">
        <v>24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3.0000000000000001E-3</v>
      </c>
      <c r="O23" s="241">
        <f>ROUND(E23*N23,2)</f>
        <v>7.0000000000000007E-2</v>
      </c>
      <c r="P23" s="241">
        <v>0</v>
      </c>
      <c r="Q23" s="241">
        <f>ROUND(E23*P23,2)</f>
        <v>0</v>
      </c>
      <c r="R23" s="243"/>
      <c r="S23" s="243" t="s">
        <v>138</v>
      </c>
      <c r="T23" s="244" t="s">
        <v>125</v>
      </c>
      <c r="U23" s="221">
        <v>0</v>
      </c>
      <c r="V23" s="221">
        <f>ROUND(E23*U23,2)</f>
        <v>0</v>
      </c>
      <c r="W23" s="221"/>
      <c r="X23" s="221" t="s">
        <v>155</v>
      </c>
      <c r="Y23" s="221" t="s">
        <v>126</v>
      </c>
      <c r="Z23" s="210"/>
      <c r="AA23" s="210"/>
      <c r="AB23" s="210"/>
      <c r="AC23" s="210"/>
      <c r="AD23" s="210"/>
      <c r="AE23" s="210"/>
      <c r="AF23" s="210"/>
      <c r="AG23" s="210" t="s">
        <v>156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8">
        <v>11</v>
      </c>
      <c r="B24" s="239" t="s">
        <v>203</v>
      </c>
      <c r="C24" s="246" t="s">
        <v>204</v>
      </c>
      <c r="D24" s="240" t="s">
        <v>153</v>
      </c>
      <c r="E24" s="241">
        <v>33.6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0.02</v>
      </c>
      <c r="O24" s="241">
        <f>ROUND(E24*N24,2)</f>
        <v>0.67</v>
      </c>
      <c r="P24" s="241">
        <v>0</v>
      </c>
      <c r="Q24" s="241">
        <f>ROUND(E24*P24,2)</f>
        <v>0</v>
      </c>
      <c r="R24" s="243"/>
      <c r="S24" s="243" t="s">
        <v>138</v>
      </c>
      <c r="T24" s="244" t="s">
        <v>125</v>
      </c>
      <c r="U24" s="221">
        <v>0</v>
      </c>
      <c r="V24" s="221">
        <f>ROUND(E24*U24,2)</f>
        <v>0</v>
      </c>
      <c r="W24" s="221"/>
      <c r="X24" s="221" t="s">
        <v>155</v>
      </c>
      <c r="Y24" s="221" t="s">
        <v>126</v>
      </c>
      <c r="Z24" s="210"/>
      <c r="AA24" s="210"/>
      <c r="AB24" s="210"/>
      <c r="AC24" s="210"/>
      <c r="AD24" s="210"/>
      <c r="AE24" s="210"/>
      <c r="AF24" s="210"/>
      <c r="AG24" s="210" t="s">
        <v>156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8">
        <v>12</v>
      </c>
      <c r="B25" s="239" t="s">
        <v>205</v>
      </c>
      <c r="C25" s="246" t="s">
        <v>206</v>
      </c>
      <c r="D25" s="240" t="s">
        <v>165</v>
      </c>
      <c r="E25" s="241">
        <v>1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1</v>
      </c>
      <c r="O25" s="241">
        <f>ROUND(E25*N25,2)</f>
        <v>1</v>
      </c>
      <c r="P25" s="241">
        <v>0</v>
      </c>
      <c r="Q25" s="241">
        <f>ROUND(E25*P25,2)</f>
        <v>0</v>
      </c>
      <c r="R25" s="243"/>
      <c r="S25" s="243" t="s">
        <v>138</v>
      </c>
      <c r="T25" s="244" t="s">
        <v>125</v>
      </c>
      <c r="U25" s="221">
        <v>0</v>
      </c>
      <c r="V25" s="221">
        <f>ROUND(E25*U25,2)</f>
        <v>0</v>
      </c>
      <c r="W25" s="221"/>
      <c r="X25" s="221" t="s">
        <v>155</v>
      </c>
      <c r="Y25" s="221" t="s">
        <v>126</v>
      </c>
      <c r="Z25" s="210"/>
      <c r="AA25" s="210"/>
      <c r="AB25" s="210"/>
      <c r="AC25" s="210"/>
      <c r="AD25" s="210"/>
      <c r="AE25" s="210"/>
      <c r="AF25" s="210"/>
      <c r="AG25" s="210" t="s">
        <v>156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38">
        <v>13</v>
      </c>
      <c r="B26" s="239" t="s">
        <v>207</v>
      </c>
      <c r="C26" s="246" t="s">
        <v>208</v>
      </c>
      <c r="D26" s="240" t="s">
        <v>209</v>
      </c>
      <c r="E26" s="241">
        <v>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138</v>
      </c>
      <c r="T26" s="244" t="s">
        <v>125</v>
      </c>
      <c r="U26" s="221">
        <v>0</v>
      </c>
      <c r="V26" s="221">
        <f>ROUND(E26*U26,2)</f>
        <v>0</v>
      </c>
      <c r="W26" s="221"/>
      <c r="X26" s="221" t="s">
        <v>155</v>
      </c>
      <c r="Y26" s="221" t="s">
        <v>126</v>
      </c>
      <c r="Z26" s="210"/>
      <c r="AA26" s="210"/>
      <c r="AB26" s="210"/>
      <c r="AC26" s="210"/>
      <c r="AD26" s="210"/>
      <c r="AE26" s="210"/>
      <c r="AF26" s="210"/>
      <c r="AG26" s="210" t="s">
        <v>156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24" t="s">
        <v>119</v>
      </c>
      <c r="B27" s="225" t="s">
        <v>72</v>
      </c>
      <c r="C27" s="245" t="s">
        <v>73</v>
      </c>
      <c r="D27" s="226"/>
      <c r="E27" s="227"/>
      <c r="F27" s="228"/>
      <c r="G27" s="228">
        <f>SUMIF(AG28:AG29,"&lt;&gt;NOR",G28:G29)</f>
        <v>0</v>
      </c>
      <c r="H27" s="228"/>
      <c r="I27" s="228">
        <f>SUM(I28:I29)</f>
        <v>0</v>
      </c>
      <c r="J27" s="228"/>
      <c r="K27" s="228">
        <f>SUM(K28:K29)</f>
        <v>0</v>
      </c>
      <c r="L27" s="228"/>
      <c r="M27" s="228">
        <f>SUM(M28:M29)</f>
        <v>0</v>
      </c>
      <c r="N27" s="227"/>
      <c r="O27" s="227">
        <f>SUM(O28:O29)</f>
        <v>2.59</v>
      </c>
      <c r="P27" s="227"/>
      <c r="Q27" s="227">
        <f>SUM(Q28:Q29)</f>
        <v>0</v>
      </c>
      <c r="R27" s="228"/>
      <c r="S27" s="228"/>
      <c r="T27" s="229"/>
      <c r="U27" s="223"/>
      <c r="V27" s="223">
        <f>SUM(V28:V29)</f>
        <v>0.49</v>
      </c>
      <c r="W27" s="223"/>
      <c r="X27" s="223"/>
      <c r="Y27" s="223"/>
      <c r="AG27" t="s">
        <v>120</v>
      </c>
    </row>
    <row r="28" spans="1:60" outlineLevel="1" x14ac:dyDescent="0.2">
      <c r="A28" s="231">
        <v>14</v>
      </c>
      <c r="B28" s="232" t="s">
        <v>210</v>
      </c>
      <c r="C28" s="247" t="s">
        <v>211</v>
      </c>
      <c r="D28" s="233" t="s">
        <v>178</v>
      </c>
      <c r="E28" s="234">
        <v>1.024</v>
      </c>
      <c r="F28" s="235"/>
      <c r="G28" s="236">
        <f>ROUND(E28*F28,2)</f>
        <v>0</v>
      </c>
      <c r="H28" s="235"/>
      <c r="I28" s="236">
        <f>ROUND(E28*H28,2)</f>
        <v>0</v>
      </c>
      <c r="J28" s="235"/>
      <c r="K28" s="236">
        <f>ROUND(E28*J28,2)</f>
        <v>0</v>
      </c>
      <c r="L28" s="236">
        <v>21</v>
      </c>
      <c r="M28" s="236">
        <f>G28*(1+L28/100)</f>
        <v>0</v>
      </c>
      <c r="N28" s="234">
        <v>2.5249999999999999</v>
      </c>
      <c r="O28" s="234">
        <f>ROUND(E28*N28,2)</f>
        <v>2.59</v>
      </c>
      <c r="P28" s="234">
        <v>0</v>
      </c>
      <c r="Q28" s="234">
        <f>ROUND(E28*P28,2)</f>
        <v>0</v>
      </c>
      <c r="R28" s="236" t="s">
        <v>212</v>
      </c>
      <c r="S28" s="236" t="s">
        <v>124</v>
      </c>
      <c r="T28" s="237" t="s">
        <v>180</v>
      </c>
      <c r="U28" s="221">
        <v>0.47699999999999998</v>
      </c>
      <c r="V28" s="221">
        <f>ROUND(E28*U28,2)</f>
        <v>0.49</v>
      </c>
      <c r="W28" s="221"/>
      <c r="X28" s="221" t="s">
        <v>155</v>
      </c>
      <c r="Y28" s="221" t="s">
        <v>126</v>
      </c>
      <c r="Z28" s="210"/>
      <c r="AA28" s="210"/>
      <c r="AB28" s="210"/>
      <c r="AC28" s="210"/>
      <c r="AD28" s="210"/>
      <c r="AE28" s="210"/>
      <c r="AF28" s="210"/>
      <c r="AG28" s="210" t="s">
        <v>156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55" t="s">
        <v>182</v>
      </c>
      <c r="D29" s="251"/>
      <c r="E29" s="252">
        <v>1.024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0"/>
      <c r="AA29" s="210"/>
      <c r="AB29" s="210"/>
      <c r="AC29" s="210"/>
      <c r="AD29" s="210"/>
      <c r="AE29" s="210"/>
      <c r="AF29" s="210"/>
      <c r="AG29" s="210" t="s">
        <v>160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x14ac:dyDescent="0.2">
      <c r="A30" s="224" t="s">
        <v>119</v>
      </c>
      <c r="B30" s="225" t="s">
        <v>74</v>
      </c>
      <c r="C30" s="245" t="s">
        <v>75</v>
      </c>
      <c r="D30" s="226"/>
      <c r="E30" s="227"/>
      <c r="F30" s="228"/>
      <c r="G30" s="228">
        <f>SUMIF(AG31:AG35,"&lt;&gt;NOR",G31:G35)</f>
        <v>0</v>
      </c>
      <c r="H30" s="228"/>
      <c r="I30" s="228">
        <f>SUM(I31:I35)</f>
        <v>0</v>
      </c>
      <c r="J30" s="228"/>
      <c r="K30" s="228">
        <f>SUM(K31:K35)</f>
        <v>0</v>
      </c>
      <c r="L30" s="228"/>
      <c r="M30" s="228">
        <f>SUM(M31:M35)</f>
        <v>0</v>
      </c>
      <c r="N30" s="227"/>
      <c r="O30" s="227">
        <f>SUM(O31:O35)</f>
        <v>0.49</v>
      </c>
      <c r="P30" s="227"/>
      <c r="Q30" s="227">
        <f>SUM(Q31:Q35)</f>
        <v>0</v>
      </c>
      <c r="R30" s="228"/>
      <c r="S30" s="228"/>
      <c r="T30" s="229"/>
      <c r="U30" s="223"/>
      <c r="V30" s="223">
        <f>SUM(V31:V35)</f>
        <v>0.76</v>
      </c>
      <c r="W30" s="223"/>
      <c r="X30" s="223"/>
      <c r="Y30" s="223"/>
      <c r="AG30" t="s">
        <v>120</v>
      </c>
    </row>
    <row r="31" spans="1:60" ht="22.5" outlineLevel="1" x14ac:dyDescent="0.2">
      <c r="A31" s="231">
        <v>15</v>
      </c>
      <c r="B31" s="232" t="s">
        <v>213</v>
      </c>
      <c r="C31" s="247" t="s">
        <v>214</v>
      </c>
      <c r="D31" s="233" t="s">
        <v>153</v>
      </c>
      <c r="E31" s="234">
        <v>1.6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4">
        <v>0.23</v>
      </c>
      <c r="O31" s="234">
        <f>ROUND(E31*N31,2)</f>
        <v>0.37</v>
      </c>
      <c r="P31" s="234">
        <v>0</v>
      </c>
      <c r="Q31" s="234">
        <f>ROUND(E31*P31,2)</f>
        <v>0</v>
      </c>
      <c r="R31" s="236" t="s">
        <v>154</v>
      </c>
      <c r="S31" s="236" t="s">
        <v>124</v>
      </c>
      <c r="T31" s="237" t="s">
        <v>180</v>
      </c>
      <c r="U31" s="221">
        <v>2.3E-2</v>
      </c>
      <c r="V31" s="221">
        <f>ROUND(E31*U31,2)</f>
        <v>0.04</v>
      </c>
      <c r="W31" s="221"/>
      <c r="X31" s="221" t="s">
        <v>155</v>
      </c>
      <c r="Y31" s="221" t="s">
        <v>126</v>
      </c>
      <c r="Z31" s="210"/>
      <c r="AA31" s="210"/>
      <c r="AB31" s="210"/>
      <c r="AC31" s="210"/>
      <c r="AD31" s="210"/>
      <c r="AE31" s="210"/>
      <c r="AF31" s="210"/>
      <c r="AG31" s="210" t="s">
        <v>156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55" t="s">
        <v>215</v>
      </c>
      <c r="D32" s="251"/>
      <c r="E32" s="252">
        <v>1.6</v>
      </c>
      <c r="F32" s="221"/>
      <c r="G32" s="221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0"/>
      <c r="AA32" s="210"/>
      <c r="AB32" s="210"/>
      <c r="AC32" s="210"/>
      <c r="AD32" s="210"/>
      <c r="AE32" s="210"/>
      <c r="AF32" s="210"/>
      <c r="AG32" s="210" t="s">
        <v>160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31">
        <v>16</v>
      </c>
      <c r="B33" s="232" t="s">
        <v>216</v>
      </c>
      <c r="C33" s="247" t="s">
        <v>217</v>
      </c>
      <c r="D33" s="233" t="s">
        <v>153</v>
      </c>
      <c r="E33" s="234">
        <v>1.6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4">
        <v>7.3899999999999993E-2</v>
      </c>
      <c r="O33" s="234">
        <f>ROUND(E33*N33,2)</f>
        <v>0.12</v>
      </c>
      <c r="P33" s="234">
        <v>0</v>
      </c>
      <c r="Q33" s="234">
        <f>ROUND(E33*P33,2)</f>
        <v>0</v>
      </c>
      <c r="R33" s="236" t="s">
        <v>154</v>
      </c>
      <c r="S33" s="236" t="s">
        <v>124</v>
      </c>
      <c r="T33" s="237" t="s">
        <v>124</v>
      </c>
      <c r="U33" s="221">
        <v>0.45200000000000001</v>
      </c>
      <c r="V33" s="221">
        <f>ROUND(E33*U33,2)</f>
        <v>0.72</v>
      </c>
      <c r="W33" s="221"/>
      <c r="X33" s="221" t="s">
        <v>155</v>
      </c>
      <c r="Y33" s="221" t="s">
        <v>126</v>
      </c>
      <c r="Z33" s="210"/>
      <c r="AA33" s="210"/>
      <c r="AB33" s="210"/>
      <c r="AC33" s="210"/>
      <c r="AD33" s="210"/>
      <c r="AE33" s="210"/>
      <c r="AF33" s="210"/>
      <c r="AG33" s="210" t="s">
        <v>156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2" x14ac:dyDescent="0.2">
      <c r="A34" s="217"/>
      <c r="B34" s="218"/>
      <c r="C34" s="254" t="s">
        <v>218</v>
      </c>
      <c r="D34" s="253"/>
      <c r="E34" s="253"/>
      <c r="F34" s="253"/>
      <c r="G34" s="253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158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56" t="str">
        <f>C34</f>
        <v>s provedením lože z kameniva drceného, s vyplněním spár, s dvojitým hutněním a se smetením přebytečného materiálu na krajnici. S dodáním hmot pro lože a výplň spár.</v>
      </c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55" t="s">
        <v>219</v>
      </c>
      <c r="D35" s="251"/>
      <c r="E35" s="252">
        <v>1.6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0"/>
      <c r="AA35" s="210"/>
      <c r="AB35" s="210"/>
      <c r="AC35" s="210"/>
      <c r="AD35" s="210"/>
      <c r="AE35" s="210"/>
      <c r="AF35" s="210"/>
      <c r="AG35" s="210" t="s">
        <v>160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x14ac:dyDescent="0.2">
      <c r="A36" s="224" t="s">
        <v>119</v>
      </c>
      <c r="B36" s="225" t="s">
        <v>76</v>
      </c>
      <c r="C36" s="245" t="s">
        <v>77</v>
      </c>
      <c r="D36" s="226"/>
      <c r="E36" s="227"/>
      <c r="F36" s="228"/>
      <c r="G36" s="228">
        <f>SUMIF(AG37:AG38,"&lt;&gt;NOR",G37:G38)</f>
        <v>0</v>
      </c>
      <c r="H36" s="228"/>
      <c r="I36" s="228">
        <f>SUM(I37:I38)</f>
        <v>0</v>
      </c>
      <c r="J36" s="228"/>
      <c r="K36" s="228">
        <f>SUM(K37:K38)</f>
        <v>0</v>
      </c>
      <c r="L36" s="228"/>
      <c r="M36" s="228">
        <f>SUM(M37:M38)</f>
        <v>0</v>
      </c>
      <c r="N36" s="227"/>
      <c r="O36" s="227">
        <f>SUM(O37:O38)</f>
        <v>0.19</v>
      </c>
      <c r="P36" s="227"/>
      <c r="Q36" s="227">
        <f>SUM(Q37:Q38)</f>
        <v>0</v>
      </c>
      <c r="R36" s="228"/>
      <c r="S36" s="228"/>
      <c r="T36" s="229"/>
      <c r="U36" s="223"/>
      <c r="V36" s="223">
        <f>SUM(V37:V38)</f>
        <v>7.8</v>
      </c>
      <c r="W36" s="223"/>
      <c r="X36" s="223"/>
      <c r="Y36" s="223"/>
      <c r="AG36" t="s">
        <v>120</v>
      </c>
    </row>
    <row r="37" spans="1:60" outlineLevel="1" x14ac:dyDescent="0.2">
      <c r="A37" s="238">
        <v>17</v>
      </c>
      <c r="B37" s="239" t="s">
        <v>220</v>
      </c>
      <c r="C37" s="246" t="s">
        <v>221</v>
      </c>
      <c r="D37" s="240" t="s">
        <v>153</v>
      </c>
      <c r="E37" s="241">
        <v>30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5.9199999999999999E-3</v>
      </c>
      <c r="O37" s="241">
        <f>ROUND(E37*N37,2)</f>
        <v>0.18</v>
      </c>
      <c r="P37" s="241">
        <v>0</v>
      </c>
      <c r="Q37" s="241">
        <f>ROUND(E37*P37,2)</f>
        <v>0</v>
      </c>
      <c r="R37" s="243" t="s">
        <v>222</v>
      </c>
      <c r="S37" s="243" t="s">
        <v>124</v>
      </c>
      <c r="T37" s="244" t="s">
        <v>124</v>
      </c>
      <c r="U37" s="221">
        <v>0.26</v>
      </c>
      <c r="V37" s="221">
        <f>ROUND(E37*U37,2)</f>
        <v>7.8</v>
      </c>
      <c r="W37" s="221"/>
      <c r="X37" s="221" t="s">
        <v>155</v>
      </c>
      <c r="Y37" s="221" t="s">
        <v>126</v>
      </c>
      <c r="Z37" s="210"/>
      <c r="AA37" s="210"/>
      <c r="AB37" s="210"/>
      <c r="AC37" s="210"/>
      <c r="AD37" s="210"/>
      <c r="AE37" s="210"/>
      <c r="AF37" s="210"/>
      <c r="AG37" s="210" t="s">
        <v>156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38">
        <v>18</v>
      </c>
      <c r="B38" s="239" t="s">
        <v>223</v>
      </c>
      <c r="C38" s="246" t="s">
        <v>224</v>
      </c>
      <c r="D38" s="240" t="s">
        <v>225</v>
      </c>
      <c r="E38" s="241">
        <v>16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8.4999999999999995E-4</v>
      </c>
      <c r="O38" s="241">
        <f>ROUND(E38*N38,2)</f>
        <v>0.01</v>
      </c>
      <c r="P38" s="241">
        <v>0</v>
      </c>
      <c r="Q38" s="241">
        <f>ROUND(E38*P38,2)</f>
        <v>0</v>
      </c>
      <c r="R38" s="243"/>
      <c r="S38" s="243" t="s">
        <v>138</v>
      </c>
      <c r="T38" s="244" t="s">
        <v>125</v>
      </c>
      <c r="U38" s="221">
        <v>0</v>
      </c>
      <c r="V38" s="221">
        <f>ROUND(E38*U38,2)</f>
        <v>0</v>
      </c>
      <c r="W38" s="221"/>
      <c r="X38" s="221" t="s">
        <v>155</v>
      </c>
      <c r="Y38" s="221" t="s">
        <v>126</v>
      </c>
      <c r="Z38" s="210"/>
      <c r="AA38" s="210"/>
      <c r="AB38" s="210"/>
      <c r="AC38" s="210"/>
      <c r="AD38" s="210"/>
      <c r="AE38" s="210"/>
      <c r="AF38" s="210"/>
      <c r="AG38" s="210" t="s">
        <v>156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x14ac:dyDescent="0.2">
      <c r="A39" s="224" t="s">
        <v>119</v>
      </c>
      <c r="B39" s="225" t="s">
        <v>78</v>
      </c>
      <c r="C39" s="245" t="s">
        <v>79</v>
      </c>
      <c r="D39" s="226"/>
      <c r="E39" s="227"/>
      <c r="F39" s="228"/>
      <c r="G39" s="228">
        <f>SUMIF(AG40:AG43,"&lt;&gt;NOR",G40:G43)</f>
        <v>0</v>
      </c>
      <c r="H39" s="228"/>
      <c r="I39" s="228">
        <f>SUM(I40:I43)</f>
        <v>0</v>
      </c>
      <c r="J39" s="228"/>
      <c r="K39" s="228">
        <f>SUM(K40:K43)</f>
        <v>0</v>
      </c>
      <c r="L39" s="228"/>
      <c r="M39" s="228">
        <f>SUM(M40:M43)</f>
        <v>0</v>
      </c>
      <c r="N39" s="227"/>
      <c r="O39" s="227">
        <f>SUM(O40:O43)</f>
        <v>0</v>
      </c>
      <c r="P39" s="227"/>
      <c r="Q39" s="227">
        <f>SUM(Q40:Q43)</f>
        <v>0</v>
      </c>
      <c r="R39" s="228"/>
      <c r="S39" s="228"/>
      <c r="T39" s="229"/>
      <c r="U39" s="223"/>
      <c r="V39" s="223">
        <f>SUM(V40:V43)</f>
        <v>12.01</v>
      </c>
      <c r="W39" s="223"/>
      <c r="X39" s="223"/>
      <c r="Y39" s="223"/>
      <c r="AG39" t="s">
        <v>120</v>
      </c>
    </row>
    <row r="40" spans="1:60" ht="33.75" outlineLevel="1" x14ac:dyDescent="0.2">
      <c r="A40" s="231">
        <v>19</v>
      </c>
      <c r="B40" s="232" t="s">
        <v>226</v>
      </c>
      <c r="C40" s="247" t="s">
        <v>227</v>
      </c>
      <c r="D40" s="233" t="s">
        <v>153</v>
      </c>
      <c r="E40" s="234">
        <v>50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4">
        <v>0</v>
      </c>
      <c r="O40" s="234">
        <f>ROUND(E40*N40,2)</f>
        <v>0</v>
      </c>
      <c r="P40" s="234">
        <v>0</v>
      </c>
      <c r="Q40" s="234">
        <f>ROUND(E40*P40,2)</f>
        <v>0</v>
      </c>
      <c r="R40" s="236" t="s">
        <v>212</v>
      </c>
      <c r="S40" s="236" t="s">
        <v>124</v>
      </c>
      <c r="T40" s="237" t="s">
        <v>124</v>
      </c>
      <c r="U40" s="221">
        <v>0.13900000000000001</v>
      </c>
      <c r="V40" s="221">
        <f>ROUND(E40*U40,2)</f>
        <v>6.95</v>
      </c>
      <c r="W40" s="221"/>
      <c r="X40" s="221" t="s">
        <v>155</v>
      </c>
      <c r="Y40" s="221" t="s">
        <v>126</v>
      </c>
      <c r="Z40" s="210"/>
      <c r="AA40" s="210"/>
      <c r="AB40" s="210"/>
      <c r="AC40" s="210"/>
      <c r="AD40" s="210"/>
      <c r="AE40" s="210"/>
      <c r="AF40" s="210"/>
      <c r="AG40" s="210" t="s">
        <v>156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17"/>
      <c r="B41" s="218"/>
      <c r="C41" s="255" t="s">
        <v>228</v>
      </c>
      <c r="D41" s="251"/>
      <c r="E41" s="252">
        <v>50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0"/>
      <c r="AA41" s="210"/>
      <c r="AB41" s="210"/>
      <c r="AC41" s="210"/>
      <c r="AD41" s="210"/>
      <c r="AE41" s="210"/>
      <c r="AF41" s="210"/>
      <c r="AG41" s="210" t="s">
        <v>160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31">
        <v>20</v>
      </c>
      <c r="B42" s="232" t="s">
        <v>229</v>
      </c>
      <c r="C42" s="247" t="s">
        <v>230</v>
      </c>
      <c r="D42" s="233" t="s">
        <v>231</v>
      </c>
      <c r="E42" s="234">
        <v>32</v>
      </c>
      <c r="F42" s="235"/>
      <c r="G42" s="236">
        <f>ROUND(E42*F42,2)</f>
        <v>0</v>
      </c>
      <c r="H42" s="235"/>
      <c r="I42" s="236">
        <f>ROUND(E42*H42,2)</f>
        <v>0</v>
      </c>
      <c r="J42" s="235"/>
      <c r="K42" s="236">
        <f>ROUND(E42*J42,2)</f>
        <v>0</v>
      </c>
      <c r="L42" s="236">
        <v>21</v>
      </c>
      <c r="M42" s="236">
        <f>G42*(1+L42/100)</f>
        <v>0</v>
      </c>
      <c r="N42" s="234">
        <v>0</v>
      </c>
      <c r="O42" s="234">
        <f>ROUND(E42*N42,2)</f>
        <v>0</v>
      </c>
      <c r="P42" s="234">
        <v>0</v>
      </c>
      <c r="Q42" s="234">
        <f>ROUND(E42*P42,2)</f>
        <v>0</v>
      </c>
      <c r="R42" s="236" t="s">
        <v>232</v>
      </c>
      <c r="S42" s="236" t="s">
        <v>124</v>
      </c>
      <c r="T42" s="237" t="s">
        <v>180</v>
      </c>
      <c r="U42" s="221">
        <v>0.158</v>
      </c>
      <c r="V42" s="221">
        <f>ROUND(E42*U42,2)</f>
        <v>5.0599999999999996</v>
      </c>
      <c r="W42" s="221"/>
      <c r="X42" s="221" t="s">
        <v>155</v>
      </c>
      <c r="Y42" s="221" t="s">
        <v>126</v>
      </c>
      <c r="Z42" s="210"/>
      <c r="AA42" s="210"/>
      <c r="AB42" s="210"/>
      <c r="AC42" s="210"/>
      <c r="AD42" s="210"/>
      <c r="AE42" s="210"/>
      <c r="AF42" s="210"/>
      <c r="AG42" s="210" t="s">
        <v>156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55" t="s">
        <v>233</v>
      </c>
      <c r="D43" s="251"/>
      <c r="E43" s="252">
        <v>32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0"/>
      <c r="AA43" s="210"/>
      <c r="AB43" s="210"/>
      <c r="AC43" s="210"/>
      <c r="AD43" s="210"/>
      <c r="AE43" s="210"/>
      <c r="AF43" s="210"/>
      <c r="AG43" s="210" t="s">
        <v>160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24" t="s">
        <v>119</v>
      </c>
      <c r="B44" s="225" t="s">
        <v>80</v>
      </c>
      <c r="C44" s="245" t="s">
        <v>81</v>
      </c>
      <c r="D44" s="226"/>
      <c r="E44" s="227"/>
      <c r="F44" s="228"/>
      <c r="G44" s="228">
        <f>SUMIF(AG45:AG45,"&lt;&gt;NOR",G45:G45)</f>
        <v>0</v>
      </c>
      <c r="H44" s="228"/>
      <c r="I44" s="228">
        <f>SUM(I45:I45)</f>
        <v>0</v>
      </c>
      <c r="J44" s="228"/>
      <c r="K44" s="228">
        <f>SUM(K45:K45)</f>
        <v>0</v>
      </c>
      <c r="L44" s="228"/>
      <c r="M44" s="228">
        <f>SUM(M45:M45)</f>
        <v>0</v>
      </c>
      <c r="N44" s="227"/>
      <c r="O44" s="227">
        <f>SUM(O45:O45)</f>
        <v>0</v>
      </c>
      <c r="P44" s="227"/>
      <c r="Q44" s="227">
        <f>SUM(Q45:Q45)</f>
        <v>0</v>
      </c>
      <c r="R44" s="228"/>
      <c r="S44" s="228"/>
      <c r="T44" s="229"/>
      <c r="U44" s="223"/>
      <c r="V44" s="223">
        <f>SUM(V45:V45)</f>
        <v>0.69</v>
      </c>
      <c r="W44" s="223"/>
      <c r="X44" s="223"/>
      <c r="Y44" s="223"/>
      <c r="AG44" t="s">
        <v>120</v>
      </c>
    </row>
    <row r="45" spans="1:60" outlineLevel="1" x14ac:dyDescent="0.2">
      <c r="A45" s="238">
        <v>21</v>
      </c>
      <c r="B45" s="239" t="s">
        <v>234</v>
      </c>
      <c r="C45" s="246" t="s">
        <v>235</v>
      </c>
      <c r="D45" s="240" t="s">
        <v>165</v>
      </c>
      <c r="E45" s="241">
        <v>7.0768000000000004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124</v>
      </c>
      <c r="T45" s="244" t="s">
        <v>124</v>
      </c>
      <c r="U45" s="221">
        <v>9.7000000000000003E-2</v>
      </c>
      <c r="V45" s="221">
        <f>ROUND(E45*U45,2)</f>
        <v>0.69</v>
      </c>
      <c r="W45" s="221"/>
      <c r="X45" s="221" t="s">
        <v>236</v>
      </c>
      <c r="Y45" s="221" t="s">
        <v>126</v>
      </c>
      <c r="Z45" s="210"/>
      <c r="AA45" s="210"/>
      <c r="AB45" s="210"/>
      <c r="AC45" s="210"/>
      <c r="AD45" s="210"/>
      <c r="AE45" s="210"/>
      <c r="AF45" s="210"/>
      <c r="AG45" s="210" t="s">
        <v>237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x14ac:dyDescent="0.2">
      <c r="A46" s="224" t="s">
        <v>119</v>
      </c>
      <c r="B46" s="225" t="s">
        <v>82</v>
      </c>
      <c r="C46" s="245" t="s">
        <v>83</v>
      </c>
      <c r="D46" s="226"/>
      <c r="E46" s="227"/>
      <c r="F46" s="228"/>
      <c r="G46" s="228">
        <f>SUMIF(AG47:AG51,"&lt;&gt;NOR",G47:G51)</f>
        <v>0</v>
      </c>
      <c r="H46" s="228"/>
      <c r="I46" s="228">
        <f>SUM(I47:I51)</f>
        <v>0</v>
      </c>
      <c r="J46" s="228"/>
      <c r="K46" s="228">
        <f>SUM(K47:K51)</f>
        <v>0</v>
      </c>
      <c r="L46" s="228"/>
      <c r="M46" s="228">
        <f>SUM(M47:M51)</f>
        <v>0</v>
      </c>
      <c r="N46" s="227"/>
      <c r="O46" s="227">
        <f>SUM(O47:O51)</f>
        <v>0.12</v>
      </c>
      <c r="P46" s="227"/>
      <c r="Q46" s="227">
        <f>SUM(Q47:Q51)</f>
        <v>0</v>
      </c>
      <c r="R46" s="228"/>
      <c r="S46" s="228"/>
      <c r="T46" s="229"/>
      <c r="U46" s="223"/>
      <c r="V46" s="223">
        <f>SUM(V47:V51)</f>
        <v>0</v>
      </c>
      <c r="W46" s="223"/>
      <c r="X46" s="223"/>
      <c r="Y46" s="223"/>
      <c r="AG46" t="s">
        <v>120</v>
      </c>
    </row>
    <row r="47" spans="1:60" outlineLevel="1" x14ac:dyDescent="0.2">
      <c r="A47" s="231">
        <v>22</v>
      </c>
      <c r="B47" s="232" t="s">
        <v>238</v>
      </c>
      <c r="C47" s="247" t="s">
        <v>239</v>
      </c>
      <c r="D47" s="233" t="s">
        <v>153</v>
      </c>
      <c r="E47" s="234">
        <v>33.6</v>
      </c>
      <c r="F47" s="235"/>
      <c r="G47" s="236">
        <f>ROUND(E47*F47,2)</f>
        <v>0</v>
      </c>
      <c r="H47" s="235"/>
      <c r="I47" s="236">
        <f>ROUND(E47*H47,2)</f>
        <v>0</v>
      </c>
      <c r="J47" s="235"/>
      <c r="K47" s="236">
        <f>ROUND(E47*J47,2)</f>
        <v>0</v>
      </c>
      <c r="L47" s="236">
        <v>21</v>
      </c>
      <c r="M47" s="236">
        <f>G47*(1+L47/100)</f>
        <v>0</v>
      </c>
      <c r="N47" s="234">
        <v>3.5999999999999999E-3</v>
      </c>
      <c r="O47" s="234">
        <f>ROUND(E47*N47,2)</f>
        <v>0.12</v>
      </c>
      <c r="P47" s="234">
        <v>0</v>
      </c>
      <c r="Q47" s="234">
        <f>ROUND(E47*P47,2)</f>
        <v>0</v>
      </c>
      <c r="R47" s="236"/>
      <c r="S47" s="236" t="s">
        <v>138</v>
      </c>
      <c r="T47" s="237" t="s">
        <v>125</v>
      </c>
      <c r="U47" s="221">
        <v>0</v>
      </c>
      <c r="V47" s="221">
        <f>ROUND(E47*U47,2)</f>
        <v>0</v>
      </c>
      <c r="W47" s="221"/>
      <c r="X47" s="221" t="s">
        <v>155</v>
      </c>
      <c r="Y47" s="221" t="s">
        <v>126</v>
      </c>
      <c r="Z47" s="210"/>
      <c r="AA47" s="210"/>
      <c r="AB47" s="210"/>
      <c r="AC47" s="210"/>
      <c r="AD47" s="210"/>
      <c r="AE47" s="210"/>
      <c r="AF47" s="210"/>
      <c r="AG47" s="210" t="s">
        <v>156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5" t="s">
        <v>240</v>
      </c>
      <c r="D48" s="251"/>
      <c r="E48" s="252">
        <v>33.6</v>
      </c>
      <c r="F48" s="221"/>
      <c r="G48" s="221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0"/>
      <c r="AA48" s="210"/>
      <c r="AB48" s="210"/>
      <c r="AC48" s="210"/>
      <c r="AD48" s="210"/>
      <c r="AE48" s="210"/>
      <c r="AF48" s="210"/>
      <c r="AG48" s="210" t="s">
        <v>160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31">
        <v>23</v>
      </c>
      <c r="B49" s="232" t="s">
        <v>241</v>
      </c>
      <c r="C49" s="247" t="s">
        <v>242</v>
      </c>
      <c r="D49" s="233" t="s">
        <v>231</v>
      </c>
      <c r="E49" s="234">
        <v>1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4">
        <v>0</v>
      </c>
      <c r="O49" s="234">
        <f>ROUND(E49*N49,2)</f>
        <v>0</v>
      </c>
      <c r="P49" s="234">
        <v>0</v>
      </c>
      <c r="Q49" s="234">
        <f>ROUND(E49*P49,2)</f>
        <v>0</v>
      </c>
      <c r="R49" s="236"/>
      <c r="S49" s="236" t="s">
        <v>138</v>
      </c>
      <c r="T49" s="237" t="s">
        <v>125</v>
      </c>
      <c r="U49" s="221">
        <v>0</v>
      </c>
      <c r="V49" s="221">
        <f>ROUND(E49*U49,2)</f>
        <v>0</v>
      </c>
      <c r="W49" s="221"/>
      <c r="X49" s="221" t="s">
        <v>155</v>
      </c>
      <c r="Y49" s="221" t="s">
        <v>126</v>
      </c>
      <c r="Z49" s="210"/>
      <c r="AA49" s="210"/>
      <c r="AB49" s="210"/>
      <c r="AC49" s="210"/>
      <c r="AD49" s="210"/>
      <c r="AE49" s="210"/>
      <c r="AF49" s="210"/>
      <c r="AG49" s="210" t="s">
        <v>156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17">
        <v>24</v>
      </c>
      <c r="B50" s="218" t="s">
        <v>243</v>
      </c>
      <c r="C50" s="259" t="s">
        <v>244</v>
      </c>
      <c r="D50" s="219" t="s">
        <v>0</v>
      </c>
      <c r="E50" s="257"/>
      <c r="F50" s="222"/>
      <c r="G50" s="221">
        <f>ROUND(E50*F50,2)</f>
        <v>0</v>
      </c>
      <c r="H50" s="222"/>
      <c r="I50" s="221">
        <f>ROUND(E50*H50,2)</f>
        <v>0</v>
      </c>
      <c r="J50" s="222"/>
      <c r="K50" s="221">
        <f>ROUND(E50*J50,2)</f>
        <v>0</v>
      </c>
      <c r="L50" s="221">
        <v>21</v>
      </c>
      <c r="M50" s="221">
        <f>G50*(1+L50/100)</f>
        <v>0</v>
      </c>
      <c r="N50" s="220">
        <v>0</v>
      </c>
      <c r="O50" s="220">
        <f>ROUND(E50*N50,2)</f>
        <v>0</v>
      </c>
      <c r="P50" s="220">
        <v>0</v>
      </c>
      <c r="Q50" s="220">
        <f>ROUND(E50*P50,2)</f>
        <v>0</v>
      </c>
      <c r="R50" s="221" t="s">
        <v>245</v>
      </c>
      <c r="S50" s="221" t="s">
        <v>124</v>
      </c>
      <c r="T50" s="221" t="s">
        <v>124</v>
      </c>
      <c r="U50" s="221">
        <v>0</v>
      </c>
      <c r="V50" s="221">
        <f>ROUND(E50*U50,2)</f>
        <v>0</v>
      </c>
      <c r="W50" s="221"/>
      <c r="X50" s="221" t="s">
        <v>236</v>
      </c>
      <c r="Y50" s="221" t="s">
        <v>126</v>
      </c>
      <c r="Z50" s="210"/>
      <c r="AA50" s="210"/>
      <c r="AB50" s="210"/>
      <c r="AC50" s="210"/>
      <c r="AD50" s="210"/>
      <c r="AE50" s="210"/>
      <c r="AF50" s="210"/>
      <c r="AG50" s="210" t="s">
        <v>237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60" t="s">
        <v>246</v>
      </c>
      <c r="D51" s="258"/>
      <c r="E51" s="258"/>
      <c r="F51" s="258"/>
      <c r="G51" s="258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0"/>
      <c r="AA51" s="210"/>
      <c r="AB51" s="210"/>
      <c r="AC51" s="210"/>
      <c r="AD51" s="210"/>
      <c r="AE51" s="210"/>
      <c r="AF51" s="210"/>
      <c r="AG51" s="210" t="s">
        <v>158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224" t="s">
        <v>119</v>
      </c>
      <c r="B52" s="225" t="s">
        <v>84</v>
      </c>
      <c r="C52" s="245" t="s">
        <v>85</v>
      </c>
      <c r="D52" s="226"/>
      <c r="E52" s="227"/>
      <c r="F52" s="228"/>
      <c r="G52" s="228">
        <f>SUMIF(AG53:AG131,"&lt;&gt;NOR",G53:G131)</f>
        <v>0</v>
      </c>
      <c r="H52" s="228"/>
      <c r="I52" s="228">
        <f>SUM(I53:I131)</f>
        <v>0</v>
      </c>
      <c r="J52" s="228"/>
      <c r="K52" s="228">
        <f>SUM(K53:K131)</f>
        <v>0</v>
      </c>
      <c r="L52" s="228"/>
      <c r="M52" s="228">
        <f>SUM(M53:M131)</f>
        <v>0</v>
      </c>
      <c r="N52" s="227"/>
      <c r="O52" s="227">
        <f>SUM(O53:O131)</f>
        <v>1.25</v>
      </c>
      <c r="P52" s="227"/>
      <c r="Q52" s="227">
        <f>SUM(Q53:Q131)</f>
        <v>0</v>
      </c>
      <c r="R52" s="228"/>
      <c r="S52" s="228"/>
      <c r="T52" s="229"/>
      <c r="U52" s="223"/>
      <c r="V52" s="223">
        <f>SUM(V53:V131)</f>
        <v>161.64999999999998</v>
      </c>
      <c r="W52" s="223"/>
      <c r="X52" s="223"/>
      <c r="Y52" s="223"/>
      <c r="AG52" t="s">
        <v>120</v>
      </c>
    </row>
    <row r="53" spans="1:60" outlineLevel="1" x14ac:dyDescent="0.2">
      <c r="A53" s="231">
        <v>25</v>
      </c>
      <c r="B53" s="232" t="s">
        <v>247</v>
      </c>
      <c r="C53" s="247" t="s">
        <v>248</v>
      </c>
      <c r="D53" s="233" t="s">
        <v>249</v>
      </c>
      <c r="E53" s="234">
        <v>147.24733000000001</v>
      </c>
      <c r="F53" s="235"/>
      <c r="G53" s="236">
        <f>ROUND(E53*F53,2)</f>
        <v>0</v>
      </c>
      <c r="H53" s="235"/>
      <c r="I53" s="236">
        <f>ROUND(E53*H53,2)</f>
        <v>0</v>
      </c>
      <c r="J53" s="235"/>
      <c r="K53" s="236">
        <f>ROUND(E53*J53,2)</f>
        <v>0</v>
      </c>
      <c r="L53" s="236">
        <v>21</v>
      </c>
      <c r="M53" s="236">
        <f>G53*(1+L53/100)</f>
        <v>0</v>
      </c>
      <c r="N53" s="234">
        <v>0</v>
      </c>
      <c r="O53" s="234">
        <f>ROUND(E53*N53,2)</f>
        <v>0</v>
      </c>
      <c r="P53" s="234">
        <v>0</v>
      </c>
      <c r="Q53" s="234">
        <f>ROUND(E53*P53,2)</f>
        <v>0</v>
      </c>
      <c r="R53" s="236" t="s">
        <v>250</v>
      </c>
      <c r="S53" s="236" t="s">
        <v>124</v>
      </c>
      <c r="T53" s="237" t="s">
        <v>124</v>
      </c>
      <c r="U53" s="221">
        <v>0</v>
      </c>
      <c r="V53" s="221">
        <f>ROUND(E53*U53,2)</f>
        <v>0</v>
      </c>
      <c r="W53" s="221"/>
      <c r="X53" s="221" t="s">
        <v>155</v>
      </c>
      <c r="Y53" s="221" t="s">
        <v>126</v>
      </c>
      <c r="Z53" s="210"/>
      <c r="AA53" s="210"/>
      <c r="AB53" s="210"/>
      <c r="AC53" s="210"/>
      <c r="AD53" s="210"/>
      <c r="AE53" s="210"/>
      <c r="AF53" s="210"/>
      <c r="AG53" s="210" t="s">
        <v>156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17"/>
      <c r="B54" s="218"/>
      <c r="C54" s="255" t="s">
        <v>251</v>
      </c>
      <c r="D54" s="251"/>
      <c r="E54" s="252">
        <v>4.78592</v>
      </c>
      <c r="F54" s="221"/>
      <c r="G54" s="221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0"/>
      <c r="AA54" s="210"/>
      <c r="AB54" s="210"/>
      <c r="AC54" s="210"/>
      <c r="AD54" s="210"/>
      <c r="AE54" s="210"/>
      <c r="AF54" s="210"/>
      <c r="AG54" s="210" t="s">
        <v>160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55" t="s">
        <v>252</v>
      </c>
      <c r="D55" s="251"/>
      <c r="E55" s="252">
        <v>33.501420000000003</v>
      </c>
      <c r="F55" s="221"/>
      <c r="G55" s="221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0"/>
      <c r="AA55" s="210"/>
      <c r="AB55" s="210"/>
      <c r="AC55" s="210"/>
      <c r="AD55" s="210"/>
      <c r="AE55" s="210"/>
      <c r="AF55" s="210"/>
      <c r="AG55" s="210" t="s">
        <v>160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17"/>
      <c r="B56" s="218"/>
      <c r="C56" s="255" t="s">
        <v>253</v>
      </c>
      <c r="D56" s="251"/>
      <c r="E56" s="252">
        <v>86.4</v>
      </c>
      <c r="F56" s="221"/>
      <c r="G56" s="221"/>
      <c r="H56" s="221"/>
      <c r="I56" s="221"/>
      <c r="J56" s="221"/>
      <c r="K56" s="221"/>
      <c r="L56" s="221"/>
      <c r="M56" s="221"/>
      <c r="N56" s="220"/>
      <c r="O56" s="220"/>
      <c r="P56" s="220"/>
      <c r="Q56" s="220"/>
      <c r="R56" s="221"/>
      <c r="S56" s="221"/>
      <c r="T56" s="221"/>
      <c r="U56" s="221"/>
      <c r="V56" s="221"/>
      <c r="W56" s="221"/>
      <c r="X56" s="221"/>
      <c r="Y56" s="221"/>
      <c r="Z56" s="210"/>
      <c r="AA56" s="210"/>
      <c r="AB56" s="210"/>
      <c r="AC56" s="210"/>
      <c r="AD56" s="210"/>
      <c r="AE56" s="210"/>
      <c r="AF56" s="210"/>
      <c r="AG56" s="210" t="s">
        <v>160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17"/>
      <c r="B57" s="218"/>
      <c r="C57" s="255" t="s">
        <v>254</v>
      </c>
      <c r="D57" s="251"/>
      <c r="E57" s="252">
        <v>5.64</v>
      </c>
      <c r="F57" s="221"/>
      <c r="G57" s="221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0"/>
      <c r="AA57" s="210"/>
      <c r="AB57" s="210"/>
      <c r="AC57" s="210"/>
      <c r="AD57" s="210"/>
      <c r="AE57" s="210"/>
      <c r="AF57" s="210"/>
      <c r="AG57" s="210" t="s">
        <v>160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55" t="s">
        <v>255</v>
      </c>
      <c r="D58" s="251"/>
      <c r="E58" s="252">
        <v>5.64</v>
      </c>
      <c r="F58" s="221"/>
      <c r="G58" s="221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0"/>
      <c r="AA58" s="210"/>
      <c r="AB58" s="210"/>
      <c r="AC58" s="210"/>
      <c r="AD58" s="210"/>
      <c r="AE58" s="210"/>
      <c r="AF58" s="210"/>
      <c r="AG58" s="210" t="s">
        <v>160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55" t="s">
        <v>256</v>
      </c>
      <c r="D59" s="251"/>
      <c r="E59" s="252">
        <v>5.64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0"/>
      <c r="AA59" s="210"/>
      <c r="AB59" s="210"/>
      <c r="AC59" s="210"/>
      <c r="AD59" s="210"/>
      <c r="AE59" s="210"/>
      <c r="AF59" s="210"/>
      <c r="AG59" s="210" t="s">
        <v>160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55" t="s">
        <v>257</v>
      </c>
      <c r="D60" s="251"/>
      <c r="E60" s="252">
        <v>5.64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0"/>
      <c r="AA60" s="210"/>
      <c r="AB60" s="210"/>
      <c r="AC60" s="210"/>
      <c r="AD60" s="210"/>
      <c r="AE60" s="210"/>
      <c r="AF60" s="210"/>
      <c r="AG60" s="210" t="s">
        <v>160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31">
        <v>26</v>
      </c>
      <c r="B61" s="232" t="s">
        <v>258</v>
      </c>
      <c r="C61" s="247" t="s">
        <v>259</v>
      </c>
      <c r="D61" s="233" t="s">
        <v>249</v>
      </c>
      <c r="E61" s="234">
        <v>335.92</v>
      </c>
      <c r="F61" s="235"/>
      <c r="G61" s="236">
        <f>ROUND(E61*F61,2)</f>
        <v>0</v>
      </c>
      <c r="H61" s="235"/>
      <c r="I61" s="236">
        <f>ROUND(E61*H61,2)</f>
        <v>0</v>
      </c>
      <c r="J61" s="235"/>
      <c r="K61" s="236">
        <f>ROUND(E61*J61,2)</f>
        <v>0</v>
      </c>
      <c r="L61" s="236">
        <v>21</v>
      </c>
      <c r="M61" s="236">
        <f>G61*(1+L61/100)</f>
        <v>0</v>
      </c>
      <c r="N61" s="234">
        <v>0</v>
      </c>
      <c r="O61" s="234">
        <f>ROUND(E61*N61,2)</f>
        <v>0</v>
      </c>
      <c r="P61" s="234">
        <v>0</v>
      </c>
      <c r="Q61" s="234">
        <f>ROUND(E61*P61,2)</f>
        <v>0</v>
      </c>
      <c r="R61" s="236" t="s">
        <v>250</v>
      </c>
      <c r="S61" s="236" t="s">
        <v>124</v>
      </c>
      <c r="T61" s="237" t="s">
        <v>124</v>
      </c>
      <c r="U61" s="221">
        <v>0</v>
      </c>
      <c r="V61" s="221">
        <f>ROUND(E61*U61,2)</f>
        <v>0</v>
      </c>
      <c r="W61" s="221"/>
      <c r="X61" s="221" t="s">
        <v>155</v>
      </c>
      <c r="Y61" s="221" t="s">
        <v>126</v>
      </c>
      <c r="Z61" s="210"/>
      <c r="AA61" s="210"/>
      <c r="AB61" s="210"/>
      <c r="AC61" s="210"/>
      <c r="AD61" s="210"/>
      <c r="AE61" s="210"/>
      <c r="AF61" s="210"/>
      <c r="AG61" s="210" t="s">
        <v>156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2" x14ac:dyDescent="0.2">
      <c r="A62" s="217"/>
      <c r="B62" s="218"/>
      <c r="C62" s="255" t="s">
        <v>260</v>
      </c>
      <c r="D62" s="251"/>
      <c r="E62" s="252">
        <v>100.48</v>
      </c>
      <c r="F62" s="221"/>
      <c r="G62" s="221"/>
      <c r="H62" s="221"/>
      <c r="I62" s="221"/>
      <c r="J62" s="221"/>
      <c r="K62" s="221"/>
      <c r="L62" s="221"/>
      <c r="M62" s="221"/>
      <c r="N62" s="220"/>
      <c r="O62" s="220"/>
      <c r="P62" s="220"/>
      <c r="Q62" s="220"/>
      <c r="R62" s="221"/>
      <c r="S62" s="221"/>
      <c r="T62" s="221"/>
      <c r="U62" s="221"/>
      <c r="V62" s="221"/>
      <c r="W62" s="221"/>
      <c r="X62" s="221"/>
      <c r="Y62" s="221"/>
      <c r="Z62" s="210"/>
      <c r="AA62" s="210"/>
      <c r="AB62" s="210"/>
      <c r="AC62" s="210"/>
      <c r="AD62" s="210"/>
      <c r="AE62" s="210"/>
      <c r="AF62" s="210"/>
      <c r="AG62" s="210" t="s">
        <v>160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55" t="s">
        <v>261</v>
      </c>
      <c r="D63" s="251"/>
      <c r="E63" s="252">
        <v>29.43</v>
      </c>
      <c r="F63" s="221"/>
      <c r="G63" s="221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0"/>
      <c r="AA63" s="210"/>
      <c r="AB63" s="210"/>
      <c r="AC63" s="210"/>
      <c r="AD63" s="210"/>
      <c r="AE63" s="210"/>
      <c r="AF63" s="210"/>
      <c r="AG63" s="210" t="s">
        <v>160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17"/>
      <c r="B64" s="218"/>
      <c r="C64" s="255" t="s">
        <v>262</v>
      </c>
      <c r="D64" s="251"/>
      <c r="E64" s="252">
        <v>29.43</v>
      </c>
      <c r="F64" s="221"/>
      <c r="G64" s="221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0"/>
      <c r="AA64" s="210"/>
      <c r="AB64" s="210"/>
      <c r="AC64" s="210"/>
      <c r="AD64" s="210"/>
      <c r="AE64" s="210"/>
      <c r="AF64" s="210"/>
      <c r="AG64" s="210" t="s">
        <v>160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17"/>
      <c r="B65" s="218"/>
      <c r="C65" s="255" t="s">
        <v>263</v>
      </c>
      <c r="D65" s="251"/>
      <c r="E65" s="252">
        <v>29.43</v>
      </c>
      <c r="F65" s="221"/>
      <c r="G65" s="221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0"/>
      <c r="AA65" s="210"/>
      <c r="AB65" s="210"/>
      <c r="AC65" s="210"/>
      <c r="AD65" s="210"/>
      <c r="AE65" s="210"/>
      <c r="AF65" s="210"/>
      <c r="AG65" s="210" t="s">
        <v>160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17"/>
      <c r="B66" s="218"/>
      <c r="C66" s="255" t="s">
        <v>264</v>
      </c>
      <c r="D66" s="251"/>
      <c r="E66" s="252">
        <v>29.43</v>
      </c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0"/>
      <c r="AA66" s="210"/>
      <c r="AB66" s="210"/>
      <c r="AC66" s="210"/>
      <c r="AD66" s="210"/>
      <c r="AE66" s="210"/>
      <c r="AF66" s="210"/>
      <c r="AG66" s="210" t="s">
        <v>160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17"/>
      <c r="B67" s="218"/>
      <c r="C67" s="255" t="s">
        <v>265</v>
      </c>
      <c r="D67" s="251"/>
      <c r="E67" s="252">
        <v>29.43</v>
      </c>
      <c r="F67" s="221"/>
      <c r="G67" s="221"/>
      <c r="H67" s="221"/>
      <c r="I67" s="221"/>
      <c r="J67" s="221"/>
      <c r="K67" s="221"/>
      <c r="L67" s="221"/>
      <c r="M67" s="221"/>
      <c r="N67" s="220"/>
      <c r="O67" s="220"/>
      <c r="P67" s="220"/>
      <c r="Q67" s="220"/>
      <c r="R67" s="221"/>
      <c r="S67" s="221"/>
      <c r="T67" s="221"/>
      <c r="U67" s="221"/>
      <c r="V67" s="221"/>
      <c r="W67" s="221"/>
      <c r="X67" s="221"/>
      <c r="Y67" s="221"/>
      <c r="Z67" s="210"/>
      <c r="AA67" s="210"/>
      <c r="AB67" s="210"/>
      <c r="AC67" s="210"/>
      <c r="AD67" s="210"/>
      <c r="AE67" s="210"/>
      <c r="AF67" s="210"/>
      <c r="AG67" s="210" t="s">
        <v>160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17"/>
      <c r="B68" s="218"/>
      <c r="C68" s="255" t="s">
        <v>266</v>
      </c>
      <c r="D68" s="251"/>
      <c r="E68" s="252">
        <v>29.43</v>
      </c>
      <c r="F68" s="221"/>
      <c r="G68" s="221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0"/>
      <c r="AA68" s="210"/>
      <c r="AB68" s="210"/>
      <c r="AC68" s="210"/>
      <c r="AD68" s="210"/>
      <c r="AE68" s="210"/>
      <c r="AF68" s="210"/>
      <c r="AG68" s="210" t="s">
        <v>160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55" t="s">
        <v>267</v>
      </c>
      <c r="D69" s="251"/>
      <c r="E69" s="252">
        <v>29.43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0"/>
      <c r="AA69" s="210"/>
      <c r="AB69" s="210"/>
      <c r="AC69" s="210"/>
      <c r="AD69" s="210"/>
      <c r="AE69" s="210"/>
      <c r="AF69" s="210"/>
      <c r="AG69" s="210" t="s">
        <v>160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55" t="s">
        <v>268</v>
      </c>
      <c r="D70" s="251"/>
      <c r="E70" s="252">
        <v>29.43</v>
      </c>
      <c r="F70" s="221"/>
      <c r="G70" s="221"/>
      <c r="H70" s="221"/>
      <c r="I70" s="221"/>
      <c r="J70" s="221"/>
      <c r="K70" s="221"/>
      <c r="L70" s="221"/>
      <c r="M70" s="221"/>
      <c r="N70" s="220"/>
      <c r="O70" s="220"/>
      <c r="P70" s="220"/>
      <c r="Q70" s="220"/>
      <c r="R70" s="221"/>
      <c r="S70" s="221"/>
      <c r="T70" s="221"/>
      <c r="U70" s="221"/>
      <c r="V70" s="221"/>
      <c r="W70" s="221"/>
      <c r="X70" s="221"/>
      <c r="Y70" s="221"/>
      <c r="Z70" s="210"/>
      <c r="AA70" s="210"/>
      <c r="AB70" s="210"/>
      <c r="AC70" s="210"/>
      <c r="AD70" s="210"/>
      <c r="AE70" s="210"/>
      <c r="AF70" s="210"/>
      <c r="AG70" s="210" t="s">
        <v>160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31">
        <v>27</v>
      </c>
      <c r="B71" s="232" t="s">
        <v>269</v>
      </c>
      <c r="C71" s="247" t="s">
        <v>270</v>
      </c>
      <c r="D71" s="233" t="s">
        <v>249</v>
      </c>
      <c r="E71" s="234">
        <v>379.76</v>
      </c>
      <c r="F71" s="235"/>
      <c r="G71" s="236">
        <f>ROUND(E71*F71,2)</f>
        <v>0</v>
      </c>
      <c r="H71" s="235"/>
      <c r="I71" s="236">
        <f>ROUND(E71*H71,2)</f>
        <v>0</v>
      </c>
      <c r="J71" s="235"/>
      <c r="K71" s="236">
        <f>ROUND(E71*J71,2)</f>
        <v>0</v>
      </c>
      <c r="L71" s="236">
        <v>21</v>
      </c>
      <c r="M71" s="236">
        <f>G71*(1+L71/100)</f>
        <v>0</v>
      </c>
      <c r="N71" s="234">
        <v>0</v>
      </c>
      <c r="O71" s="234">
        <f>ROUND(E71*N71,2)</f>
        <v>0</v>
      </c>
      <c r="P71" s="234">
        <v>0</v>
      </c>
      <c r="Q71" s="234">
        <f>ROUND(E71*P71,2)</f>
        <v>0</v>
      </c>
      <c r="R71" s="236" t="s">
        <v>250</v>
      </c>
      <c r="S71" s="236" t="s">
        <v>124</v>
      </c>
      <c r="T71" s="237" t="s">
        <v>124</v>
      </c>
      <c r="U71" s="221">
        <v>0</v>
      </c>
      <c r="V71" s="221">
        <f>ROUND(E71*U71,2)</f>
        <v>0</v>
      </c>
      <c r="W71" s="221"/>
      <c r="X71" s="221" t="s">
        <v>155</v>
      </c>
      <c r="Y71" s="221" t="s">
        <v>126</v>
      </c>
      <c r="Z71" s="210"/>
      <c r="AA71" s="210"/>
      <c r="AB71" s="210"/>
      <c r="AC71" s="210"/>
      <c r="AD71" s="210"/>
      <c r="AE71" s="210"/>
      <c r="AF71" s="210"/>
      <c r="AG71" s="210" t="s">
        <v>156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17"/>
      <c r="B72" s="218"/>
      <c r="C72" s="255" t="s">
        <v>271</v>
      </c>
      <c r="D72" s="251"/>
      <c r="E72" s="252">
        <v>99.64</v>
      </c>
      <c r="F72" s="221"/>
      <c r="G72" s="221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0"/>
      <c r="AA72" s="210"/>
      <c r="AB72" s="210"/>
      <c r="AC72" s="210"/>
      <c r="AD72" s="210"/>
      <c r="AE72" s="210"/>
      <c r="AF72" s="210"/>
      <c r="AG72" s="210" t="s">
        <v>160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55" t="s">
        <v>272</v>
      </c>
      <c r="D73" s="251"/>
      <c r="E73" s="252">
        <v>99.64</v>
      </c>
      <c r="F73" s="221"/>
      <c r="G73" s="221"/>
      <c r="H73" s="221"/>
      <c r="I73" s="221"/>
      <c r="J73" s="221"/>
      <c r="K73" s="221"/>
      <c r="L73" s="221"/>
      <c r="M73" s="221"/>
      <c r="N73" s="220"/>
      <c r="O73" s="220"/>
      <c r="P73" s="220"/>
      <c r="Q73" s="220"/>
      <c r="R73" s="221"/>
      <c r="S73" s="221"/>
      <c r="T73" s="221"/>
      <c r="U73" s="221"/>
      <c r="V73" s="221"/>
      <c r="W73" s="221"/>
      <c r="X73" s="221"/>
      <c r="Y73" s="221"/>
      <c r="Z73" s="210"/>
      <c r="AA73" s="210"/>
      <c r="AB73" s="210"/>
      <c r="AC73" s="210"/>
      <c r="AD73" s="210"/>
      <c r="AE73" s="210"/>
      <c r="AF73" s="210"/>
      <c r="AG73" s="210" t="s">
        <v>160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17"/>
      <c r="B74" s="218"/>
      <c r="C74" s="255" t="s">
        <v>273</v>
      </c>
      <c r="D74" s="251"/>
      <c r="E74" s="252">
        <v>90.24</v>
      </c>
      <c r="F74" s="221"/>
      <c r="G74" s="221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0"/>
      <c r="AA74" s="210"/>
      <c r="AB74" s="210"/>
      <c r="AC74" s="210"/>
      <c r="AD74" s="210"/>
      <c r="AE74" s="210"/>
      <c r="AF74" s="210"/>
      <c r="AG74" s="210" t="s">
        <v>160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">
      <c r="A75" s="217"/>
      <c r="B75" s="218"/>
      <c r="C75" s="255" t="s">
        <v>274</v>
      </c>
      <c r="D75" s="251"/>
      <c r="E75" s="252">
        <v>90.24</v>
      </c>
      <c r="F75" s="221"/>
      <c r="G75" s="221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0"/>
      <c r="AA75" s="210"/>
      <c r="AB75" s="210"/>
      <c r="AC75" s="210"/>
      <c r="AD75" s="210"/>
      <c r="AE75" s="210"/>
      <c r="AF75" s="210"/>
      <c r="AG75" s="210" t="s">
        <v>160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31">
        <v>28</v>
      </c>
      <c r="B76" s="232" t="s">
        <v>275</v>
      </c>
      <c r="C76" s="247" t="s">
        <v>276</v>
      </c>
      <c r="D76" s="233" t="s">
        <v>249</v>
      </c>
      <c r="E76" s="234">
        <v>203.04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4">
        <v>0</v>
      </c>
      <c r="O76" s="234">
        <f>ROUND(E76*N76,2)</f>
        <v>0</v>
      </c>
      <c r="P76" s="234">
        <v>0</v>
      </c>
      <c r="Q76" s="234">
        <f>ROUND(E76*P76,2)</f>
        <v>0</v>
      </c>
      <c r="R76" s="236" t="s">
        <v>250</v>
      </c>
      <c r="S76" s="236" t="s">
        <v>124</v>
      </c>
      <c r="T76" s="237" t="s">
        <v>124</v>
      </c>
      <c r="U76" s="221">
        <v>0</v>
      </c>
      <c r="V76" s="221">
        <f>ROUND(E76*U76,2)</f>
        <v>0</v>
      </c>
      <c r="W76" s="221"/>
      <c r="X76" s="221" t="s">
        <v>155</v>
      </c>
      <c r="Y76" s="221" t="s">
        <v>126</v>
      </c>
      <c r="Z76" s="210"/>
      <c r="AA76" s="210"/>
      <c r="AB76" s="210"/>
      <c r="AC76" s="210"/>
      <c r="AD76" s="210"/>
      <c r="AE76" s="210"/>
      <c r="AF76" s="210"/>
      <c r="AG76" s="210" t="s">
        <v>156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55" t="s">
        <v>277</v>
      </c>
      <c r="D77" s="251"/>
      <c r="E77" s="252">
        <v>101.52</v>
      </c>
      <c r="F77" s="221"/>
      <c r="G77" s="221"/>
      <c r="H77" s="221"/>
      <c r="I77" s="221"/>
      <c r="J77" s="221"/>
      <c r="K77" s="221"/>
      <c r="L77" s="221"/>
      <c r="M77" s="221"/>
      <c r="N77" s="220"/>
      <c r="O77" s="220"/>
      <c r="P77" s="220"/>
      <c r="Q77" s="220"/>
      <c r="R77" s="221"/>
      <c r="S77" s="221"/>
      <c r="T77" s="221"/>
      <c r="U77" s="221"/>
      <c r="V77" s="221"/>
      <c r="W77" s="221"/>
      <c r="X77" s="221"/>
      <c r="Y77" s="221"/>
      <c r="Z77" s="210"/>
      <c r="AA77" s="210"/>
      <c r="AB77" s="210"/>
      <c r="AC77" s="210"/>
      <c r="AD77" s="210"/>
      <c r="AE77" s="210"/>
      <c r="AF77" s="210"/>
      <c r="AG77" s="210" t="s">
        <v>160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">
      <c r="A78" s="217"/>
      <c r="B78" s="218"/>
      <c r="C78" s="255" t="s">
        <v>278</v>
      </c>
      <c r="D78" s="251"/>
      <c r="E78" s="252">
        <v>101.52</v>
      </c>
      <c r="F78" s="221"/>
      <c r="G78" s="221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0"/>
      <c r="AA78" s="210"/>
      <c r="AB78" s="210"/>
      <c r="AC78" s="210"/>
      <c r="AD78" s="210"/>
      <c r="AE78" s="210"/>
      <c r="AF78" s="210"/>
      <c r="AG78" s="210" t="s">
        <v>160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31">
        <v>29</v>
      </c>
      <c r="B79" s="232" t="s">
        <v>279</v>
      </c>
      <c r="C79" s="247" t="s">
        <v>280</v>
      </c>
      <c r="D79" s="233" t="s">
        <v>249</v>
      </c>
      <c r="E79" s="234">
        <v>124.68733</v>
      </c>
      <c r="F79" s="235"/>
      <c r="G79" s="236">
        <f>ROUND(E79*F79,2)</f>
        <v>0</v>
      </c>
      <c r="H79" s="235"/>
      <c r="I79" s="236">
        <f>ROUND(E79*H79,2)</f>
        <v>0</v>
      </c>
      <c r="J79" s="235"/>
      <c r="K79" s="236">
        <f>ROUND(E79*J79,2)</f>
        <v>0</v>
      </c>
      <c r="L79" s="236">
        <v>21</v>
      </c>
      <c r="M79" s="236">
        <f>G79*(1+L79/100)</f>
        <v>0</v>
      </c>
      <c r="N79" s="234">
        <v>6.0000000000000002E-5</v>
      </c>
      <c r="O79" s="234">
        <f>ROUND(E79*N79,2)</f>
        <v>0.01</v>
      </c>
      <c r="P79" s="234">
        <v>0</v>
      </c>
      <c r="Q79" s="234">
        <f>ROUND(E79*P79,2)</f>
        <v>0</v>
      </c>
      <c r="R79" s="236" t="s">
        <v>250</v>
      </c>
      <c r="S79" s="236" t="s">
        <v>124</v>
      </c>
      <c r="T79" s="237" t="s">
        <v>124</v>
      </c>
      <c r="U79" s="221">
        <v>0.42599999999999999</v>
      </c>
      <c r="V79" s="221">
        <f>ROUND(E79*U79,2)</f>
        <v>53.12</v>
      </c>
      <c r="W79" s="221"/>
      <c r="X79" s="221" t="s">
        <v>155</v>
      </c>
      <c r="Y79" s="221" t="s">
        <v>126</v>
      </c>
      <c r="Z79" s="210"/>
      <c r="AA79" s="210"/>
      <c r="AB79" s="210"/>
      <c r="AC79" s="210"/>
      <c r="AD79" s="210"/>
      <c r="AE79" s="210"/>
      <c r="AF79" s="210"/>
      <c r="AG79" s="210" t="s">
        <v>156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17"/>
      <c r="B80" s="218"/>
      <c r="C80" s="255" t="s">
        <v>251</v>
      </c>
      <c r="D80" s="251"/>
      <c r="E80" s="252">
        <v>4.79</v>
      </c>
      <c r="F80" s="221"/>
      <c r="G80" s="221"/>
      <c r="H80" s="221"/>
      <c r="I80" s="221"/>
      <c r="J80" s="221"/>
      <c r="K80" s="221"/>
      <c r="L80" s="221"/>
      <c r="M80" s="221"/>
      <c r="N80" s="220"/>
      <c r="O80" s="220"/>
      <c r="P80" s="220"/>
      <c r="Q80" s="220"/>
      <c r="R80" s="221"/>
      <c r="S80" s="221"/>
      <c r="T80" s="221"/>
      <c r="U80" s="221"/>
      <c r="V80" s="221"/>
      <c r="W80" s="221"/>
      <c r="X80" s="221"/>
      <c r="Y80" s="221"/>
      <c r="Z80" s="210"/>
      <c r="AA80" s="210"/>
      <c r="AB80" s="210"/>
      <c r="AC80" s="210"/>
      <c r="AD80" s="210"/>
      <c r="AE80" s="210"/>
      <c r="AF80" s="210"/>
      <c r="AG80" s="210" t="s">
        <v>160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">
      <c r="A81" s="217"/>
      <c r="B81" s="218"/>
      <c r="C81" s="255" t="s">
        <v>252</v>
      </c>
      <c r="D81" s="251"/>
      <c r="E81" s="252">
        <v>33.5</v>
      </c>
      <c r="F81" s="221"/>
      <c r="G81" s="221"/>
      <c r="H81" s="221"/>
      <c r="I81" s="221"/>
      <c r="J81" s="221"/>
      <c r="K81" s="221"/>
      <c r="L81" s="221"/>
      <c r="M81" s="221"/>
      <c r="N81" s="220"/>
      <c r="O81" s="220"/>
      <c r="P81" s="220"/>
      <c r="Q81" s="220"/>
      <c r="R81" s="221"/>
      <c r="S81" s="221"/>
      <c r="T81" s="221"/>
      <c r="U81" s="221"/>
      <c r="V81" s="221"/>
      <c r="W81" s="221"/>
      <c r="X81" s="221"/>
      <c r="Y81" s="221"/>
      <c r="Z81" s="210"/>
      <c r="AA81" s="210"/>
      <c r="AB81" s="210"/>
      <c r="AC81" s="210"/>
      <c r="AD81" s="210"/>
      <c r="AE81" s="210"/>
      <c r="AF81" s="210"/>
      <c r="AG81" s="210" t="s">
        <v>160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3" x14ac:dyDescent="0.2">
      <c r="A82" s="217"/>
      <c r="B82" s="218"/>
      <c r="C82" s="255" t="s">
        <v>253</v>
      </c>
      <c r="D82" s="251"/>
      <c r="E82" s="252">
        <v>86.4</v>
      </c>
      <c r="F82" s="221"/>
      <c r="G82" s="221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0"/>
      <c r="AA82" s="210"/>
      <c r="AB82" s="210"/>
      <c r="AC82" s="210"/>
      <c r="AD82" s="210"/>
      <c r="AE82" s="210"/>
      <c r="AF82" s="210"/>
      <c r="AG82" s="210" t="s">
        <v>160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31">
        <v>30</v>
      </c>
      <c r="B83" s="232" t="s">
        <v>281</v>
      </c>
      <c r="C83" s="247" t="s">
        <v>282</v>
      </c>
      <c r="D83" s="233" t="s">
        <v>249</v>
      </c>
      <c r="E83" s="234">
        <v>22.56</v>
      </c>
      <c r="F83" s="235"/>
      <c r="G83" s="236">
        <f>ROUND(E83*F83,2)</f>
        <v>0</v>
      </c>
      <c r="H83" s="235"/>
      <c r="I83" s="236">
        <f>ROUND(E83*H83,2)</f>
        <v>0</v>
      </c>
      <c r="J83" s="235"/>
      <c r="K83" s="236">
        <f>ROUND(E83*J83,2)</f>
        <v>0</v>
      </c>
      <c r="L83" s="236">
        <v>21</v>
      </c>
      <c r="M83" s="236">
        <f>G83*(1+L83/100)</f>
        <v>0</v>
      </c>
      <c r="N83" s="234">
        <v>6.0000000000000002E-5</v>
      </c>
      <c r="O83" s="234">
        <f>ROUND(E83*N83,2)</f>
        <v>0</v>
      </c>
      <c r="P83" s="234">
        <v>0</v>
      </c>
      <c r="Q83" s="234">
        <f>ROUND(E83*P83,2)</f>
        <v>0</v>
      </c>
      <c r="R83" s="236" t="s">
        <v>250</v>
      </c>
      <c r="S83" s="236" t="s">
        <v>124</v>
      </c>
      <c r="T83" s="237" t="s">
        <v>124</v>
      </c>
      <c r="U83" s="221">
        <v>0.30399999999999999</v>
      </c>
      <c r="V83" s="221">
        <f>ROUND(E83*U83,2)</f>
        <v>6.86</v>
      </c>
      <c r="W83" s="221"/>
      <c r="X83" s="221" t="s">
        <v>155</v>
      </c>
      <c r="Y83" s="221" t="s">
        <v>126</v>
      </c>
      <c r="Z83" s="210"/>
      <c r="AA83" s="210"/>
      <c r="AB83" s="210"/>
      <c r="AC83" s="210"/>
      <c r="AD83" s="210"/>
      <c r="AE83" s="210"/>
      <c r="AF83" s="210"/>
      <c r="AG83" s="210" t="s">
        <v>156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55" t="s">
        <v>254</v>
      </c>
      <c r="D84" s="251"/>
      <c r="E84" s="252">
        <v>5.64</v>
      </c>
      <c r="F84" s="221"/>
      <c r="G84" s="221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0"/>
      <c r="AA84" s="210"/>
      <c r="AB84" s="210"/>
      <c r="AC84" s="210"/>
      <c r="AD84" s="210"/>
      <c r="AE84" s="210"/>
      <c r="AF84" s="210"/>
      <c r="AG84" s="210" t="s">
        <v>160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">
      <c r="A85" s="217"/>
      <c r="B85" s="218"/>
      <c r="C85" s="255" t="s">
        <v>255</v>
      </c>
      <c r="D85" s="251"/>
      <c r="E85" s="252">
        <v>5.64</v>
      </c>
      <c r="F85" s="221"/>
      <c r="G85" s="221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0"/>
      <c r="AA85" s="210"/>
      <c r="AB85" s="210"/>
      <c r="AC85" s="210"/>
      <c r="AD85" s="210"/>
      <c r="AE85" s="210"/>
      <c r="AF85" s="210"/>
      <c r="AG85" s="210" t="s">
        <v>160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17"/>
      <c r="B86" s="218"/>
      <c r="C86" s="255" t="s">
        <v>256</v>
      </c>
      <c r="D86" s="251"/>
      <c r="E86" s="252">
        <v>5.64</v>
      </c>
      <c r="F86" s="221"/>
      <c r="G86" s="221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0"/>
      <c r="AA86" s="210"/>
      <c r="AB86" s="210"/>
      <c r="AC86" s="210"/>
      <c r="AD86" s="210"/>
      <c r="AE86" s="210"/>
      <c r="AF86" s="210"/>
      <c r="AG86" s="210" t="s">
        <v>160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17"/>
      <c r="B87" s="218"/>
      <c r="C87" s="255" t="s">
        <v>257</v>
      </c>
      <c r="D87" s="251"/>
      <c r="E87" s="252">
        <v>5.64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0"/>
      <c r="AA87" s="210"/>
      <c r="AB87" s="210"/>
      <c r="AC87" s="210"/>
      <c r="AD87" s="210"/>
      <c r="AE87" s="210"/>
      <c r="AF87" s="210"/>
      <c r="AG87" s="210" t="s">
        <v>160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31">
        <v>31</v>
      </c>
      <c r="B88" s="232" t="s">
        <v>283</v>
      </c>
      <c r="C88" s="247" t="s">
        <v>284</v>
      </c>
      <c r="D88" s="233" t="s">
        <v>249</v>
      </c>
      <c r="E88" s="234">
        <v>100.48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4">
        <v>6.0000000000000002E-5</v>
      </c>
      <c r="O88" s="234">
        <f>ROUND(E88*N88,2)</f>
        <v>0.01</v>
      </c>
      <c r="P88" s="234">
        <v>0</v>
      </c>
      <c r="Q88" s="234">
        <f>ROUND(E88*P88,2)</f>
        <v>0</v>
      </c>
      <c r="R88" s="236" t="s">
        <v>250</v>
      </c>
      <c r="S88" s="236" t="s">
        <v>124</v>
      </c>
      <c r="T88" s="237" t="s">
        <v>180</v>
      </c>
      <c r="U88" s="221">
        <v>0.221</v>
      </c>
      <c r="V88" s="221">
        <f>ROUND(E88*U88,2)</f>
        <v>22.21</v>
      </c>
      <c r="W88" s="221"/>
      <c r="X88" s="221" t="s">
        <v>155</v>
      </c>
      <c r="Y88" s="221" t="s">
        <v>126</v>
      </c>
      <c r="Z88" s="210"/>
      <c r="AA88" s="210"/>
      <c r="AB88" s="210"/>
      <c r="AC88" s="210"/>
      <c r="AD88" s="210"/>
      <c r="AE88" s="210"/>
      <c r="AF88" s="210"/>
      <c r="AG88" s="210" t="s">
        <v>156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22.5" outlineLevel="2" x14ac:dyDescent="0.2">
      <c r="A89" s="217"/>
      <c r="B89" s="218"/>
      <c r="C89" s="255" t="s">
        <v>260</v>
      </c>
      <c r="D89" s="251"/>
      <c r="E89" s="252">
        <v>100.48</v>
      </c>
      <c r="F89" s="221"/>
      <c r="G89" s="221"/>
      <c r="H89" s="221"/>
      <c r="I89" s="221"/>
      <c r="J89" s="221"/>
      <c r="K89" s="221"/>
      <c r="L89" s="221"/>
      <c r="M89" s="221"/>
      <c r="N89" s="220"/>
      <c r="O89" s="220"/>
      <c r="P89" s="220"/>
      <c r="Q89" s="220"/>
      <c r="R89" s="221"/>
      <c r="S89" s="221"/>
      <c r="T89" s="221"/>
      <c r="U89" s="221"/>
      <c r="V89" s="221"/>
      <c r="W89" s="221"/>
      <c r="X89" s="221"/>
      <c r="Y89" s="221"/>
      <c r="Z89" s="210"/>
      <c r="AA89" s="210"/>
      <c r="AB89" s="210"/>
      <c r="AC89" s="210"/>
      <c r="AD89" s="210"/>
      <c r="AE89" s="210"/>
      <c r="AF89" s="210"/>
      <c r="AG89" s="210" t="s">
        <v>160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31">
        <v>32</v>
      </c>
      <c r="B90" s="232" t="s">
        <v>285</v>
      </c>
      <c r="C90" s="247" t="s">
        <v>286</v>
      </c>
      <c r="D90" s="233" t="s">
        <v>249</v>
      </c>
      <c r="E90" s="234">
        <v>235.44</v>
      </c>
      <c r="F90" s="235"/>
      <c r="G90" s="236">
        <f>ROUND(E90*F90,2)</f>
        <v>0</v>
      </c>
      <c r="H90" s="235"/>
      <c r="I90" s="236">
        <f>ROUND(E90*H90,2)</f>
        <v>0</v>
      </c>
      <c r="J90" s="235"/>
      <c r="K90" s="236">
        <f>ROUND(E90*J90,2)</f>
        <v>0</v>
      </c>
      <c r="L90" s="236">
        <v>21</v>
      </c>
      <c r="M90" s="236">
        <f>G90*(1+L90/100)</f>
        <v>0</v>
      </c>
      <c r="N90" s="234">
        <v>5.0000000000000002E-5</v>
      </c>
      <c r="O90" s="234">
        <f>ROUND(E90*N90,2)</f>
        <v>0.01</v>
      </c>
      <c r="P90" s="234">
        <v>0</v>
      </c>
      <c r="Q90" s="234">
        <f>ROUND(E90*P90,2)</f>
        <v>0</v>
      </c>
      <c r="R90" s="236" t="s">
        <v>250</v>
      </c>
      <c r="S90" s="236" t="s">
        <v>124</v>
      </c>
      <c r="T90" s="237" t="s">
        <v>124</v>
      </c>
      <c r="U90" s="221">
        <v>0.1</v>
      </c>
      <c r="V90" s="221">
        <f>ROUND(E90*U90,2)</f>
        <v>23.54</v>
      </c>
      <c r="W90" s="221"/>
      <c r="X90" s="221" t="s">
        <v>155</v>
      </c>
      <c r="Y90" s="221" t="s">
        <v>126</v>
      </c>
      <c r="Z90" s="210"/>
      <c r="AA90" s="210"/>
      <c r="AB90" s="210"/>
      <c r="AC90" s="210"/>
      <c r="AD90" s="210"/>
      <c r="AE90" s="210"/>
      <c r="AF90" s="210"/>
      <c r="AG90" s="210" t="s">
        <v>156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17"/>
      <c r="B91" s="218"/>
      <c r="C91" s="255" t="s">
        <v>261</v>
      </c>
      <c r="D91" s="251"/>
      <c r="E91" s="252">
        <v>29.43</v>
      </c>
      <c r="F91" s="221"/>
      <c r="G91" s="221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0"/>
      <c r="AA91" s="210"/>
      <c r="AB91" s="210"/>
      <c r="AC91" s="210"/>
      <c r="AD91" s="210"/>
      <c r="AE91" s="210"/>
      <c r="AF91" s="210"/>
      <c r="AG91" s="210" t="s">
        <v>160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">
      <c r="A92" s="217"/>
      <c r="B92" s="218"/>
      <c r="C92" s="255" t="s">
        <v>262</v>
      </c>
      <c r="D92" s="251"/>
      <c r="E92" s="252">
        <v>29.43</v>
      </c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0"/>
      <c r="AA92" s="210"/>
      <c r="AB92" s="210"/>
      <c r="AC92" s="210"/>
      <c r="AD92" s="210"/>
      <c r="AE92" s="210"/>
      <c r="AF92" s="210"/>
      <c r="AG92" s="210" t="s">
        <v>160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">
      <c r="A93" s="217"/>
      <c r="B93" s="218"/>
      <c r="C93" s="255" t="s">
        <v>263</v>
      </c>
      <c r="D93" s="251"/>
      <c r="E93" s="252">
        <v>29.43</v>
      </c>
      <c r="F93" s="221"/>
      <c r="G93" s="221"/>
      <c r="H93" s="221"/>
      <c r="I93" s="221"/>
      <c r="J93" s="221"/>
      <c r="K93" s="221"/>
      <c r="L93" s="221"/>
      <c r="M93" s="221"/>
      <c r="N93" s="220"/>
      <c r="O93" s="220"/>
      <c r="P93" s="220"/>
      <c r="Q93" s="220"/>
      <c r="R93" s="221"/>
      <c r="S93" s="221"/>
      <c r="T93" s="221"/>
      <c r="U93" s="221"/>
      <c r="V93" s="221"/>
      <c r="W93" s="221"/>
      <c r="X93" s="221"/>
      <c r="Y93" s="221"/>
      <c r="Z93" s="210"/>
      <c r="AA93" s="210"/>
      <c r="AB93" s="210"/>
      <c r="AC93" s="210"/>
      <c r="AD93" s="210"/>
      <c r="AE93" s="210"/>
      <c r="AF93" s="210"/>
      <c r="AG93" s="210" t="s">
        <v>160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17"/>
      <c r="B94" s="218"/>
      <c r="C94" s="255" t="s">
        <v>264</v>
      </c>
      <c r="D94" s="251"/>
      <c r="E94" s="252">
        <v>29.43</v>
      </c>
      <c r="F94" s="221"/>
      <c r="G94" s="221"/>
      <c r="H94" s="221"/>
      <c r="I94" s="221"/>
      <c r="J94" s="221"/>
      <c r="K94" s="221"/>
      <c r="L94" s="221"/>
      <c r="M94" s="221"/>
      <c r="N94" s="220"/>
      <c r="O94" s="220"/>
      <c r="P94" s="220"/>
      <c r="Q94" s="220"/>
      <c r="R94" s="221"/>
      <c r="S94" s="221"/>
      <c r="T94" s="221"/>
      <c r="U94" s="221"/>
      <c r="V94" s="221"/>
      <c r="W94" s="221"/>
      <c r="X94" s="221"/>
      <c r="Y94" s="221"/>
      <c r="Z94" s="210"/>
      <c r="AA94" s="210"/>
      <c r="AB94" s="210"/>
      <c r="AC94" s="210"/>
      <c r="AD94" s="210"/>
      <c r="AE94" s="210"/>
      <c r="AF94" s="210"/>
      <c r="AG94" s="210" t="s">
        <v>160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">
      <c r="A95" s="217"/>
      <c r="B95" s="218"/>
      <c r="C95" s="255" t="s">
        <v>265</v>
      </c>
      <c r="D95" s="251"/>
      <c r="E95" s="252">
        <v>29.43</v>
      </c>
      <c r="F95" s="221"/>
      <c r="G95" s="221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0"/>
      <c r="AA95" s="210"/>
      <c r="AB95" s="210"/>
      <c r="AC95" s="210"/>
      <c r="AD95" s="210"/>
      <c r="AE95" s="210"/>
      <c r="AF95" s="210"/>
      <c r="AG95" s="210" t="s">
        <v>160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17"/>
      <c r="B96" s="218"/>
      <c r="C96" s="255" t="s">
        <v>266</v>
      </c>
      <c r="D96" s="251"/>
      <c r="E96" s="252">
        <v>29.43</v>
      </c>
      <c r="F96" s="221"/>
      <c r="G96" s="221"/>
      <c r="H96" s="221"/>
      <c r="I96" s="221"/>
      <c r="J96" s="221"/>
      <c r="K96" s="221"/>
      <c r="L96" s="221"/>
      <c r="M96" s="221"/>
      <c r="N96" s="220"/>
      <c r="O96" s="220"/>
      <c r="P96" s="220"/>
      <c r="Q96" s="220"/>
      <c r="R96" s="221"/>
      <c r="S96" s="221"/>
      <c r="T96" s="221"/>
      <c r="U96" s="221"/>
      <c r="V96" s="221"/>
      <c r="W96" s="221"/>
      <c r="X96" s="221"/>
      <c r="Y96" s="221"/>
      <c r="Z96" s="210"/>
      <c r="AA96" s="210"/>
      <c r="AB96" s="210"/>
      <c r="AC96" s="210"/>
      <c r="AD96" s="210"/>
      <c r="AE96" s="210"/>
      <c r="AF96" s="210"/>
      <c r="AG96" s="210" t="s">
        <v>160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55" t="s">
        <v>267</v>
      </c>
      <c r="D97" s="251"/>
      <c r="E97" s="252">
        <v>29.43</v>
      </c>
      <c r="F97" s="221"/>
      <c r="G97" s="221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0"/>
      <c r="AA97" s="210"/>
      <c r="AB97" s="210"/>
      <c r="AC97" s="210"/>
      <c r="AD97" s="210"/>
      <c r="AE97" s="210"/>
      <c r="AF97" s="210"/>
      <c r="AG97" s="210" t="s">
        <v>160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55" t="s">
        <v>268</v>
      </c>
      <c r="D98" s="251"/>
      <c r="E98" s="252">
        <v>29.43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0"/>
      <c r="AA98" s="210"/>
      <c r="AB98" s="210"/>
      <c r="AC98" s="210"/>
      <c r="AD98" s="210"/>
      <c r="AE98" s="210"/>
      <c r="AF98" s="210"/>
      <c r="AG98" s="210" t="s">
        <v>160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31">
        <v>33</v>
      </c>
      <c r="B99" s="232" t="s">
        <v>287</v>
      </c>
      <c r="C99" s="247" t="s">
        <v>288</v>
      </c>
      <c r="D99" s="233" t="s">
        <v>249</v>
      </c>
      <c r="E99" s="234">
        <v>540.02560000000005</v>
      </c>
      <c r="F99" s="235"/>
      <c r="G99" s="236">
        <f>ROUND(E99*F99,2)</f>
        <v>0</v>
      </c>
      <c r="H99" s="235"/>
      <c r="I99" s="236">
        <f>ROUND(E99*H99,2)</f>
        <v>0</v>
      </c>
      <c r="J99" s="235"/>
      <c r="K99" s="236">
        <f>ROUND(E99*J99,2)</f>
        <v>0</v>
      </c>
      <c r="L99" s="236">
        <v>21</v>
      </c>
      <c r="M99" s="236">
        <f>G99*(1+L99/100)</f>
        <v>0</v>
      </c>
      <c r="N99" s="234">
        <v>5.0000000000000002E-5</v>
      </c>
      <c r="O99" s="234">
        <f>ROUND(E99*N99,2)</f>
        <v>0.03</v>
      </c>
      <c r="P99" s="234">
        <v>0</v>
      </c>
      <c r="Q99" s="234">
        <f>ROUND(E99*P99,2)</f>
        <v>0</v>
      </c>
      <c r="R99" s="236" t="s">
        <v>250</v>
      </c>
      <c r="S99" s="236" t="s">
        <v>124</v>
      </c>
      <c r="T99" s="237" t="s">
        <v>124</v>
      </c>
      <c r="U99" s="221">
        <v>8.4000000000000005E-2</v>
      </c>
      <c r="V99" s="221">
        <f>ROUND(E99*U99,2)</f>
        <v>45.36</v>
      </c>
      <c r="W99" s="221"/>
      <c r="X99" s="221" t="s">
        <v>155</v>
      </c>
      <c r="Y99" s="221" t="s">
        <v>126</v>
      </c>
      <c r="Z99" s="210"/>
      <c r="AA99" s="210"/>
      <c r="AB99" s="210"/>
      <c r="AC99" s="210"/>
      <c r="AD99" s="210"/>
      <c r="AE99" s="210"/>
      <c r="AF99" s="210"/>
      <c r="AG99" s="210" t="s">
        <v>156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17"/>
      <c r="B100" s="218"/>
      <c r="C100" s="255" t="s">
        <v>271</v>
      </c>
      <c r="D100" s="251"/>
      <c r="E100" s="252">
        <v>99.64</v>
      </c>
      <c r="F100" s="221"/>
      <c r="G100" s="221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0"/>
      <c r="AA100" s="210"/>
      <c r="AB100" s="210"/>
      <c r="AC100" s="210"/>
      <c r="AD100" s="210"/>
      <c r="AE100" s="210"/>
      <c r="AF100" s="210"/>
      <c r="AG100" s="210" t="s">
        <v>160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">
      <c r="A101" s="217"/>
      <c r="B101" s="218"/>
      <c r="C101" s="255" t="s">
        <v>272</v>
      </c>
      <c r="D101" s="251"/>
      <c r="E101" s="252">
        <v>99.64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0"/>
      <c r="AA101" s="210"/>
      <c r="AB101" s="210"/>
      <c r="AC101" s="210"/>
      <c r="AD101" s="210"/>
      <c r="AE101" s="210"/>
      <c r="AF101" s="210"/>
      <c r="AG101" s="210" t="s">
        <v>160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">
      <c r="A102" s="217"/>
      <c r="B102" s="218"/>
      <c r="C102" s="255" t="s">
        <v>273</v>
      </c>
      <c r="D102" s="251"/>
      <c r="E102" s="252">
        <v>90.24</v>
      </c>
      <c r="F102" s="221"/>
      <c r="G102" s="221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0"/>
      <c r="AA102" s="210"/>
      <c r="AB102" s="210"/>
      <c r="AC102" s="210"/>
      <c r="AD102" s="210"/>
      <c r="AE102" s="210"/>
      <c r="AF102" s="210"/>
      <c r="AG102" s="210" t="s">
        <v>160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">
      <c r="A103" s="217"/>
      <c r="B103" s="218"/>
      <c r="C103" s="255" t="s">
        <v>274</v>
      </c>
      <c r="D103" s="251"/>
      <c r="E103" s="252">
        <v>90.24</v>
      </c>
      <c r="F103" s="221"/>
      <c r="G103" s="221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0"/>
      <c r="AA103" s="210"/>
      <c r="AB103" s="210"/>
      <c r="AC103" s="210"/>
      <c r="AD103" s="210"/>
      <c r="AE103" s="210"/>
      <c r="AF103" s="210"/>
      <c r="AG103" s="210" t="s">
        <v>160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17"/>
      <c r="B104" s="218"/>
      <c r="C104" s="255" t="s">
        <v>289</v>
      </c>
      <c r="D104" s="251"/>
      <c r="E104" s="252">
        <v>160.26560000000001</v>
      </c>
      <c r="F104" s="221"/>
      <c r="G104" s="221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0"/>
      <c r="AA104" s="210"/>
      <c r="AB104" s="210"/>
      <c r="AC104" s="210"/>
      <c r="AD104" s="210"/>
      <c r="AE104" s="210"/>
      <c r="AF104" s="210"/>
      <c r="AG104" s="210" t="s">
        <v>160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31">
        <v>34</v>
      </c>
      <c r="B105" s="232" t="s">
        <v>290</v>
      </c>
      <c r="C105" s="247" t="s">
        <v>291</v>
      </c>
      <c r="D105" s="233" t="s">
        <v>249</v>
      </c>
      <c r="E105" s="234">
        <v>203.04</v>
      </c>
      <c r="F105" s="235"/>
      <c r="G105" s="236">
        <f>ROUND(E105*F105,2)</f>
        <v>0</v>
      </c>
      <c r="H105" s="235"/>
      <c r="I105" s="236">
        <f>ROUND(E105*H105,2)</f>
        <v>0</v>
      </c>
      <c r="J105" s="235"/>
      <c r="K105" s="236">
        <f>ROUND(E105*J105,2)</f>
        <v>0</v>
      </c>
      <c r="L105" s="236">
        <v>21</v>
      </c>
      <c r="M105" s="236">
        <f>G105*(1+L105/100)</f>
        <v>0</v>
      </c>
      <c r="N105" s="234">
        <v>5.0000000000000002E-5</v>
      </c>
      <c r="O105" s="234">
        <f>ROUND(E105*N105,2)</f>
        <v>0.01</v>
      </c>
      <c r="P105" s="234">
        <v>0</v>
      </c>
      <c r="Q105" s="234">
        <f>ROUND(E105*P105,2)</f>
        <v>0</v>
      </c>
      <c r="R105" s="236" t="s">
        <v>250</v>
      </c>
      <c r="S105" s="236" t="s">
        <v>124</v>
      </c>
      <c r="T105" s="237" t="s">
        <v>124</v>
      </c>
      <c r="U105" s="221">
        <v>5.1999999999999998E-2</v>
      </c>
      <c r="V105" s="221">
        <f>ROUND(E105*U105,2)</f>
        <v>10.56</v>
      </c>
      <c r="W105" s="221"/>
      <c r="X105" s="221" t="s">
        <v>155</v>
      </c>
      <c r="Y105" s="221" t="s">
        <v>126</v>
      </c>
      <c r="Z105" s="210"/>
      <c r="AA105" s="210"/>
      <c r="AB105" s="210"/>
      <c r="AC105" s="210"/>
      <c r="AD105" s="210"/>
      <c r="AE105" s="210"/>
      <c r="AF105" s="210"/>
      <c r="AG105" s="210" t="s">
        <v>156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55" t="s">
        <v>277</v>
      </c>
      <c r="D106" s="251"/>
      <c r="E106" s="252">
        <v>101.52</v>
      </c>
      <c r="F106" s="221"/>
      <c r="G106" s="221"/>
      <c r="H106" s="221"/>
      <c r="I106" s="221"/>
      <c r="J106" s="221"/>
      <c r="K106" s="221"/>
      <c r="L106" s="221"/>
      <c r="M106" s="221"/>
      <c r="N106" s="220"/>
      <c r="O106" s="220"/>
      <c r="P106" s="220"/>
      <c r="Q106" s="220"/>
      <c r="R106" s="221"/>
      <c r="S106" s="221"/>
      <c r="T106" s="221"/>
      <c r="U106" s="221"/>
      <c r="V106" s="221"/>
      <c r="W106" s="221"/>
      <c r="X106" s="221"/>
      <c r="Y106" s="221"/>
      <c r="Z106" s="210"/>
      <c r="AA106" s="210"/>
      <c r="AB106" s="210"/>
      <c r="AC106" s="210"/>
      <c r="AD106" s="210"/>
      <c r="AE106" s="210"/>
      <c r="AF106" s="210"/>
      <c r="AG106" s="210" t="s">
        <v>160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">
      <c r="A107" s="217"/>
      <c r="B107" s="218"/>
      <c r="C107" s="255" t="s">
        <v>278</v>
      </c>
      <c r="D107" s="251"/>
      <c r="E107" s="252">
        <v>101.52</v>
      </c>
      <c r="F107" s="221"/>
      <c r="G107" s="221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0"/>
      <c r="AA107" s="210"/>
      <c r="AB107" s="210"/>
      <c r="AC107" s="210"/>
      <c r="AD107" s="210"/>
      <c r="AE107" s="210"/>
      <c r="AF107" s="210"/>
      <c r="AG107" s="210" t="s">
        <v>160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38">
        <v>35</v>
      </c>
      <c r="B108" s="239" t="s">
        <v>292</v>
      </c>
      <c r="C108" s="246" t="s">
        <v>293</v>
      </c>
      <c r="D108" s="240" t="s">
        <v>294</v>
      </c>
      <c r="E108" s="241">
        <v>1</v>
      </c>
      <c r="F108" s="242"/>
      <c r="G108" s="243">
        <f>ROUND(E108*F108,2)</f>
        <v>0</v>
      </c>
      <c r="H108" s="242"/>
      <c r="I108" s="243">
        <f>ROUND(E108*H108,2)</f>
        <v>0</v>
      </c>
      <c r="J108" s="242"/>
      <c r="K108" s="243">
        <f>ROUND(E108*J108,2)</f>
        <v>0</v>
      </c>
      <c r="L108" s="243">
        <v>21</v>
      </c>
      <c r="M108" s="243">
        <f>G108*(1+L108/100)</f>
        <v>0</v>
      </c>
      <c r="N108" s="241">
        <v>0</v>
      </c>
      <c r="O108" s="241">
        <f>ROUND(E108*N108,2)</f>
        <v>0</v>
      </c>
      <c r="P108" s="241">
        <v>0</v>
      </c>
      <c r="Q108" s="241">
        <f>ROUND(E108*P108,2)</f>
        <v>0</v>
      </c>
      <c r="R108" s="243"/>
      <c r="S108" s="243" t="s">
        <v>138</v>
      </c>
      <c r="T108" s="244" t="s">
        <v>125</v>
      </c>
      <c r="U108" s="221">
        <v>0</v>
      </c>
      <c r="V108" s="221">
        <f>ROUND(E108*U108,2)</f>
        <v>0</v>
      </c>
      <c r="W108" s="221"/>
      <c r="X108" s="221" t="s">
        <v>155</v>
      </c>
      <c r="Y108" s="221" t="s">
        <v>126</v>
      </c>
      <c r="Z108" s="210"/>
      <c r="AA108" s="210"/>
      <c r="AB108" s="210"/>
      <c r="AC108" s="210"/>
      <c r="AD108" s="210"/>
      <c r="AE108" s="210"/>
      <c r="AF108" s="210"/>
      <c r="AG108" s="210" t="s">
        <v>156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38">
        <v>36</v>
      </c>
      <c r="B109" s="239" t="s">
        <v>295</v>
      </c>
      <c r="C109" s="246" t="s">
        <v>296</v>
      </c>
      <c r="D109" s="240" t="s">
        <v>294</v>
      </c>
      <c r="E109" s="241">
        <v>1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/>
      <c r="S109" s="243" t="s">
        <v>138</v>
      </c>
      <c r="T109" s="244" t="s">
        <v>125</v>
      </c>
      <c r="U109" s="221">
        <v>0</v>
      </c>
      <c r="V109" s="221">
        <f>ROUND(E109*U109,2)</f>
        <v>0</v>
      </c>
      <c r="W109" s="221"/>
      <c r="X109" s="221" t="s">
        <v>155</v>
      </c>
      <c r="Y109" s="221" t="s">
        <v>126</v>
      </c>
      <c r="Z109" s="210"/>
      <c r="AA109" s="210"/>
      <c r="AB109" s="210"/>
      <c r="AC109" s="210"/>
      <c r="AD109" s="210"/>
      <c r="AE109" s="210"/>
      <c r="AF109" s="210"/>
      <c r="AG109" s="210" t="s">
        <v>156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1" x14ac:dyDescent="0.2">
      <c r="A110" s="231">
        <v>37</v>
      </c>
      <c r="B110" s="232" t="s">
        <v>297</v>
      </c>
      <c r="C110" s="247" t="s">
        <v>298</v>
      </c>
      <c r="D110" s="233" t="s">
        <v>165</v>
      </c>
      <c r="E110" s="234">
        <v>0.63563000000000003</v>
      </c>
      <c r="F110" s="235"/>
      <c r="G110" s="236">
        <f>ROUND(E110*F110,2)</f>
        <v>0</v>
      </c>
      <c r="H110" s="235"/>
      <c r="I110" s="236">
        <f>ROUND(E110*H110,2)</f>
        <v>0</v>
      </c>
      <c r="J110" s="235"/>
      <c r="K110" s="236">
        <f>ROUND(E110*J110,2)</f>
        <v>0</v>
      </c>
      <c r="L110" s="236">
        <v>21</v>
      </c>
      <c r="M110" s="236">
        <f>G110*(1+L110/100)</f>
        <v>0</v>
      </c>
      <c r="N110" s="234">
        <v>1</v>
      </c>
      <c r="O110" s="234">
        <f>ROUND(E110*N110,2)</f>
        <v>0.64</v>
      </c>
      <c r="P110" s="234">
        <v>0</v>
      </c>
      <c r="Q110" s="234">
        <f>ROUND(E110*P110,2)</f>
        <v>0</v>
      </c>
      <c r="R110" s="236" t="s">
        <v>299</v>
      </c>
      <c r="S110" s="236" t="s">
        <v>124</v>
      </c>
      <c r="T110" s="237" t="s">
        <v>124</v>
      </c>
      <c r="U110" s="221">
        <v>0</v>
      </c>
      <c r="V110" s="221">
        <f>ROUND(E110*U110,2)</f>
        <v>0</v>
      </c>
      <c r="W110" s="221"/>
      <c r="X110" s="221" t="s">
        <v>300</v>
      </c>
      <c r="Y110" s="221" t="s">
        <v>126</v>
      </c>
      <c r="Z110" s="210"/>
      <c r="AA110" s="210"/>
      <c r="AB110" s="210"/>
      <c r="AC110" s="210"/>
      <c r="AD110" s="210"/>
      <c r="AE110" s="210"/>
      <c r="AF110" s="210"/>
      <c r="AG110" s="210" t="s">
        <v>301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17"/>
      <c r="B111" s="218"/>
      <c r="C111" s="255" t="s">
        <v>302</v>
      </c>
      <c r="D111" s="251"/>
      <c r="E111" s="252">
        <v>0.11</v>
      </c>
      <c r="F111" s="221"/>
      <c r="G111" s="221"/>
      <c r="H111" s="221"/>
      <c r="I111" s="221"/>
      <c r="J111" s="221"/>
      <c r="K111" s="221"/>
      <c r="L111" s="221"/>
      <c r="M111" s="221"/>
      <c r="N111" s="220"/>
      <c r="O111" s="220"/>
      <c r="P111" s="220"/>
      <c r="Q111" s="220"/>
      <c r="R111" s="221"/>
      <c r="S111" s="221"/>
      <c r="T111" s="221"/>
      <c r="U111" s="221"/>
      <c r="V111" s="221"/>
      <c r="W111" s="221"/>
      <c r="X111" s="221"/>
      <c r="Y111" s="221"/>
      <c r="Z111" s="210"/>
      <c r="AA111" s="210"/>
      <c r="AB111" s="210"/>
      <c r="AC111" s="210"/>
      <c r="AD111" s="210"/>
      <c r="AE111" s="210"/>
      <c r="AF111" s="210"/>
      <c r="AG111" s="210" t="s">
        <v>160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55" t="s">
        <v>303</v>
      </c>
      <c r="D112" s="251"/>
      <c r="E112" s="252">
        <v>0.11</v>
      </c>
      <c r="F112" s="221"/>
      <c r="G112" s="221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160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17"/>
      <c r="B113" s="218"/>
      <c r="C113" s="255" t="s">
        <v>304</v>
      </c>
      <c r="D113" s="251"/>
      <c r="E113" s="252">
        <v>0.1</v>
      </c>
      <c r="F113" s="221"/>
      <c r="G113" s="221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0"/>
      <c r="AA113" s="210"/>
      <c r="AB113" s="210"/>
      <c r="AC113" s="210"/>
      <c r="AD113" s="210"/>
      <c r="AE113" s="210"/>
      <c r="AF113" s="210"/>
      <c r="AG113" s="210" t="s">
        <v>160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17"/>
      <c r="B114" s="218"/>
      <c r="C114" s="255" t="s">
        <v>305</v>
      </c>
      <c r="D114" s="251"/>
      <c r="E114" s="252">
        <v>0.1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0"/>
      <c r="AA114" s="210"/>
      <c r="AB114" s="210"/>
      <c r="AC114" s="210"/>
      <c r="AD114" s="210"/>
      <c r="AE114" s="210"/>
      <c r="AF114" s="210"/>
      <c r="AG114" s="210" t="s">
        <v>160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">
      <c r="A115" s="217"/>
      <c r="B115" s="218"/>
      <c r="C115" s="255" t="s">
        <v>306</v>
      </c>
      <c r="D115" s="251"/>
      <c r="E115" s="252">
        <v>0.09</v>
      </c>
      <c r="F115" s="221"/>
      <c r="G115" s="221"/>
      <c r="H115" s="221"/>
      <c r="I115" s="221"/>
      <c r="J115" s="221"/>
      <c r="K115" s="221"/>
      <c r="L115" s="221"/>
      <c r="M115" s="221"/>
      <c r="N115" s="220"/>
      <c r="O115" s="220"/>
      <c r="P115" s="220"/>
      <c r="Q115" s="220"/>
      <c r="R115" s="221"/>
      <c r="S115" s="221"/>
      <c r="T115" s="221"/>
      <c r="U115" s="221"/>
      <c r="V115" s="221"/>
      <c r="W115" s="221"/>
      <c r="X115" s="221"/>
      <c r="Y115" s="221"/>
      <c r="Z115" s="210"/>
      <c r="AA115" s="210"/>
      <c r="AB115" s="210"/>
      <c r="AC115" s="210"/>
      <c r="AD115" s="210"/>
      <c r="AE115" s="210"/>
      <c r="AF115" s="210"/>
      <c r="AG115" s="210" t="s">
        <v>160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">
      <c r="A116" s="217"/>
      <c r="B116" s="218"/>
      <c r="C116" s="255" t="s">
        <v>307</v>
      </c>
      <c r="D116" s="251"/>
      <c r="E116" s="252">
        <v>0.09</v>
      </c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0"/>
      <c r="AA116" s="210"/>
      <c r="AB116" s="210"/>
      <c r="AC116" s="210"/>
      <c r="AD116" s="210"/>
      <c r="AE116" s="210"/>
      <c r="AF116" s="210"/>
      <c r="AG116" s="210" t="s">
        <v>160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">
      <c r="A117" s="217"/>
      <c r="B117" s="218"/>
      <c r="C117" s="255" t="s">
        <v>308</v>
      </c>
      <c r="D117" s="251"/>
      <c r="E117" s="252">
        <v>0.01</v>
      </c>
      <c r="F117" s="221"/>
      <c r="G117" s="221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0"/>
      <c r="AA117" s="210"/>
      <c r="AB117" s="210"/>
      <c r="AC117" s="210"/>
      <c r="AD117" s="210"/>
      <c r="AE117" s="210"/>
      <c r="AF117" s="210"/>
      <c r="AG117" s="210" t="s">
        <v>160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">
      <c r="A118" s="217"/>
      <c r="B118" s="218"/>
      <c r="C118" s="255" t="s">
        <v>309</v>
      </c>
      <c r="D118" s="251"/>
      <c r="E118" s="252">
        <v>0.01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0"/>
      <c r="AA118" s="210"/>
      <c r="AB118" s="210"/>
      <c r="AC118" s="210"/>
      <c r="AD118" s="210"/>
      <c r="AE118" s="210"/>
      <c r="AF118" s="210"/>
      <c r="AG118" s="210" t="s">
        <v>160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">
      <c r="A119" s="217"/>
      <c r="B119" s="218"/>
      <c r="C119" s="255" t="s">
        <v>310</v>
      </c>
      <c r="D119" s="251"/>
      <c r="E119" s="252">
        <v>0.01</v>
      </c>
      <c r="F119" s="221"/>
      <c r="G119" s="221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0"/>
      <c r="AA119" s="210"/>
      <c r="AB119" s="210"/>
      <c r="AC119" s="210"/>
      <c r="AD119" s="210"/>
      <c r="AE119" s="210"/>
      <c r="AF119" s="210"/>
      <c r="AG119" s="210" t="s">
        <v>160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55" t="s">
        <v>311</v>
      </c>
      <c r="D120" s="251"/>
      <c r="E120" s="252">
        <v>0.01</v>
      </c>
      <c r="F120" s="221"/>
      <c r="G120" s="221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0"/>
      <c r="AA120" s="210"/>
      <c r="AB120" s="210"/>
      <c r="AC120" s="210"/>
      <c r="AD120" s="210"/>
      <c r="AE120" s="210"/>
      <c r="AF120" s="210"/>
      <c r="AG120" s="210" t="s">
        <v>160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31">
        <v>38</v>
      </c>
      <c r="B121" s="232" t="s">
        <v>312</v>
      </c>
      <c r="C121" s="247" t="s">
        <v>313</v>
      </c>
      <c r="D121" s="233" t="s">
        <v>165</v>
      </c>
      <c r="E121" s="234">
        <v>0.1055</v>
      </c>
      <c r="F121" s="235"/>
      <c r="G121" s="236">
        <f>ROUND(E121*F121,2)</f>
        <v>0</v>
      </c>
      <c r="H121" s="235"/>
      <c r="I121" s="236">
        <f>ROUND(E121*H121,2)</f>
        <v>0</v>
      </c>
      <c r="J121" s="235"/>
      <c r="K121" s="236">
        <f>ROUND(E121*J121,2)</f>
        <v>0</v>
      </c>
      <c r="L121" s="236">
        <v>21</v>
      </c>
      <c r="M121" s="236">
        <f>G121*(1+L121/100)</f>
        <v>0</v>
      </c>
      <c r="N121" s="234">
        <v>1</v>
      </c>
      <c r="O121" s="234">
        <f>ROUND(E121*N121,2)</f>
        <v>0.11</v>
      </c>
      <c r="P121" s="234">
        <v>0</v>
      </c>
      <c r="Q121" s="234">
        <f>ROUND(E121*P121,2)</f>
        <v>0</v>
      </c>
      <c r="R121" s="236" t="s">
        <v>299</v>
      </c>
      <c r="S121" s="236" t="s">
        <v>124</v>
      </c>
      <c r="T121" s="237" t="s">
        <v>180</v>
      </c>
      <c r="U121" s="221">
        <v>0</v>
      </c>
      <c r="V121" s="221">
        <f>ROUND(E121*U121,2)</f>
        <v>0</v>
      </c>
      <c r="W121" s="221"/>
      <c r="X121" s="221" t="s">
        <v>300</v>
      </c>
      <c r="Y121" s="221" t="s">
        <v>126</v>
      </c>
      <c r="Z121" s="210"/>
      <c r="AA121" s="210"/>
      <c r="AB121" s="210"/>
      <c r="AC121" s="210"/>
      <c r="AD121" s="210"/>
      <c r="AE121" s="210"/>
      <c r="AF121" s="210"/>
      <c r="AG121" s="210" t="s">
        <v>301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ht="22.5" outlineLevel="2" x14ac:dyDescent="0.2">
      <c r="A122" s="217"/>
      <c r="B122" s="218"/>
      <c r="C122" s="255" t="s">
        <v>314</v>
      </c>
      <c r="D122" s="251"/>
      <c r="E122" s="252">
        <v>0.1055</v>
      </c>
      <c r="F122" s="221"/>
      <c r="G122" s="221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0"/>
      <c r="AA122" s="210"/>
      <c r="AB122" s="210"/>
      <c r="AC122" s="210"/>
      <c r="AD122" s="210"/>
      <c r="AE122" s="210"/>
      <c r="AF122" s="210"/>
      <c r="AG122" s="210" t="s">
        <v>160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ht="22.5" outlineLevel="1" x14ac:dyDescent="0.2">
      <c r="A123" s="231">
        <v>39</v>
      </c>
      <c r="B123" s="232" t="s">
        <v>315</v>
      </c>
      <c r="C123" s="247" t="s">
        <v>316</v>
      </c>
      <c r="D123" s="233" t="s">
        <v>165</v>
      </c>
      <c r="E123" s="234">
        <v>0.16828000000000001</v>
      </c>
      <c r="F123" s="235"/>
      <c r="G123" s="236">
        <f>ROUND(E123*F123,2)</f>
        <v>0</v>
      </c>
      <c r="H123" s="235"/>
      <c r="I123" s="236">
        <f>ROUND(E123*H123,2)</f>
        <v>0</v>
      </c>
      <c r="J123" s="235"/>
      <c r="K123" s="236">
        <f>ROUND(E123*J123,2)</f>
        <v>0</v>
      </c>
      <c r="L123" s="236">
        <v>21</v>
      </c>
      <c r="M123" s="236">
        <f>G123*(1+L123/100)</f>
        <v>0</v>
      </c>
      <c r="N123" s="234">
        <v>1</v>
      </c>
      <c r="O123" s="234">
        <f>ROUND(E123*N123,2)</f>
        <v>0.17</v>
      </c>
      <c r="P123" s="234">
        <v>0</v>
      </c>
      <c r="Q123" s="234">
        <f>ROUND(E123*P123,2)</f>
        <v>0</v>
      </c>
      <c r="R123" s="236" t="s">
        <v>299</v>
      </c>
      <c r="S123" s="236" t="s">
        <v>124</v>
      </c>
      <c r="T123" s="237" t="s">
        <v>124</v>
      </c>
      <c r="U123" s="221">
        <v>0</v>
      </c>
      <c r="V123" s="221">
        <f>ROUND(E123*U123,2)</f>
        <v>0</v>
      </c>
      <c r="W123" s="221"/>
      <c r="X123" s="221" t="s">
        <v>300</v>
      </c>
      <c r="Y123" s="221" t="s">
        <v>126</v>
      </c>
      <c r="Z123" s="210"/>
      <c r="AA123" s="210"/>
      <c r="AB123" s="210"/>
      <c r="AC123" s="210"/>
      <c r="AD123" s="210"/>
      <c r="AE123" s="210"/>
      <c r="AF123" s="210"/>
      <c r="AG123" s="210" t="s">
        <v>301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">
      <c r="A124" s="217"/>
      <c r="B124" s="218"/>
      <c r="C124" s="255" t="s">
        <v>317</v>
      </c>
      <c r="D124" s="251"/>
      <c r="E124" s="252">
        <v>0.16828000000000001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0"/>
      <c r="AA124" s="210"/>
      <c r="AB124" s="210"/>
      <c r="AC124" s="210"/>
      <c r="AD124" s="210"/>
      <c r="AE124" s="210"/>
      <c r="AF124" s="210"/>
      <c r="AG124" s="210" t="s">
        <v>160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2.5" outlineLevel="1" x14ac:dyDescent="0.2">
      <c r="A125" s="231">
        <v>40</v>
      </c>
      <c r="B125" s="232" t="s">
        <v>318</v>
      </c>
      <c r="C125" s="247" t="s">
        <v>319</v>
      </c>
      <c r="D125" s="233" t="s">
        <v>202</v>
      </c>
      <c r="E125" s="234">
        <v>23.76</v>
      </c>
      <c r="F125" s="235"/>
      <c r="G125" s="236">
        <f>ROUND(E125*F125,2)</f>
        <v>0</v>
      </c>
      <c r="H125" s="235"/>
      <c r="I125" s="236">
        <f>ROUND(E125*H125,2)</f>
        <v>0</v>
      </c>
      <c r="J125" s="235"/>
      <c r="K125" s="236">
        <f>ROUND(E125*J125,2)</f>
        <v>0</v>
      </c>
      <c r="L125" s="236">
        <v>21</v>
      </c>
      <c r="M125" s="236">
        <f>G125*(1+L125/100)</f>
        <v>0</v>
      </c>
      <c r="N125" s="234">
        <v>1.09E-2</v>
      </c>
      <c r="O125" s="234">
        <f>ROUND(E125*N125,2)</f>
        <v>0.26</v>
      </c>
      <c r="P125" s="234">
        <v>0</v>
      </c>
      <c r="Q125" s="234">
        <f>ROUND(E125*P125,2)</f>
        <v>0</v>
      </c>
      <c r="R125" s="236" t="s">
        <v>299</v>
      </c>
      <c r="S125" s="236" t="s">
        <v>124</v>
      </c>
      <c r="T125" s="237" t="s">
        <v>124</v>
      </c>
      <c r="U125" s="221">
        <v>0</v>
      </c>
      <c r="V125" s="221">
        <f>ROUND(E125*U125,2)</f>
        <v>0</v>
      </c>
      <c r="W125" s="221"/>
      <c r="X125" s="221" t="s">
        <v>300</v>
      </c>
      <c r="Y125" s="221" t="s">
        <v>126</v>
      </c>
      <c r="Z125" s="210"/>
      <c r="AA125" s="210"/>
      <c r="AB125" s="210"/>
      <c r="AC125" s="210"/>
      <c r="AD125" s="210"/>
      <c r="AE125" s="210"/>
      <c r="AF125" s="210"/>
      <c r="AG125" s="210" t="s">
        <v>301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55" t="s">
        <v>320</v>
      </c>
      <c r="D126" s="251"/>
      <c r="E126" s="252">
        <v>23.76</v>
      </c>
      <c r="F126" s="221"/>
      <c r="G126" s="221"/>
      <c r="H126" s="221"/>
      <c r="I126" s="221"/>
      <c r="J126" s="221"/>
      <c r="K126" s="221"/>
      <c r="L126" s="221"/>
      <c r="M126" s="221"/>
      <c r="N126" s="220"/>
      <c r="O126" s="220"/>
      <c r="P126" s="220"/>
      <c r="Q126" s="220"/>
      <c r="R126" s="221"/>
      <c r="S126" s="221"/>
      <c r="T126" s="221"/>
      <c r="U126" s="221"/>
      <c r="V126" s="221"/>
      <c r="W126" s="221"/>
      <c r="X126" s="221"/>
      <c r="Y126" s="221"/>
      <c r="Z126" s="210"/>
      <c r="AA126" s="210"/>
      <c r="AB126" s="210"/>
      <c r="AC126" s="210"/>
      <c r="AD126" s="210"/>
      <c r="AE126" s="210"/>
      <c r="AF126" s="210"/>
      <c r="AG126" s="210" t="s">
        <v>160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ht="22.5" outlineLevel="1" x14ac:dyDescent="0.2">
      <c r="A127" s="231">
        <v>41</v>
      </c>
      <c r="B127" s="232" t="s">
        <v>321</v>
      </c>
      <c r="C127" s="247" t="s">
        <v>322</v>
      </c>
      <c r="D127" s="233" t="s">
        <v>231</v>
      </c>
      <c r="E127" s="234">
        <v>8</v>
      </c>
      <c r="F127" s="235"/>
      <c r="G127" s="236">
        <f>ROUND(E127*F127,2)</f>
        <v>0</v>
      </c>
      <c r="H127" s="235"/>
      <c r="I127" s="236">
        <f>ROUND(E127*H127,2)</f>
        <v>0</v>
      </c>
      <c r="J127" s="235"/>
      <c r="K127" s="236">
        <f>ROUND(E127*J127,2)</f>
        <v>0</v>
      </c>
      <c r="L127" s="236">
        <v>21</v>
      </c>
      <c r="M127" s="236">
        <f>G127*(1+L127/100)</f>
        <v>0</v>
      </c>
      <c r="N127" s="234">
        <v>1.4999999999999999E-4</v>
      </c>
      <c r="O127" s="234">
        <f>ROUND(E127*N127,2)</f>
        <v>0</v>
      </c>
      <c r="P127" s="234">
        <v>0</v>
      </c>
      <c r="Q127" s="234">
        <f>ROUND(E127*P127,2)</f>
        <v>0</v>
      </c>
      <c r="R127" s="236"/>
      <c r="S127" s="236" t="s">
        <v>138</v>
      </c>
      <c r="T127" s="237" t="s">
        <v>125</v>
      </c>
      <c r="U127" s="221">
        <v>0</v>
      </c>
      <c r="V127" s="221">
        <f>ROUND(E127*U127,2)</f>
        <v>0</v>
      </c>
      <c r="W127" s="221"/>
      <c r="X127" s="221" t="s">
        <v>300</v>
      </c>
      <c r="Y127" s="221" t="s">
        <v>126</v>
      </c>
      <c r="Z127" s="210"/>
      <c r="AA127" s="210"/>
      <c r="AB127" s="210"/>
      <c r="AC127" s="210"/>
      <c r="AD127" s="210"/>
      <c r="AE127" s="210"/>
      <c r="AF127" s="210"/>
      <c r="AG127" s="210" t="s">
        <v>301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17"/>
      <c r="B128" s="218"/>
      <c r="C128" s="255" t="s">
        <v>323</v>
      </c>
      <c r="D128" s="251"/>
      <c r="E128" s="252">
        <v>8</v>
      </c>
      <c r="F128" s="221"/>
      <c r="G128" s="221"/>
      <c r="H128" s="221"/>
      <c r="I128" s="221"/>
      <c r="J128" s="221"/>
      <c r="K128" s="221"/>
      <c r="L128" s="221"/>
      <c r="M128" s="221"/>
      <c r="N128" s="220"/>
      <c r="O128" s="220"/>
      <c r="P128" s="220"/>
      <c r="Q128" s="220"/>
      <c r="R128" s="221"/>
      <c r="S128" s="221"/>
      <c r="T128" s="221"/>
      <c r="U128" s="221"/>
      <c r="V128" s="221"/>
      <c r="W128" s="221"/>
      <c r="X128" s="221"/>
      <c r="Y128" s="221"/>
      <c r="Z128" s="210"/>
      <c r="AA128" s="210"/>
      <c r="AB128" s="210"/>
      <c r="AC128" s="210"/>
      <c r="AD128" s="210"/>
      <c r="AE128" s="210"/>
      <c r="AF128" s="210"/>
      <c r="AG128" s="210" t="s">
        <v>160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31">
        <v>42</v>
      </c>
      <c r="B129" s="232" t="s">
        <v>324</v>
      </c>
      <c r="C129" s="247" t="s">
        <v>325</v>
      </c>
      <c r="D129" s="233" t="s">
        <v>231</v>
      </c>
      <c r="E129" s="234">
        <v>18</v>
      </c>
      <c r="F129" s="235"/>
      <c r="G129" s="236">
        <f>ROUND(E129*F129,2)</f>
        <v>0</v>
      </c>
      <c r="H129" s="235"/>
      <c r="I129" s="236">
        <f>ROUND(E129*H129,2)</f>
        <v>0</v>
      </c>
      <c r="J129" s="235"/>
      <c r="K129" s="236">
        <f>ROUND(E129*J129,2)</f>
        <v>0</v>
      </c>
      <c r="L129" s="236">
        <v>21</v>
      </c>
      <c r="M129" s="236">
        <f>G129*(1+L129/100)</f>
        <v>0</v>
      </c>
      <c r="N129" s="234">
        <v>2.0000000000000001E-4</v>
      </c>
      <c r="O129" s="234">
        <f>ROUND(E129*N129,2)</f>
        <v>0</v>
      </c>
      <c r="P129" s="234">
        <v>0</v>
      </c>
      <c r="Q129" s="234">
        <f>ROUND(E129*P129,2)</f>
        <v>0</v>
      </c>
      <c r="R129" s="236"/>
      <c r="S129" s="236" t="s">
        <v>138</v>
      </c>
      <c r="T129" s="237" t="s">
        <v>125</v>
      </c>
      <c r="U129" s="221">
        <v>0</v>
      </c>
      <c r="V129" s="221">
        <f>ROUND(E129*U129,2)</f>
        <v>0</v>
      </c>
      <c r="W129" s="221"/>
      <c r="X129" s="221" t="s">
        <v>300</v>
      </c>
      <c r="Y129" s="221" t="s">
        <v>126</v>
      </c>
      <c r="Z129" s="210"/>
      <c r="AA129" s="210"/>
      <c r="AB129" s="210"/>
      <c r="AC129" s="210"/>
      <c r="AD129" s="210"/>
      <c r="AE129" s="210"/>
      <c r="AF129" s="210"/>
      <c r="AG129" s="210" t="s">
        <v>301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17">
        <v>43</v>
      </c>
      <c r="B130" s="218" t="s">
        <v>326</v>
      </c>
      <c r="C130" s="259" t="s">
        <v>327</v>
      </c>
      <c r="D130" s="219" t="s">
        <v>0</v>
      </c>
      <c r="E130" s="257"/>
      <c r="F130" s="222"/>
      <c r="G130" s="221">
        <f>ROUND(E130*F130,2)</f>
        <v>0</v>
      </c>
      <c r="H130" s="222"/>
      <c r="I130" s="221">
        <f>ROUND(E130*H130,2)</f>
        <v>0</v>
      </c>
      <c r="J130" s="222"/>
      <c r="K130" s="221">
        <f>ROUND(E130*J130,2)</f>
        <v>0</v>
      </c>
      <c r="L130" s="221">
        <v>21</v>
      </c>
      <c r="M130" s="221">
        <f>G130*(1+L130/100)</f>
        <v>0</v>
      </c>
      <c r="N130" s="220">
        <v>0</v>
      </c>
      <c r="O130" s="220">
        <f>ROUND(E130*N130,2)</f>
        <v>0</v>
      </c>
      <c r="P130" s="220">
        <v>0</v>
      </c>
      <c r="Q130" s="220">
        <f>ROUND(E130*P130,2)</f>
        <v>0</v>
      </c>
      <c r="R130" s="221" t="s">
        <v>250</v>
      </c>
      <c r="S130" s="221" t="s">
        <v>124</v>
      </c>
      <c r="T130" s="221" t="s">
        <v>124</v>
      </c>
      <c r="U130" s="221">
        <v>0</v>
      </c>
      <c r="V130" s="221">
        <f>ROUND(E130*U130,2)</f>
        <v>0</v>
      </c>
      <c r="W130" s="221"/>
      <c r="X130" s="221" t="s">
        <v>236</v>
      </c>
      <c r="Y130" s="221" t="s">
        <v>126</v>
      </c>
      <c r="Z130" s="210"/>
      <c r="AA130" s="210"/>
      <c r="AB130" s="210"/>
      <c r="AC130" s="210"/>
      <c r="AD130" s="210"/>
      <c r="AE130" s="210"/>
      <c r="AF130" s="210"/>
      <c r="AG130" s="210" t="s">
        <v>237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60" t="s">
        <v>246</v>
      </c>
      <c r="D131" s="258"/>
      <c r="E131" s="258"/>
      <c r="F131" s="258"/>
      <c r="G131" s="258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158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x14ac:dyDescent="0.2">
      <c r="A132" s="3"/>
      <c r="B132" s="4"/>
      <c r="C132" s="248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15</v>
      </c>
      <c r="AF132">
        <v>21</v>
      </c>
      <c r="AG132" t="s">
        <v>105</v>
      </c>
    </row>
    <row r="133" spans="1:60" x14ac:dyDescent="0.2">
      <c r="A133" s="213"/>
      <c r="B133" s="214" t="s">
        <v>29</v>
      </c>
      <c r="C133" s="249"/>
      <c r="D133" s="215"/>
      <c r="E133" s="216"/>
      <c r="F133" s="216"/>
      <c r="G133" s="230">
        <f>G8+G18+G27+G30+G36+G39+G44+G46+G52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148</v>
      </c>
    </row>
    <row r="134" spans="1:60" x14ac:dyDescent="0.2">
      <c r="C134" s="250"/>
      <c r="D134" s="10"/>
      <c r="AG134" t="s">
        <v>149</v>
      </c>
    </row>
    <row r="135" spans="1:60" x14ac:dyDescent="0.2">
      <c r="D135" s="10"/>
    </row>
    <row r="136" spans="1:60" x14ac:dyDescent="0.2">
      <c r="D136" s="10"/>
    </row>
    <row r="137" spans="1:60" x14ac:dyDescent="0.2">
      <c r="D137" s="10"/>
    </row>
    <row r="138" spans="1:60" x14ac:dyDescent="0.2">
      <c r="D138" s="10"/>
    </row>
    <row r="139" spans="1:60" x14ac:dyDescent="0.2">
      <c r="D139" s="10"/>
    </row>
    <row r="140" spans="1:60" x14ac:dyDescent="0.2">
      <c r="D140" s="10"/>
    </row>
    <row r="141" spans="1:60" x14ac:dyDescent="0.2">
      <c r="D141" s="10"/>
    </row>
    <row r="142" spans="1:60" x14ac:dyDescent="0.2">
      <c r="D142" s="10"/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I/bZIOuCEA5eL97WIgv1AfpmyXU4R1vaCKqhkfuOgw+T6PfNlss4YKezEvrpLzB6on7iSsZgyYIOLGyHHc5Hw==" saltValue="K+e1UkfAoszLITq/45J6UQ==" spinCount="100000" sheet="1" formatRows="0"/>
  <mergeCells count="10">
    <mergeCell ref="C15:G15"/>
    <mergeCell ref="C34:G34"/>
    <mergeCell ref="C51:G51"/>
    <mergeCell ref="C131:G131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horizontalDpi="30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 VRN Naklady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'VRN VRN Naklady'!Názvy_tisku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'VRN VRN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Alessi</cp:lastModifiedBy>
  <cp:lastPrinted>2024-03-27T18:14:50Z</cp:lastPrinted>
  <dcterms:created xsi:type="dcterms:W3CDTF">2009-04-08T07:15:50Z</dcterms:created>
  <dcterms:modified xsi:type="dcterms:W3CDTF">2024-03-27T18:16:06Z</dcterms:modified>
</cp:coreProperties>
</file>