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2-01 - Přímopojížděná 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'2022-01 - Přímopojížděná ...'!$C$115:$K$133</definedName>
    <definedName name="_xlnm.Print_Area" localSheetId="1">'2022-01 - Přímopojížděná ...'!$C$4:$J$76,'2022-01 - Přímopojížděná ...'!$C$82:$J$99,'2022-01 - Přímopojížděná ...'!$C$105:$K$133</definedName>
    <definedName name="_xlnm.Print_Titles" localSheetId="1">'2022-01 - Přímopojížděná ...'!$115:$115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19"/>
  <c r="BH119"/>
  <c r="BG119"/>
  <c r="BF119"/>
  <c r="T119"/>
  <c r="R119"/>
  <c r="P119"/>
  <c r="F112"/>
  <c r="F110"/>
  <c r="E108"/>
  <c r="F89"/>
  <c r="F87"/>
  <c r="E85"/>
  <c r="J22"/>
  <c r="E22"/>
  <c r="J113"/>
  <c r="J21"/>
  <c r="J19"/>
  <c r="E19"/>
  <c r="J112"/>
  <c r="J18"/>
  <c r="J16"/>
  <c r="E16"/>
  <c r="F113"/>
  <c r="J15"/>
  <c r="J10"/>
  <c r="J110"/>
  <c i="1" r="L90"/>
  <c r="AM90"/>
  <c r="AM89"/>
  <c r="L89"/>
  <c r="AM87"/>
  <c r="L87"/>
  <c r="L85"/>
  <c r="L84"/>
  <c i="2" r="F33"/>
  <c r="BK130"/>
  <c r="J124"/>
  <c r="J133"/>
  <c r="J130"/>
  <c r="BK128"/>
  <c r="BK125"/>
  <c r="J123"/>
  <c r="BK133"/>
  <c r="J129"/>
  <c r="J125"/>
  <c r="J131"/>
  <c r="BK129"/>
  <c r="J126"/>
  <c r="BK124"/>
  <c r="J119"/>
  <c r="BK131"/>
  <c r="BK126"/>
  <c r="BK123"/>
  <c i="1" r="AS94"/>
  <c i="2" r="J32"/>
  <c r="J128"/>
  <c r="BK119"/>
  <c l="1" r="R118"/>
  <c r="R117"/>
  <c r="BK118"/>
  <c r="J118"/>
  <c r="J96"/>
  <c r="BK127"/>
  <c r="J127"/>
  <c r="J97"/>
  <c r="T127"/>
  <c r="P118"/>
  <c r="P117"/>
  <c r="P116"/>
  <c i="1" r="AU95"/>
  <c i="2" r="T118"/>
  <c r="T117"/>
  <c r="T116"/>
  <c r="P127"/>
  <c r="R127"/>
  <c r="BK132"/>
  <c r="J132"/>
  <c r="J98"/>
  <c r="J87"/>
  <c r="J89"/>
  <c r="J90"/>
  <c r="BE119"/>
  <c r="BE125"/>
  <c r="BE126"/>
  <c r="BE129"/>
  <c r="BE130"/>
  <c r="F90"/>
  <c r="BE123"/>
  <c r="BE124"/>
  <c r="BE128"/>
  <c r="BE131"/>
  <c r="BE133"/>
  <c i="1" r="AW95"/>
  <c r="BB95"/>
  <c i="2" r="F35"/>
  <c i="1" r="BD95"/>
  <c r="BD94"/>
  <c r="W33"/>
  <c i="2" r="F34"/>
  <c i="1" r="BC95"/>
  <c r="BC94"/>
  <c r="W32"/>
  <c r="AU94"/>
  <c r="BB94"/>
  <c r="AX94"/>
  <c i="2" r="F32"/>
  <c i="1" r="BA95"/>
  <c r="BA94"/>
  <c r="W30"/>
  <c i="2" l="1" r="R116"/>
  <c r="BK117"/>
  <c r="J117"/>
  <c r="J95"/>
  <c i="1" r="W31"/>
  <c i="2" r="F31"/>
  <c i="1" r="AZ95"/>
  <c r="AZ94"/>
  <c r="W29"/>
  <c r="AW94"/>
  <c r="AK30"/>
  <c i="2" r="J31"/>
  <c i="1" r="AV95"/>
  <c r="AT95"/>
  <c r="AY94"/>
  <c i="2" l="1" r="BK116"/>
  <c r="J116"/>
  <c r="J28"/>
  <c i="1" r="AG95"/>
  <c r="AG94"/>
  <c r="AK26"/>
  <c r="AV94"/>
  <c r="AK29"/>
  <c i="2" l="1" r="J37"/>
  <c r="J94"/>
  <c i="1" r="AK35"/>
  <c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<sst xmlns="http://schemas.openxmlformats.org/spreadsheetml/2006/main">
  <si>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</si>
  <si>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</si>
  <si>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</si>
  <si>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</si>
  <si>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</si>
  <si>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{1ca73a9b-563c-41a6-a052-4cb14985dc1d}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</si>
  <si>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</si>
  <si>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</si>
  <si>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</si>
  <si>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</si>
  <si>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</si>
  <si>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</si>
  <si>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</si>
  <si>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</si>
  <si>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</si>
  <si>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</si>
  <si>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</si>
  <si>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Přímopojížděná izolace mostu ev. č.  M1 Hradec-Nová Ves</t>
  </si>
  <si>
    <t>KSO:</t>
  </si>
  <si>
    <t>CC-CZ:</t>
  </si>
  <si>
    <t>Místo:</t>
  </si>
  <si>
    <t xml:space="preserve"> </t>
  </si>
  <si>
    <t>Datum:</t>
  </si>
  <si>
    <t>18. 1. 2022</t>
  </si>
  <si>
    <t>Zadavatel:</t>
  </si>
  <si>
    <t>IČ:</t>
  </si>
  <si>
    <t>00636011</t>
  </si>
  <si>
    <t>Obec Hradec-Nová Ves</t>
  </si>
  <si>
    <t>DIČ:</t>
  </si>
  <si>
    <t>CZ00636011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</si>
  <si>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</si>
  <si>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</si>
  <si>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</si>
  <si>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</si>
  <si>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</si>
  <si>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</si>
  <si>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</si>
  <si>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</si>
  <si>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</si>
  <si>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</si>
  <si>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</si>
  <si>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</si>
  <si>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</si>
  <si>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</si>
  <si>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</si>
  <si>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</si>
  <si>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</si>
  <si>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</si>
  <si>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</si>
  <si>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</si>
  <si>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</si>
  <si>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</si>
  <si>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</si>
  <si>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</si>
  <si>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</si>
  <si>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</si>
  <si>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</si>
  <si>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</si>
  <si>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</si>
  <si>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</si>
  <si>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</si>
  <si>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</si>
  <si>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</si>
  <si>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</si>
  <si>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</si>
  <si>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</si>
  <si>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</si>
  <si>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</si>
  <si>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</si>
  <si>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</si>
  <si>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</si>
  <si>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</si>
  <si>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</si>
  <si>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</si>
  <si>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</si>
  <si>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</si>
  <si>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</si>
  <si>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</si>
  <si>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</si>
  <si>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</si>
  <si>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</si>
  <si>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</si>
  <si>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</si>
  <si>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</si>
  <si>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</si>
  <si>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</si>
  <si>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</si>
  <si>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</si>
  <si>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</si>
  <si>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</si>
  <si>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</si>
  <si>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</si>
  <si>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OST - Ostatní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</si>
  <si>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</si>
  <si>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</si>
  <si>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</si>
  <si>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</si>
  <si>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</si>
  <si>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</si>
  <si>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</si>
  <si>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</si>
  <si>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</si>
  <si>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</si>
  <si>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</si>
  <si>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</si>
  <si>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</si>
  <si>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</si>
  <si>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</si>
  <si>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</si>
  <si>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</si>
  <si>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</si>
  <si>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</si>
  <si>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</si>
  <si>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900990001</t>
  </si>
  <si>
    <t xml:space="preserve">Broušení odvodňovacího úžlabí tl. do 2cm </t>
  </si>
  <si>
    <t>4</t>
  </si>
  <si>
    <t>-374410339</t>
  </si>
  <si>
    <t>VV</t>
  </si>
  <si>
    <t>úžlabí</t>
  </si>
  <si>
    <t>0,5*28,53*2</t>
  </si>
  <si>
    <t>Součet</t>
  </si>
  <si>
    <t>900990002</t>
  </si>
  <si>
    <t xml:space="preserve">Broušení/ brokování do 2 mmodvodňovacího úžlabí tl. do 2cm </t>
  </si>
  <si>
    <t>-1983987099</t>
  </si>
  <si>
    <t>3</t>
  </si>
  <si>
    <t>900990003</t>
  </si>
  <si>
    <t>Přímopojížděná stěrková hydroizolace mostu toušťce 8-10mm (např. systém Tarco)</t>
  </si>
  <si>
    <t>m2</t>
  </si>
  <si>
    <t>1801690256</t>
  </si>
  <si>
    <t>915611111</t>
  </si>
  <si>
    <t>Předznačení vodorovného liniového značení</t>
  </si>
  <si>
    <t>m</t>
  </si>
  <si>
    <t>CS ÚRS 2022 01</t>
  </si>
  <si>
    <t>1520675616</t>
  </si>
  <si>
    <t>5</t>
  </si>
  <si>
    <t>915221112</t>
  </si>
  <si>
    <t>Vodorovné dopravní značení vodící čáry souvislé š 250 mm retroreflexní bílý plast</t>
  </si>
  <si>
    <t>1039211309</t>
  </si>
  <si>
    <t>OST</t>
  </si>
  <si>
    <t>Ostatní</t>
  </si>
  <si>
    <t>6</t>
  </si>
  <si>
    <t>OST01</t>
  </si>
  <si>
    <t>Pronájem dopravního znační - komplet na 1 týden</t>
  </si>
  <si>
    <t>den</t>
  </si>
  <si>
    <t>512</t>
  </si>
  <si>
    <t>-1874537987</t>
  </si>
  <si>
    <t>7</t>
  </si>
  <si>
    <t>OST02</t>
  </si>
  <si>
    <t>Montáž značení</t>
  </si>
  <si>
    <t>kpl</t>
  </si>
  <si>
    <t>-337953855</t>
  </si>
  <si>
    <t>8</t>
  </si>
  <si>
    <t>OST03</t>
  </si>
  <si>
    <t>Demontáž značení</t>
  </si>
  <si>
    <t>-781797452</t>
  </si>
  <si>
    <t>OST04</t>
  </si>
  <si>
    <t>Schválení projektu přechodného značení</t>
  </si>
  <si>
    <t>-534582276</t>
  </si>
  <si>
    <t>VRN</t>
  </si>
  <si>
    <t>Vedlejší rozpočtové náklady</t>
  </si>
  <si>
    <t>10</t>
  </si>
  <si>
    <t>Pol21</t>
  </si>
  <si>
    <t>Vedlejší a ostatní náklady se zhotovením díla (Zařízení staveniště, provoz, odstranění a ostatní práce pro zhotovení díla)</t>
  </si>
  <si>
    <t>kus</t>
  </si>
  <si>
    <t>-1572117453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</si>
</sst>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2022/01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 xml:space="preserve">Přímopojížděná izolace mostu ev. č.  M1 Hradec-Nová Ves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18. 1. 2022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Hradec-Nová Ves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75</v>
      </c>
      <c r="BT94" s="117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8" t="s">
        <v>79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'2022-01 - Přímopojížděná 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80</v>
      </c>
      <c r="AR95" s="125"/>
      <c r="AS95" s="126">
        <v>0</v>
      </c>
      <c r="AT95" s="127">
        <f>ROUND(SUM(AV95:AW95),2)</f>
        <v>0</v>
      </c>
      <c r="AU95" s="128">
        <f>'2022-01 - Přímopojížděná ...'!P116</f>
        <v>0</v>
      </c>
      <c r="AV95" s="127">
        <f>'2022-01 - Přímopojížděná ...'!J31</f>
        <v>0</v>
      </c>
      <c r="AW95" s="127">
        <f>'2022-01 - Přímopojížděná ...'!J32</f>
        <v>0</v>
      </c>
      <c r="AX95" s="127">
        <f>'2022-01 - Přímopojížděná ...'!J33</f>
        <v>0</v>
      </c>
      <c r="AY95" s="127">
        <f>'2022-01 - Přímopojížděná ...'!J34</f>
        <v>0</v>
      </c>
      <c r="AZ95" s="127">
        <f>'2022-01 - Přímopojížděná ...'!F31</f>
        <v>0</v>
      </c>
      <c r="BA95" s="127">
        <f>'2022-01 - Přímopojížděná ...'!F32</f>
        <v>0</v>
      </c>
      <c r="BB95" s="127">
        <f>'2022-01 - Přímopojížděná ...'!F33</f>
        <v>0</v>
      </c>
      <c r="BC95" s="127">
        <f>'2022-01 - Přímopojížděná ...'!F34</f>
        <v>0</v>
      </c>
      <c r="BD95" s="129">
        <f>'2022-01 - Přímopojížděná ...'!F35</f>
        <v>0</v>
      </c>
      <c r="BE95" s="7"/>
      <c r="BT95" s="130" t="s">
        <v>81</v>
      </c>
      <c r="BU95" s="130" t="s">
        <v>82</v>
      </c>
      <c r="BV95" s="130" t="s">
        <v>77</v>
      </c>
      <c r="BW95" s="130" t="s">
        <v>5</v>
      </c>
      <c r="BX95" s="130" t="s">
        <v>78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mtWhF7qC9bsWbW5jKatIlndL8lqsk7BiFSW5Vs3VBnKvKB85jq3pk86YRjykgYdPJHEoCyLG9HcgMgT8aLVGlA==" hashValue="Eenf72YQV3U/TCrrE2qhFDiAtjXjnF05kDCf+3N/Aj4AKjtOzg8nYuZcSsNrUn7yMoodVrESUf7ca/zj6UL+i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2-01 - Přímopojížděná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83</v>
      </c>
    </row>
    <row r="4" s="1" customFormat="1" ht="24.96" customHeight="1">
      <c r="B4" s="20"/>
      <c r="D4" s="133" t="s">
        <v>84</v>
      </c>
      <c r="L4" s="20"/>
      <c r="M4" s="134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5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6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5" t="s">
        <v>18</v>
      </c>
      <c r="E9" s="38"/>
      <c r="F9" s="137" t="s">
        <v>1</v>
      </c>
      <c r="G9" s="38"/>
      <c r="H9" s="38"/>
      <c r="I9" s="135" t="s">
        <v>19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5" t="s">
        <v>20</v>
      </c>
      <c r="E10" s="38"/>
      <c r="F10" s="137" t="s">
        <v>21</v>
      </c>
      <c r="G10" s="38"/>
      <c r="H10" s="38"/>
      <c r="I10" s="135" t="s">
        <v>22</v>
      </c>
      <c r="J10" s="138" t="str">
        <f>'Rekapitulace stavby'!AN8</f>
        <v>18. 1. 2022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5" t="s">
        <v>24</v>
      </c>
      <c r="E12" s="38"/>
      <c r="F12" s="38"/>
      <c r="G12" s="38"/>
      <c r="H12" s="38"/>
      <c r="I12" s="135" t="s">
        <v>25</v>
      </c>
      <c r="J12" s="137" t="s">
        <v>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7" t="s">
        <v>27</v>
      </c>
      <c r="F13" s="38"/>
      <c r="G13" s="38"/>
      <c r="H13" s="38"/>
      <c r="I13" s="135" t="s">
        <v>28</v>
      </c>
      <c r="J13" s="137" t="s">
        <v>29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5" t="s">
        <v>30</v>
      </c>
      <c r="E15" s="38"/>
      <c r="F15" s="38"/>
      <c r="G15" s="38"/>
      <c r="H15" s="38"/>
      <c r="I15" s="135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7"/>
      <c r="G16" s="137"/>
      <c r="H16" s="137"/>
      <c r="I16" s="135" t="s">
        <v>28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5" t="s">
        <v>32</v>
      </c>
      <c r="E18" s="38"/>
      <c r="F18" s="38"/>
      <c r="G18" s="38"/>
      <c r="H18" s="38"/>
      <c r="I18" s="135" t="s">
        <v>25</v>
      </c>
      <c r="J18" s="137" t="str">
        <f>IF('Rekapitulace stavby'!AN16="","",'Rekapitulace stavby'!AN16)</f>
        <v/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7" t="str">
        <f>IF('Rekapitulace stavby'!E17="","",'Rekapitulace stavby'!E17)</f>
        <v xml:space="preserve"> </v>
      </c>
      <c r="F19" s="38"/>
      <c r="G19" s="38"/>
      <c r="H19" s="38"/>
      <c r="I19" s="135" t="s">
        <v>28</v>
      </c>
      <c r="J19" s="137" t="str">
        <f>IF('Rekapitulace stavby'!AN17="","",'Rekapitulace stavby'!AN17)</f>
        <v/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5" t="s">
        <v>34</v>
      </c>
      <c r="E21" s="38"/>
      <c r="F21" s="38"/>
      <c r="G21" s="38"/>
      <c r="H21" s="38"/>
      <c r="I21" s="135" t="s">
        <v>25</v>
      </c>
      <c r="J21" s="137" t="str">
        <f>IF('Rekapitulace stavby'!AN19="","",'Rekapitulace stavby'!AN19)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7" t="str">
        <f>IF('Rekapitulace stavby'!E20="","",'Rekapitulace stavby'!E20)</f>
        <v xml:space="preserve"> </v>
      </c>
      <c r="F22" s="38"/>
      <c r="G22" s="38"/>
      <c r="H22" s="38"/>
      <c r="I22" s="135" t="s">
        <v>28</v>
      </c>
      <c r="J22" s="137" t="str">
        <f>IF('Rekapitulace stavby'!AN20="","",'Rekapitulace stavby'!AN20)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5" t="s">
        <v>35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36</v>
      </c>
      <c r="E28" s="38"/>
      <c r="F28" s="38"/>
      <c r="G28" s="38"/>
      <c r="H28" s="38"/>
      <c r="I28" s="38"/>
      <c r="J28" s="145">
        <f>ROUND(J116,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38</v>
      </c>
      <c r="G30" s="38"/>
      <c r="H30" s="38"/>
      <c r="I30" s="146" t="s">
        <v>37</v>
      </c>
      <c r="J30" s="146" t="s">
        <v>39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7" t="s">
        <v>40</v>
      </c>
      <c r="E31" s="135" t="s">
        <v>41</v>
      </c>
      <c r="F31" s="148">
        <f>ROUND((SUM(BE116:BE133)),  2)</f>
        <v>0</v>
      </c>
      <c r="G31" s="38"/>
      <c r="H31" s="38"/>
      <c r="I31" s="149">
        <v>0.20999999999999999</v>
      </c>
      <c r="J31" s="148">
        <f>ROUND(((SUM(BE116:BE133))*I31),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5" t="s">
        <v>42</v>
      </c>
      <c r="F32" s="148">
        <f>ROUND((SUM(BF116:BF133)),  2)</f>
        <v>0</v>
      </c>
      <c r="G32" s="38"/>
      <c r="H32" s="38"/>
      <c r="I32" s="149">
        <v>0.14999999999999999</v>
      </c>
      <c r="J32" s="148">
        <f>ROUND(((SUM(BF116:BF133))*I32),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43</v>
      </c>
      <c r="F33" s="148">
        <f>ROUND((SUM(BG116:BG133)),  2)</f>
        <v>0</v>
      </c>
      <c r="G33" s="38"/>
      <c r="H33" s="38"/>
      <c r="I33" s="149">
        <v>0.20999999999999999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44</v>
      </c>
      <c r="F34" s="148">
        <f>ROUND((SUM(BH116:BH133)),  2)</f>
        <v>0</v>
      </c>
      <c r="G34" s="38"/>
      <c r="H34" s="38"/>
      <c r="I34" s="149">
        <v>0.14999999999999999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45</v>
      </c>
      <c r="F35" s="148">
        <f>ROUND((SUM(BI116:BI133)),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0"/>
      <c r="D37" s="151" t="s">
        <v>46</v>
      </c>
      <c r="E37" s="152"/>
      <c r="F37" s="152"/>
      <c r="G37" s="153" t="s">
        <v>47</v>
      </c>
      <c r="H37" s="154" t="s">
        <v>48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7" t="s">
        <v>49</v>
      </c>
      <c r="E50" s="158"/>
      <c r="F50" s="158"/>
      <c r="G50" s="157" t="s">
        <v>50</v>
      </c>
      <c r="H50" s="158"/>
      <c r="I50" s="158"/>
      <c r="J50" s="158"/>
      <c r="K50" s="158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59" t="s">
        <v>51</v>
      </c>
      <c r="E61" s="160"/>
      <c r="F61" s="161" t="s">
        <v>52</v>
      </c>
      <c r="G61" s="159" t="s">
        <v>51</v>
      </c>
      <c r="H61" s="160"/>
      <c r="I61" s="160"/>
      <c r="J61" s="162" t="s">
        <v>52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7" t="s">
        <v>53</v>
      </c>
      <c r="E65" s="163"/>
      <c r="F65" s="163"/>
      <c r="G65" s="157" t="s">
        <v>54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59" t="s">
        <v>51</v>
      </c>
      <c r="E76" s="160"/>
      <c r="F76" s="161" t="s">
        <v>52</v>
      </c>
      <c r="G76" s="159" t="s">
        <v>51</v>
      </c>
      <c r="H76" s="160"/>
      <c r="I76" s="160"/>
      <c r="J76" s="162" t="s">
        <v>52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 xml:space="preserve">Přímopojížděná izolace mostu ev. č.  M1 Hradec-Nová Ves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40"/>
      <c r="E87" s="40"/>
      <c r="F87" s="27" t="str">
        <f>F10</f>
        <v xml:space="preserve"> </v>
      </c>
      <c r="G87" s="40"/>
      <c r="H87" s="40"/>
      <c r="I87" s="32" t="s">
        <v>22</v>
      </c>
      <c r="J87" s="79" t="str">
        <f>IF(J10="","",J10)</f>
        <v>18. 1. 2022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>Obec Hradec-Nová Ves</v>
      </c>
      <c r="G89" s="40"/>
      <c r="H89" s="40"/>
      <c r="I89" s="32" t="s">
        <v>32</v>
      </c>
      <c r="J89" s="36" t="str">
        <f>E19</f>
        <v xml:space="preserve"> 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32" t="s">
        <v>34</v>
      </c>
      <c r="J90" s="36" t="str">
        <f>E22</f>
        <v xml:space="preserve"> 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68" t="s">
        <v>86</v>
      </c>
      <c r="D92" s="169"/>
      <c r="E92" s="169"/>
      <c r="F92" s="169"/>
      <c r="G92" s="169"/>
      <c r="H92" s="169"/>
      <c r="I92" s="169"/>
      <c r="J92" s="170" t="s">
        <v>87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71" t="s">
        <v>88</v>
      </c>
      <c r="D94" s="40"/>
      <c r="E94" s="40"/>
      <c r="F94" s="40"/>
      <c r="G94" s="40"/>
      <c r="H94" s="40"/>
      <c r="I94" s="40"/>
      <c r="J94" s="110">
        <f>J116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89</v>
      </c>
    </row>
    <row r="95" s="9" customFormat="1" ht="24.96" customHeight="1">
      <c r="A95" s="9"/>
      <c r="B95" s="172"/>
      <c r="C95" s="173"/>
      <c r="D95" s="174" t="s">
        <v>90</v>
      </c>
      <c r="E95" s="175"/>
      <c r="F95" s="175"/>
      <c r="G95" s="175"/>
      <c r="H95" s="175"/>
      <c r="I95" s="175"/>
      <c r="J95" s="176">
        <f>J117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8"/>
      <c r="C96" s="179"/>
      <c r="D96" s="180" t="s">
        <v>91</v>
      </c>
      <c r="E96" s="181"/>
      <c r="F96" s="181"/>
      <c r="G96" s="181"/>
      <c r="H96" s="181"/>
      <c r="I96" s="181"/>
      <c r="J96" s="182">
        <f>J118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9" customFormat="1" ht="24.96" customHeight="1">
      <c r="A97" s="9"/>
      <c r="B97" s="172"/>
      <c r="C97" s="173"/>
      <c r="D97" s="174" t="s">
        <v>92</v>
      </c>
      <c r="E97" s="175"/>
      <c r="F97" s="175"/>
      <c r="G97" s="175"/>
      <c r="H97" s="175"/>
      <c r="I97" s="175"/>
      <c r="J97" s="176">
        <f>J127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2"/>
      <c r="C98" s="173"/>
      <c r="D98" s="174" t="s">
        <v>93</v>
      </c>
      <c r="E98" s="175"/>
      <c r="F98" s="175"/>
      <c r="G98" s="175"/>
      <c r="H98" s="175"/>
      <c r="I98" s="175"/>
      <c r="J98" s="176">
        <f>J132</f>
        <v>0</v>
      </c>
      <c r="K98" s="173"/>
      <c r="L98" s="17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94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76" t="str">
        <f>E7</f>
        <v xml:space="preserve">Přímopojížděná izolace mostu ev. č.  M1 Hradec-Nová Ves</v>
      </c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20</v>
      </c>
      <c r="D110" s="40"/>
      <c r="E110" s="40"/>
      <c r="F110" s="27" t="str">
        <f>F10</f>
        <v xml:space="preserve"> </v>
      </c>
      <c r="G110" s="40"/>
      <c r="H110" s="40"/>
      <c r="I110" s="32" t="s">
        <v>22</v>
      </c>
      <c r="J110" s="79" t="str">
        <f>IF(J10="","",J10)</f>
        <v>18. 1. 2022</v>
      </c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2" t="s">
        <v>24</v>
      </c>
      <c r="D112" s="40"/>
      <c r="E112" s="40"/>
      <c r="F112" s="27" t="str">
        <f>E13</f>
        <v>Obec Hradec-Nová Ves</v>
      </c>
      <c r="G112" s="40"/>
      <c r="H112" s="40"/>
      <c r="I112" s="32" t="s">
        <v>32</v>
      </c>
      <c r="J112" s="36" t="str">
        <f>E19</f>
        <v xml:space="preserve"> 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30</v>
      </c>
      <c r="D113" s="40"/>
      <c r="E113" s="40"/>
      <c r="F113" s="27" t="str">
        <f>IF(E16="","",E16)</f>
        <v>Vyplň údaj</v>
      </c>
      <c r="G113" s="40"/>
      <c r="H113" s="40"/>
      <c r="I113" s="32" t="s">
        <v>34</v>
      </c>
      <c r="J113" s="36" t="str">
        <f>E22</f>
        <v xml:space="preserve"> 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0.32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1" customFormat="1" ht="29.28" customHeight="1">
      <c r="A115" s="184"/>
      <c r="B115" s="185"/>
      <c r="C115" s="186" t="s">
        <v>95</v>
      </c>
      <c r="D115" s="187" t="s">
        <v>61</v>
      </c>
      <c r="E115" s="187" t="s">
        <v>57</v>
      </c>
      <c r="F115" s="187" t="s">
        <v>58</v>
      </c>
      <c r="G115" s="187" t="s">
        <v>96</v>
      </c>
      <c r="H115" s="187" t="s">
        <v>97</v>
      </c>
      <c r="I115" s="187" t="s">
        <v>98</v>
      </c>
      <c r="J115" s="187" t="s">
        <v>87</v>
      </c>
      <c r="K115" s="188" t="s">
        <v>99</v>
      </c>
      <c r="L115" s="189"/>
      <c r="M115" s="100" t="s">
        <v>1</v>
      </c>
      <c r="N115" s="101" t="s">
        <v>40</v>
      </c>
      <c r="O115" s="101" t="s">
        <v>100</v>
      </c>
      <c r="P115" s="101" t="s">
        <v>101</v>
      </c>
      <c r="Q115" s="101" t="s">
        <v>102</v>
      </c>
      <c r="R115" s="101" t="s">
        <v>103</v>
      </c>
      <c r="S115" s="101" t="s">
        <v>104</v>
      </c>
      <c r="T115" s="102" t="s">
        <v>105</v>
      </c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</row>
    <row r="116" s="2" customFormat="1" ht="22.8" customHeight="1">
      <c r="A116" s="38"/>
      <c r="B116" s="39"/>
      <c r="C116" s="107" t="s">
        <v>106</v>
      </c>
      <c r="D116" s="40"/>
      <c r="E116" s="40"/>
      <c r="F116" s="40"/>
      <c r="G116" s="40"/>
      <c r="H116" s="40"/>
      <c r="I116" s="40"/>
      <c r="J116" s="190">
        <f>BK116</f>
        <v>0</v>
      </c>
      <c r="K116" s="40"/>
      <c r="L116" s="44"/>
      <c r="M116" s="103"/>
      <c r="N116" s="191"/>
      <c r="O116" s="104"/>
      <c r="P116" s="192">
        <f>P117+P127+P132</f>
        <v>0</v>
      </c>
      <c r="Q116" s="104"/>
      <c r="R116" s="192">
        <f>R117+R127+R132</f>
        <v>0.039</v>
      </c>
      <c r="S116" s="104"/>
      <c r="T116" s="193">
        <f>T117+T127+T132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75</v>
      </c>
      <c r="AU116" s="17" t="s">
        <v>89</v>
      </c>
      <c r="BK116" s="194">
        <f>BK117+BK127+BK132</f>
        <v>0</v>
      </c>
    </row>
    <row r="117" s="12" customFormat="1" ht="25.92" customHeight="1">
      <c r="A117" s="12"/>
      <c r="B117" s="195"/>
      <c r="C117" s="196"/>
      <c r="D117" s="197" t="s">
        <v>75</v>
      </c>
      <c r="E117" s="198" t="s">
        <v>107</v>
      </c>
      <c r="F117" s="198" t="s">
        <v>108</v>
      </c>
      <c r="G117" s="196"/>
      <c r="H117" s="196"/>
      <c r="I117" s="199"/>
      <c r="J117" s="200">
        <f>BK117</f>
        <v>0</v>
      </c>
      <c r="K117" s="196"/>
      <c r="L117" s="201"/>
      <c r="M117" s="202"/>
      <c r="N117" s="203"/>
      <c r="O117" s="203"/>
      <c r="P117" s="204">
        <f>P118</f>
        <v>0</v>
      </c>
      <c r="Q117" s="203"/>
      <c r="R117" s="204">
        <f>R118</f>
        <v>0.039</v>
      </c>
      <c r="S117" s="203"/>
      <c r="T117" s="205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6" t="s">
        <v>81</v>
      </c>
      <c r="AT117" s="207" t="s">
        <v>75</v>
      </c>
      <c r="AU117" s="207" t="s">
        <v>76</v>
      </c>
      <c r="AY117" s="206" t="s">
        <v>109</v>
      </c>
      <c r="BK117" s="208">
        <f>BK118</f>
        <v>0</v>
      </c>
    </row>
    <row r="118" s="12" customFormat="1" ht="22.8" customHeight="1">
      <c r="A118" s="12"/>
      <c r="B118" s="195"/>
      <c r="C118" s="196"/>
      <c r="D118" s="197" t="s">
        <v>75</v>
      </c>
      <c r="E118" s="209" t="s">
        <v>110</v>
      </c>
      <c r="F118" s="209" t="s">
        <v>111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SUM(P119:P126)</f>
        <v>0</v>
      </c>
      <c r="Q118" s="203"/>
      <c r="R118" s="204">
        <f>SUM(R119:R126)</f>
        <v>0.039</v>
      </c>
      <c r="S118" s="203"/>
      <c r="T118" s="205">
        <f>SUM(T119:T126)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6" t="s">
        <v>81</v>
      </c>
      <c r="AT118" s="207" t="s">
        <v>75</v>
      </c>
      <c r="AU118" s="207" t="s">
        <v>81</v>
      </c>
      <c r="AY118" s="206" t="s">
        <v>109</v>
      </c>
      <c r="BK118" s="208">
        <f>SUM(BK119:BK126)</f>
        <v>0</v>
      </c>
    </row>
    <row r="119" s="2" customFormat="1" ht="16.5" customHeight="1">
      <c r="A119" s="38"/>
      <c r="B119" s="39"/>
      <c r="C119" s="211" t="s">
        <v>81</v>
      </c>
      <c r="D119" s="211" t="s">
        <v>112</v>
      </c>
      <c r="E119" s="212" t="s">
        <v>113</v>
      </c>
      <c r="F119" s="213" t="s">
        <v>114</v>
      </c>
      <c r="G119" s="214" t="s">
        <v>1</v>
      </c>
      <c r="H119" s="215">
        <v>28.530000000000001</v>
      </c>
      <c r="I119" s="216"/>
      <c r="J119" s="217">
        <f>ROUND(I119*H119,2)</f>
        <v>0</v>
      </c>
      <c r="K119" s="213" t="s">
        <v>1</v>
      </c>
      <c r="L119" s="44"/>
      <c r="M119" s="218" t="s">
        <v>1</v>
      </c>
      <c r="N119" s="219" t="s">
        <v>41</v>
      </c>
      <c r="O119" s="91"/>
      <c r="P119" s="220">
        <f>O119*H119</f>
        <v>0</v>
      </c>
      <c r="Q119" s="220">
        <v>0</v>
      </c>
      <c r="R119" s="220">
        <f>Q119*H119</f>
        <v>0</v>
      </c>
      <c r="S119" s="220">
        <v>0</v>
      </c>
      <c r="T119" s="221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22" t="s">
        <v>115</v>
      </c>
      <c r="AT119" s="222" t="s">
        <v>112</v>
      </c>
      <c r="AU119" s="222" t="s">
        <v>83</v>
      </c>
      <c r="AY119" s="17" t="s">
        <v>109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17" t="s">
        <v>81</v>
      </c>
      <c r="BK119" s="223">
        <f>ROUND(I119*H119,2)</f>
        <v>0</v>
      </c>
      <c r="BL119" s="17" t="s">
        <v>115</v>
      </c>
      <c r="BM119" s="222" t="s">
        <v>116</v>
      </c>
    </row>
    <row r="120" s="13" customFormat="1">
      <c r="A120" s="13"/>
      <c r="B120" s="224"/>
      <c r="C120" s="225"/>
      <c r="D120" s="226" t="s">
        <v>117</v>
      </c>
      <c r="E120" s="227" t="s">
        <v>1</v>
      </c>
      <c r="F120" s="228" t="s">
        <v>118</v>
      </c>
      <c r="G120" s="225"/>
      <c r="H120" s="227" t="s">
        <v>1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4" t="s">
        <v>117</v>
      </c>
      <c r="AU120" s="234" t="s">
        <v>83</v>
      </c>
      <c r="AV120" s="13" t="s">
        <v>81</v>
      </c>
      <c r="AW120" s="13" t="s">
        <v>33</v>
      </c>
      <c r="AX120" s="13" t="s">
        <v>76</v>
      </c>
      <c r="AY120" s="234" t="s">
        <v>109</v>
      </c>
    </row>
    <row r="121" s="14" customFormat="1">
      <c r="A121" s="14"/>
      <c r="B121" s="235"/>
      <c r="C121" s="236"/>
      <c r="D121" s="226" t="s">
        <v>117</v>
      </c>
      <c r="E121" s="237" t="s">
        <v>1</v>
      </c>
      <c r="F121" s="238" t="s">
        <v>119</v>
      </c>
      <c r="G121" s="236"/>
      <c r="H121" s="239">
        <v>28.530000000000001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5" t="s">
        <v>117</v>
      </c>
      <c r="AU121" s="245" t="s">
        <v>83</v>
      </c>
      <c r="AV121" s="14" t="s">
        <v>83</v>
      </c>
      <c r="AW121" s="14" t="s">
        <v>33</v>
      </c>
      <c r="AX121" s="14" t="s">
        <v>76</v>
      </c>
      <c r="AY121" s="245" t="s">
        <v>109</v>
      </c>
    </row>
    <row r="122" s="15" customFormat="1">
      <c r="A122" s="15"/>
      <c r="B122" s="246"/>
      <c r="C122" s="247"/>
      <c r="D122" s="226" t="s">
        <v>117</v>
      </c>
      <c r="E122" s="248" t="s">
        <v>1</v>
      </c>
      <c r="F122" s="249" t="s">
        <v>120</v>
      </c>
      <c r="G122" s="247"/>
      <c r="H122" s="250">
        <v>28.530000000000001</v>
      </c>
      <c r="I122" s="251"/>
      <c r="J122" s="247"/>
      <c r="K122" s="247"/>
      <c r="L122" s="252"/>
      <c r="M122" s="253"/>
      <c r="N122" s="254"/>
      <c r="O122" s="254"/>
      <c r="P122" s="254"/>
      <c r="Q122" s="254"/>
      <c r="R122" s="254"/>
      <c r="S122" s="254"/>
      <c r="T122" s="25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6" t="s">
        <v>117</v>
      </c>
      <c r="AU122" s="256" t="s">
        <v>83</v>
      </c>
      <c r="AV122" s="15" t="s">
        <v>115</v>
      </c>
      <c r="AW122" s="15" t="s">
        <v>33</v>
      </c>
      <c r="AX122" s="15" t="s">
        <v>81</v>
      </c>
      <c r="AY122" s="256" t="s">
        <v>109</v>
      </c>
    </row>
    <row r="123" s="2" customFormat="1" ht="24.15" customHeight="1">
      <c r="A123" s="38"/>
      <c r="B123" s="39"/>
      <c r="C123" s="211" t="s">
        <v>83</v>
      </c>
      <c r="D123" s="211" t="s">
        <v>112</v>
      </c>
      <c r="E123" s="212" t="s">
        <v>121</v>
      </c>
      <c r="F123" s="213" t="s">
        <v>122</v>
      </c>
      <c r="G123" s="214" t="s">
        <v>1</v>
      </c>
      <c r="H123" s="215">
        <v>131.422</v>
      </c>
      <c r="I123" s="216"/>
      <c r="J123" s="217">
        <f>ROUND(I123*H123,2)</f>
        <v>0</v>
      </c>
      <c r="K123" s="213" t="s">
        <v>1</v>
      </c>
      <c r="L123" s="44"/>
      <c r="M123" s="218" t="s">
        <v>1</v>
      </c>
      <c r="N123" s="219" t="s">
        <v>41</v>
      </c>
      <c r="O123" s="91"/>
      <c r="P123" s="220">
        <f>O123*H123</f>
        <v>0</v>
      </c>
      <c r="Q123" s="220">
        <v>0</v>
      </c>
      <c r="R123" s="220">
        <f>Q123*H123</f>
        <v>0</v>
      </c>
      <c r="S123" s="220">
        <v>0</v>
      </c>
      <c r="T123" s="221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2" t="s">
        <v>115</v>
      </c>
      <c r="AT123" s="222" t="s">
        <v>112</v>
      </c>
      <c r="AU123" s="222" t="s">
        <v>83</v>
      </c>
      <c r="AY123" s="17" t="s">
        <v>109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17" t="s">
        <v>81</v>
      </c>
      <c r="BK123" s="223">
        <f>ROUND(I123*H123,2)</f>
        <v>0</v>
      </c>
      <c r="BL123" s="17" t="s">
        <v>115</v>
      </c>
      <c r="BM123" s="222" t="s">
        <v>123</v>
      </c>
    </row>
    <row r="124" s="2" customFormat="1" ht="24.15" customHeight="1">
      <c r="A124" s="38"/>
      <c r="B124" s="39"/>
      <c r="C124" s="211" t="s">
        <v>124</v>
      </c>
      <c r="D124" s="211" t="s">
        <v>112</v>
      </c>
      <c r="E124" s="212" t="s">
        <v>125</v>
      </c>
      <c r="F124" s="213" t="s">
        <v>126</v>
      </c>
      <c r="G124" s="214" t="s">
        <v>127</v>
      </c>
      <c r="H124" s="215">
        <v>131.422</v>
      </c>
      <c r="I124" s="216"/>
      <c r="J124" s="217">
        <f>ROUND(I124*H124,2)</f>
        <v>0</v>
      </c>
      <c r="K124" s="213" t="s">
        <v>1</v>
      </c>
      <c r="L124" s="44"/>
      <c r="M124" s="218" t="s">
        <v>1</v>
      </c>
      <c r="N124" s="219" t="s">
        <v>41</v>
      </c>
      <c r="O124" s="91"/>
      <c r="P124" s="220">
        <f>O124*H124</f>
        <v>0</v>
      </c>
      <c r="Q124" s="220">
        <v>0</v>
      </c>
      <c r="R124" s="220">
        <f>Q124*H124</f>
        <v>0</v>
      </c>
      <c r="S124" s="220">
        <v>0</v>
      </c>
      <c r="T124" s="221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2" t="s">
        <v>115</v>
      </c>
      <c r="AT124" s="222" t="s">
        <v>112</v>
      </c>
      <c r="AU124" s="222" t="s">
        <v>83</v>
      </c>
      <c r="AY124" s="17" t="s">
        <v>109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17" t="s">
        <v>81</v>
      </c>
      <c r="BK124" s="223">
        <f>ROUND(I124*H124,2)</f>
        <v>0</v>
      </c>
      <c r="BL124" s="17" t="s">
        <v>115</v>
      </c>
      <c r="BM124" s="222" t="s">
        <v>128</v>
      </c>
    </row>
    <row r="125" s="2" customFormat="1" ht="16.5" customHeight="1">
      <c r="A125" s="38"/>
      <c r="B125" s="39"/>
      <c r="C125" s="211" t="s">
        <v>115</v>
      </c>
      <c r="D125" s="211" t="s">
        <v>112</v>
      </c>
      <c r="E125" s="212" t="s">
        <v>129</v>
      </c>
      <c r="F125" s="213" t="s">
        <v>130</v>
      </c>
      <c r="G125" s="214" t="s">
        <v>131</v>
      </c>
      <c r="H125" s="215">
        <v>60</v>
      </c>
      <c r="I125" s="216"/>
      <c r="J125" s="217">
        <f>ROUND(I125*H125,2)</f>
        <v>0</v>
      </c>
      <c r="K125" s="213" t="s">
        <v>132</v>
      </c>
      <c r="L125" s="44"/>
      <c r="M125" s="218" t="s">
        <v>1</v>
      </c>
      <c r="N125" s="219" t="s">
        <v>41</v>
      </c>
      <c r="O125" s="91"/>
      <c r="P125" s="220">
        <f>O125*H125</f>
        <v>0</v>
      </c>
      <c r="Q125" s="220">
        <v>0</v>
      </c>
      <c r="R125" s="220">
        <f>Q125*H125</f>
        <v>0</v>
      </c>
      <c r="S125" s="220">
        <v>0</v>
      </c>
      <c r="T125" s="221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2" t="s">
        <v>115</v>
      </c>
      <c r="AT125" s="222" t="s">
        <v>112</v>
      </c>
      <c r="AU125" s="222" t="s">
        <v>83</v>
      </c>
      <c r="AY125" s="17" t="s">
        <v>109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17" t="s">
        <v>81</v>
      </c>
      <c r="BK125" s="223">
        <f>ROUND(I125*H125,2)</f>
        <v>0</v>
      </c>
      <c r="BL125" s="17" t="s">
        <v>115</v>
      </c>
      <c r="BM125" s="222" t="s">
        <v>133</v>
      </c>
    </row>
    <row r="126" s="2" customFormat="1" ht="24.15" customHeight="1">
      <c r="A126" s="38"/>
      <c r="B126" s="39"/>
      <c r="C126" s="211" t="s">
        <v>134</v>
      </c>
      <c r="D126" s="211" t="s">
        <v>112</v>
      </c>
      <c r="E126" s="212" t="s">
        <v>135</v>
      </c>
      <c r="F126" s="213" t="s">
        <v>136</v>
      </c>
      <c r="G126" s="214" t="s">
        <v>131</v>
      </c>
      <c r="H126" s="215">
        <v>60</v>
      </c>
      <c r="I126" s="216"/>
      <c r="J126" s="217">
        <f>ROUND(I126*H126,2)</f>
        <v>0</v>
      </c>
      <c r="K126" s="213" t="s">
        <v>132</v>
      </c>
      <c r="L126" s="44"/>
      <c r="M126" s="218" t="s">
        <v>1</v>
      </c>
      <c r="N126" s="219" t="s">
        <v>41</v>
      </c>
      <c r="O126" s="91"/>
      <c r="P126" s="220">
        <f>O126*H126</f>
        <v>0</v>
      </c>
      <c r="Q126" s="220">
        <v>0.00064999999999999997</v>
      </c>
      <c r="R126" s="220">
        <f>Q126*H126</f>
        <v>0.039</v>
      </c>
      <c r="S126" s="220">
        <v>0</v>
      </c>
      <c r="T126" s="221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2" t="s">
        <v>115</v>
      </c>
      <c r="AT126" s="222" t="s">
        <v>112</v>
      </c>
      <c r="AU126" s="222" t="s">
        <v>83</v>
      </c>
      <c r="AY126" s="17" t="s">
        <v>109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17" t="s">
        <v>81</v>
      </c>
      <c r="BK126" s="223">
        <f>ROUND(I126*H126,2)</f>
        <v>0</v>
      </c>
      <c r="BL126" s="17" t="s">
        <v>115</v>
      </c>
      <c r="BM126" s="222" t="s">
        <v>137</v>
      </c>
    </row>
    <row r="127" s="12" customFormat="1" ht="25.92" customHeight="1">
      <c r="A127" s="12"/>
      <c r="B127" s="195"/>
      <c r="C127" s="196"/>
      <c r="D127" s="197" t="s">
        <v>75</v>
      </c>
      <c r="E127" s="198" t="s">
        <v>138</v>
      </c>
      <c r="F127" s="198" t="s">
        <v>139</v>
      </c>
      <c r="G127" s="196"/>
      <c r="H127" s="196"/>
      <c r="I127" s="199"/>
      <c r="J127" s="200">
        <f>BK127</f>
        <v>0</v>
      </c>
      <c r="K127" s="196"/>
      <c r="L127" s="201"/>
      <c r="M127" s="202"/>
      <c r="N127" s="203"/>
      <c r="O127" s="203"/>
      <c r="P127" s="204">
        <f>SUM(P128:P131)</f>
        <v>0</v>
      </c>
      <c r="Q127" s="203"/>
      <c r="R127" s="204">
        <f>SUM(R128:R131)</f>
        <v>0</v>
      </c>
      <c r="S127" s="203"/>
      <c r="T127" s="205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6" t="s">
        <v>115</v>
      </c>
      <c r="AT127" s="207" t="s">
        <v>75</v>
      </c>
      <c r="AU127" s="207" t="s">
        <v>76</v>
      </c>
      <c r="AY127" s="206" t="s">
        <v>109</v>
      </c>
      <c r="BK127" s="208">
        <f>SUM(BK128:BK131)</f>
        <v>0</v>
      </c>
    </row>
    <row r="128" s="2" customFormat="1" ht="21.75" customHeight="1">
      <c r="A128" s="38"/>
      <c r="B128" s="39"/>
      <c r="C128" s="211" t="s">
        <v>140</v>
      </c>
      <c r="D128" s="211" t="s">
        <v>112</v>
      </c>
      <c r="E128" s="212" t="s">
        <v>141</v>
      </c>
      <c r="F128" s="213" t="s">
        <v>142</v>
      </c>
      <c r="G128" s="214" t="s">
        <v>143</v>
      </c>
      <c r="H128" s="215">
        <v>7</v>
      </c>
      <c r="I128" s="216"/>
      <c r="J128" s="217">
        <f>ROUND(I128*H128,2)</f>
        <v>0</v>
      </c>
      <c r="K128" s="213" t="s">
        <v>1</v>
      </c>
      <c r="L128" s="44"/>
      <c r="M128" s="218" t="s">
        <v>1</v>
      </c>
      <c r="N128" s="219" t="s">
        <v>41</v>
      </c>
      <c r="O128" s="91"/>
      <c r="P128" s="220">
        <f>O128*H128</f>
        <v>0</v>
      </c>
      <c r="Q128" s="220">
        <v>0</v>
      </c>
      <c r="R128" s="220">
        <f>Q128*H128</f>
        <v>0</v>
      </c>
      <c r="S128" s="220">
        <v>0</v>
      </c>
      <c r="T128" s="221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2" t="s">
        <v>144</v>
      </c>
      <c r="AT128" s="222" t="s">
        <v>112</v>
      </c>
      <c r="AU128" s="222" t="s">
        <v>81</v>
      </c>
      <c r="AY128" s="17" t="s">
        <v>109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17" t="s">
        <v>81</v>
      </c>
      <c r="BK128" s="223">
        <f>ROUND(I128*H128,2)</f>
        <v>0</v>
      </c>
      <c r="BL128" s="17" t="s">
        <v>144</v>
      </c>
      <c r="BM128" s="222" t="s">
        <v>145</v>
      </c>
    </row>
    <row r="129" s="2" customFormat="1" ht="16.5" customHeight="1">
      <c r="A129" s="38"/>
      <c r="B129" s="39"/>
      <c r="C129" s="211" t="s">
        <v>146</v>
      </c>
      <c r="D129" s="211" t="s">
        <v>112</v>
      </c>
      <c r="E129" s="212" t="s">
        <v>147</v>
      </c>
      <c r="F129" s="213" t="s">
        <v>148</v>
      </c>
      <c r="G129" s="214" t="s">
        <v>149</v>
      </c>
      <c r="H129" s="215">
        <v>1</v>
      </c>
      <c r="I129" s="216"/>
      <c r="J129" s="217">
        <f>ROUND(I129*H129,2)</f>
        <v>0</v>
      </c>
      <c r="K129" s="213" t="s">
        <v>1</v>
      </c>
      <c r="L129" s="44"/>
      <c r="M129" s="218" t="s">
        <v>1</v>
      </c>
      <c r="N129" s="219" t="s">
        <v>41</v>
      </c>
      <c r="O129" s="91"/>
      <c r="P129" s="220">
        <f>O129*H129</f>
        <v>0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2" t="s">
        <v>144</v>
      </c>
      <c r="AT129" s="222" t="s">
        <v>112</v>
      </c>
      <c r="AU129" s="222" t="s">
        <v>81</v>
      </c>
      <c r="AY129" s="17" t="s">
        <v>109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17" t="s">
        <v>81</v>
      </c>
      <c r="BK129" s="223">
        <f>ROUND(I129*H129,2)</f>
        <v>0</v>
      </c>
      <c r="BL129" s="17" t="s">
        <v>144</v>
      </c>
      <c r="BM129" s="222" t="s">
        <v>150</v>
      </c>
    </row>
    <row r="130" s="2" customFormat="1" ht="16.5" customHeight="1">
      <c r="A130" s="38"/>
      <c r="B130" s="39"/>
      <c r="C130" s="211" t="s">
        <v>151</v>
      </c>
      <c r="D130" s="211" t="s">
        <v>112</v>
      </c>
      <c r="E130" s="212" t="s">
        <v>152</v>
      </c>
      <c r="F130" s="213" t="s">
        <v>153</v>
      </c>
      <c r="G130" s="214" t="s">
        <v>149</v>
      </c>
      <c r="H130" s="215">
        <v>1</v>
      </c>
      <c r="I130" s="216"/>
      <c r="J130" s="217">
        <f>ROUND(I130*H130,2)</f>
        <v>0</v>
      </c>
      <c r="K130" s="213" t="s">
        <v>1</v>
      </c>
      <c r="L130" s="44"/>
      <c r="M130" s="218" t="s">
        <v>1</v>
      </c>
      <c r="N130" s="219" t="s">
        <v>41</v>
      </c>
      <c r="O130" s="91"/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2" t="s">
        <v>144</v>
      </c>
      <c r="AT130" s="222" t="s">
        <v>112</v>
      </c>
      <c r="AU130" s="222" t="s">
        <v>81</v>
      </c>
      <c r="AY130" s="17" t="s">
        <v>109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17" t="s">
        <v>81</v>
      </c>
      <c r="BK130" s="223">
        <f>ROUND(I130*H130,2)</f>
        <v>0</v>
      </c>
      <c r="BL130" s="17" t="s">
        <v>144</v>
      </c>
      <c r="BM130" s="222" t="s">
        <v>154</v>
      </c>
    </row>
    <row r="131" s="2" customFormat="1" ht="16.5" customHeight="1">
      <c r="A131" s="38"/>
      <c r="B131" s="39"/>
      <c r="C131" s="211" t="s">
        <v>110</v>
      </c>
      <c r="D131" s="211" t="s">
        <v>112</v>
      </c>
      <c r="E131" s="212" t="s">
        <v>155</v>
      </c>
      <c r="F131" s="213" t="s">
        <v>156</v>
      </c>
      <c r="G131" s="214" t="s">
        <v>149</v>
      </c>
      <c r="H131" s="215">
        <v>1</v>
      </c>
      <c r="I131" s="216"/>
      <c r="J131" s="217">
        <f>ROUND(I131*H131,2)</f>
        <v>0</v>
      </c>
      <c r="K131" s="213" t="s">
        <v>1</v>
      </c>
      <c r="L131" s="44"/>
      <c r="M131" s="218" t="s">
        <v>1</v>
      </c>
      <c r="N131" s="219" t="s">
        <v>41</v>
      </c>
      <c r="O131" s="91"/>
      <c r="P131" s="220">
        <f>O131*H131</f>
        <v>0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2" t="s">
        <v>144</v>
      </c>
      <c r="AT131" s="222" t="s">
        <v>112</v>
      </c>
      <c r="AU131" s="222" t="s">
        <v>81</v>
      </c>
      <c r="AY131" s="17" t="s">
        <v>109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17" t="s">
        <v>81</v>
      </c>
      <c r="BK131" s="223">
        <f>ROUND(I131*H131,2)</f>
        <v>0</v>
      </c>
      <c r="BL131" s="17" t="s">
        <v>144</v>
      </c>
      <c r="BM131" s="222" t="s">
        <v>157</v>
      </c>
    </row>
    <row r="132" s="12" customFormat="1" ht="25.92" customHeight="1">
      <c r="A132" s="12"/>
      <c r="B132" s="195"/>
      <c r="C132" s="196"/>
      <c r="D132" s="197" t="s">
        <v>75</v>
      </c>
      <c r="E132" s="198" t="s">
        <v>158</v>
      </c>
      <c r="F132" s="198" t="s">
        <v>159</v>
      </c>
      <c r="G132" s="196"/>
      <c r="H132" s="196"/>
      <c r="I132" s="199"/>
      <c r="J132" s="200">
        <f>BK132</f>
        <v>0</v>
      </c>
      <c r="K132" s="196"/>
      <c r="L132" s="201"/>
      <c r="M132" s="202"/>
      <c r="N132" s="203"/>
      <c r="O132" s="203"/>
      <c r="P132" s="204">
        <f>P133</f>
        <v>0</v>
      </c>
      <c r="Q132" s="203"/>
      <c r="R132" s="204">
        <f>R133</f>
        <v>0</v>
      </c>
      <c r="S132" s="203"/>
      <c r="T132" s="205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6" t="s">
        <v>134</v>
      </c>
      <c r="AT132" s="207" t="s">
        <v>75</v>
      </c>
      <c r="AU132" s="207" t="s">
        <v>76</v>
      </c>
      <c r="AY132" s="206" t="s">
        <v>109</v>
      </c>
      <c r="BK132" s="208">
        <f>BK133</f>
        <v>0</v>
      </c>
    </row>
    <row r="133" s="2" customFormat="1" ht="37.8" customHeight="1">
      <c r="A133" s="38"/>
      <c r="B133" s="39"/>
      <c r="C133" s="211" t="s">
        <v>160</v>
      </c>
      <c r="D133" s="211" t="s">
        <v>112</v>
      </c>
      <c r="E133" s="212" t="s">
        <v>161</v>
      </c>
      <c r="F133" s="213" t="s">
        <v>162</v>
      </c>
      <c r="G133" s="214" t="s">
        <v>163</v>
      </c>
      <c r="H133" s="215">
        <v>1</v>
      </c>
      <c r="I133" s="216"/>
      <c r="J133" s="217">
        <f>ROUND(I133*H133,2)</f>
        <v>0</v>
      </c>
      <c r="K133" s="213" t="s">
        <v>1</v>
      </c>
      <c r="L133" s="44"/>
      <c r="M133" s="257" t="s">
        <v>1</v>
      </c>
      <c r="N133" s="258" t="s">
        <v>41</v>
      </c>
      <c r="O133" s="259"/>
      <c r="P133" s="260">
        <f>O133*H133</f>
        <v>0</v>
      </c>
      <c r="Q133" s="260">
        <v>0</v>
      </c>
      <c r="R133" s="260">
        <f>Q133*H133</f>
        <v>0</v>
      </c>
      <c r="S133" s="260">
        <v>0</v>
      </c>
      <c r="T133" s="26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2" t="s">
        <v>115</v>
      </c>
      <c r="AT133" s="222" t="s">
        <v>112</v>
      </c>
      <c r="AU133" s="222" t="s">
        <v>81</v>
      </c>
      <c r="AY133" s="17" t="s">
        <v>109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17" t="s">
        <v>81</v>
      </c>
      <c r="BK133" s="223">
        <f>ROUND(I133*H133,2)</f>
        <v>0</v>
      </c>
      <c r="BL133" s="17" t="s">
        <v>115</v>
      </c>
      <c r="BM133" s="222" t="s">
        <v>164</v>
      </c>
    </row>
    <row r="134" s="2" customFormat="1" ht="6.96" customHeight="1">
      <c r="A134" s="38"/>
      <c r="B134" s="66"/>
      <c r="C134" s="67"/>
      <c r="D134" s="67"/>
      <c r="E134" s="67"/>
      <c r="F134" s="67"/>
      <c r="G134" s="67"/>
      <c r="H134" s="67"/>
      <c r="I134" s="67"/>
      <c r="J134" s="67"/>
      <c r="K134" s="67"/>
      <c r="L134" s="44"/>
      <c r="M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</sheetData>
  <sheetProtection sheet="1" autoFilter="0" formatColumns="0" formatRows="0" objects="1" scenarios="1" spinCount="100000" saltValue="BjQyVWrai/kj7BnVDdNpgqJgooDua74D5nuPQZ3YLZs4Bij5b106E1MwUpGkdrxFMgaeKmYSeYCZNB9xHuxuNQ==" hashValue="dCr6X5VgCasjNgIM/wJ1Uvu+jxFhMi8lyZuadasspTff2ZKw5C4NEPjXl0uQb/Fx/DLZNCMvNklU3Ar8+GcQmQ==" algorithmName="SHA-512" password="CC35"/>
  <autoFilter ref="C115:K133"/>
  <mergeCells count="6">
    <mergeCell ref="E7:H7"/>
    <mergeCell ref="E16:H16"/>
    <mergeCell ref="E25:H25"/>
    <mergeCell ref="E85:H85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2022-01-18T19:22:08Z</dcterms:created>
  <dcterms:modified xsi:type="dcterms:W3CDTF">2022-01-18T19:22:09Z</dcterms:modified>
</cp:coreProperties>
</file>