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texty\MAJKA\VŘ\Tribuna hřiště Slovan\Zadávací dokumentace\"/>
    </mc:Choice>
  </mc:AlternateContent>
  <bookViews>
    <workbookView xWindow="0" yWindow="0" windowWidth="25200" windowHeight="12045"/>
  </bookViews>
  <sheets>
    <sheet name="D12e" sheetId="5" r:id="rId1"/>
    <sheet name="Rekapitulace" sheetId="3" r:id="rId2"/>
    <sheet name="Zakázka" sheetId="4" r:id="rId3"/>
  </sheets>
  <externalReferences>
    <externalReference r:id="rId4"/>
  </externalReferences>
  <definedNames>
    <definedName name="__3FD872C1_8887_4EA3_9FC2_897EF4F3D2C3_FIGURE__">'[1]#REF!'!$B$3:$F$5</definedName>
    <definedName name="__3FD872C1_8887_4EA3_9FC2_897EF4F3D2C3_ITEM__">Zakázka!$A$12:$Q$12</definedName>
    <definedName name="__3FD872C1_8887_4EA3_9FC2_897EF4F3D2C3_ITEM_GROUP1__">Zakázka!$A$8:$Q$108</definedName>
    <definedName name="__3FD872C1_8887_4EA3_9FC2_897EF4F3D2C3_ITEM_GROUP1_RECAP__">Rekapitulace!$A$8:$F$11</definedName>
    <definedName name="__3FD872C1_8887_4EA3_9FC2_897EF4F3D2C3_ITEM_GROUP2__">Zakázka!$A$9:$Q$107</definedName>
    <definedName name="__3FD872C1_8887_4EA3_9FC2_897EF4F3D2C3_ITEM_GROUP2_RECAP__">Rekapitulace!$A$9:$F$11</definedName>
    <definedName name="__3FD872C1_8887_4EA3_9FC2_897EF4F3D2C3_ITEM_GROUP3__X">Zakázka!$A$11:$Q$21</definedName>
    <definedName name="__3FD872C1_8887_4EA3_9FC2_897EF4F3D2C3_ITEM_GROUP3_RECAP__">Rekapitulace!$A$11:$F$11</definedName>
    <definedName name="__3FD872C1_8887_4EA3_9FC2_897EF4F3D2C3_QBILL__">Zakázka!#REF!</definedName>
    <definedName name="__3FD872C1_8887_4EA3_9FC2_897EF4F3D2C3_QBILLFIG__">'[1]#REF!'!$C$4:$D$4</definedName>
    <definedName name="__3FD872C1_8887_4EA3_9FC2_897EF4F3D2C3_QINDEX__">Zakázka!#REF!</definedName>
    <definedName name="GROUP_ID">Zakázka!$B$8:$B$109</definedName>
    <definedName name="ITEM_PRICES">Zakázka!$J$8:$J$109</definedName>
    <definedName name="_xlnm.Print_Titles" localSheetId="1">Rekapitulace!$6:$7</definedName>
    <definedName name="_xlnm.Print_Titles" localSheetId="2">Zakázka!$6:$7</definedName>
    <definedName name="_xlnm.Print_Area" localSheetId="0">D12e!$A$1:$T$44</definedName>
    <definedName name="_xlnm.Print_Area" localSheetId="1">Rekapitulace!$B$1:$F$30</definedName>
    <definedName name="_xlnm.Print_Area" localSheetId="2">Zakázka!$C$1:$Q$109</definedName>
    <definedName name="VAT_RATES">Zakázka!$O$8:$O$109</definedName>
  </definedNames>
  <calcPr calcId="162913"/>
</workbook>
</file>

<file path=xl/calcChain.xml><?xml version="1.0" encoding="utf-8"?>
<calcChain xmlns="http://schemas.openxmlformats.org/spreadsheetml/2006/main">
  <c r="P106" i="4" l="1"/>
  <c r="P105" i="4" s="1"/>
  <c r="E24" i="3" s="1"/>
  <c r="N106" i="4"/>
  <c r="L106" i="4"/>
  <c r="J106" i="4"/>
  <c r="N105" i="4"/>
  <c r="L105" i="4"/>
  <c r="J105" i="4"/>
  <c r="N103" i="4"/>
  <c r="L103" i="4"/>
  <c r="L102" i="4" s="1"/>
  <c r="D23" i="3" s="1"/>
  <c r="J103" i="4"/>
  <c r="N102" i="4"/>
  <c r="J102" i="4"/>
  <c r="P100" i="4"/>
  <c r="P99" i="4" s="1"/>
  <c r="E22" i="3" s="1"/>
  <c r="N100" i="4"/>
  <c r="L100" i="4"/>
  <c r="L99" i="4" s="1"/>
  <c r="D22" i="3" s="1"/>
  <c r="J100" i="4"/>
  <c r="N99" i="4"/>
  <c r="J99" i="4"/>
  <c r="N97" i="4"/>
  <c r="L97" i="4"/>
  <c r="L96" i="4" s="1"/>
  <c r="D21" i="3" s="1"/>
  <c r="J97" i="4"/>
  <c r="P97" i="4" s="1"/>
  <c r="P96" i="4" s="1"/>
  <c r="E21" i="3" s="1"/>
  <c r="N96" i="4"/>
  <c r="P94" i="4"/>
  <c r="N94" i="4"/>
  <c r="L94" i="4"/>
  <c r="J94" i="4"/>
  <c r="N93" i="4"/>
  <c r="N92" i="4" s="1"/>
  <c r="L93" i="4"/>
  <c r="J93" i="4"/>
  <c r="L92" i="4"/>
  <c r="N90" i="4"/>
  <c r="L90" i="4"/>
  <c r="J90" i="4"/>
  <c r="P90" i="4" s="1"/>
  <c r="Q90" i="4" s="1"/>
  <c r="N89" i="4"/>
  <c r="L89" i="4"/>
  <c r="J89" i="4"/>
  <c r="P89" i="4" s="1"/>
  <c r="Q89" i="4" s="1"/>
  <c r="N88" i="4"/>
  <c r="L88" i="4"/>
  <c r="J88" i="4"/>
  <c r="P88" i="4" s="1"/>
  <c r="Q88" i="4" s="1"/>
  <c r="N87" i="4"/>
  <c r="L87" i="4"/>
  <c r="J87" i="4"/>
  <c r="P87" i="4" s="1"/>
  <c r="Q87" i="4" s="1"/>
  <c r="N86" i="4"/>
  <c r="N84" i="4" s="1"/>
  <c r="L86" i="4"/>
  <c r="J86" i="4"/>
  <c r="N85" i="4"/>
  <c r="L85" i="4"/>
  <c r="L84" i="4" s="1"/>
  <c r="D19" i="3" s="1"/>
  <c r="J85" i="4"/>
  <c r="J84" i="4" s="1"/>
  <c r="C19" i="3" s="1"/>
  <c r="P82" i="4"/>
  <c r="N82" i="4"/>
  <c r="L82" i="4"/>
  <c r="J82" i="4"/>
  <c r="N81" i="4"/>
  <c r="L81" i="4"/>
  <c r="J81" i="4"/>
  <c r="P81" i="4" s="1"/>
  <c r="Q81" i="4" s="1"/>
  <c r="N80" i="4"/>
  <c r="L80" i="4"/>
  <c r="J80" i="4"/>
  <c r="P80" i="4" s="1"/>
  <c r="Q80" i="4" s="1"/>
  <c r="N79" i="4"/>
  <c r="L79" i="4"/>
  <c r="J79" i="4"/>
  <c r="P79" i="4" s="1"/>
  <c r="Q79" i="4" s="1"/>
  <c r="P78" i="4"/>
  <c r="N78" i="4"/>
  <c r="L78" i="4"/>
  <c r="L77" i="4" s="1"/>
  <c r="D18" i="3" s="1"/>
  <c r="J78" i="4"/>
  <c r="N77" i="4"/>
  <c r="N75" i="4"/>
  <c r="L75" i="4"/>
  <c r="J75" i="4"/>
  <c r="N74" i="4"/>
  <c r="L74" i="4"/>
  <c r="J74" i="4"/>
  <c r="N73" i="4"/>
  <c r="L73" i="4"/>
  <c r="J73" i="4"/>
  <c r="N72" i="4"/>
  <c r="L72" i="4"/>
  <c r="J72" i="4"/>
  <c r="P72" i="4" s="1"/>
  <c r="P71" i="4"/>
  <c r="Q71" i="4" s="1"/>
  <c r="N71" i="4"/>
  <c r="L71" i="4"/>
  <c r="J71" i="4"/>
  <c r="N70" i="4"/>
  <c r="L70" i="4"/>
  <c r="J70" i="4"/>
  <c r="P69" i="4"/>
  <c r="Q69" i="4" s="1"/>
  <c r="N69" i="4"/>
  <c r="L69" i="4"/>
  <c r="J69" i="4"/>
  <c r="N68" i="4"/>
  <c r="L68" i="4"/>
  <c r="J68" i="4"/>
  <c r="P68" i="4" s="1"/>
  <c r="Q68" i="4" s="1"/>
  <c r="N67" i="4"/>
  <c r="L67" i="4"/>
  <c r="J67" i="4"/>
  <c r="P67" i="4" s="1"/>
  <c r="N66" i="4"/>
  <c r="L66" i="4"/>
  <c r="J66" i="4"/>
  <c r="P66" i="4" s="1"/>
  <c r="Q66" i="4" s="1"/>
  <c r="P65" i="4"/>
  <c r="N65" i="4"/>
  <c r="L65" i="4"/>
  <c r="J65" i="4"/>
  <c r="N64" i="4"/>
  <c r="L64" i="4"/>
  <c r="J64" i="4"/>
  <c r="P64" i="4" s="1"/>
  <c r="N63" i="4"/>
  <c r="L63" i="4"/>
  <c r="J63" i="4"/>
  <c r="P63" i="4" s="1"/>
  <c r="Q63" i="4" s="1"/>
  <c r="N62" i="4"/>
  <c r="L62" i="4"/>
  <c r="J62" i="4"/>
  <c r="N61" i="4"/>
  <c r="L61" i="4"/>
  <c r="J61" i="4"/>
  <c r="P61" i="4" s="1"/>
  <c r="Q61" i="4" s="1"/>
  <c r="N60" i="4"/>
  <c r="L60" i="4"/>
  <c r="J60" i="4"/>
  <c r="P60" i="4" s="1"/>
  <c r="Q60" i="4" s="1"/>
  <c r="N59" i="4"/>
  <c r="L59" i="4"/>
  <c r="J59" i="4"/>
  <c r="N58" i="4"/>
  <c r="L58" i="4"/>
  <c r="J58" i="4"/>
  <c r="P58" i="4" s="1"/>
  <c r="Q58" i="4" s="1"/>
  <c r="N57" i="4"/>
  <c r="L57" i="4"/>
  <c r="J57" i="4"/>
  <c r="N56" i="4"/>
  <c r="N54" i="4" s="1"/>
  <c r="L56" i="4"/>
  <c r="J56" i="4"/>
  <c r="P56" i="4" s="1"/>
  <c r="P55" i="4"/>
  <c r="N55" i="4"/>
  <c r="L55" i="4"/>
  <c r="L54" i="4" s="1"/>
  <c r="D17" i="3" s="1"/>
  <c r="J55" i="4"/>
  <c r="P52" i="4"/>
  <c r="Q52" i="4" s="1"/>
  <c r="N52" i="4"/>
  <c r="L52" i="4"/>
  <c r="J52" i="4"/>
  <c r="N51" i="4"/>
  <c r="L51" i="4"/>
  <c r="J51" i="4"/>
  <c r="P51" i="4" s="1"/>
  <c r="Q51" i="4" s="1"/>
  <c r="N50" i="4"/>
  <c r="L50" i="4"/>
  <c r="J50" i="4"/>
  <c r="P50" i="4" s="1"/>
  <c r="N49" i="4"/>
  <c r="L49" i="4"/>
  <c r="J49" i="4"/>
  <c r="P49" i="4" s="1"/>
  <c r="Q49" i="4" s="1"/>
  <c r="N48" i="4"/>
  <c r="L48" i="4"/>
  <c r="J48" i="4"/>
  <c r="N47" i="4"/>
  <c r="L47" i="4"/>
  <c r="J47" i="4"/>
  <c r="P47" i="4" s="1"/>
  <c r="N46" i="4"/>
  <c r="L46" i="4"/>
  <c r="J46" i="4"/>
  <c r="P46" i="4" s="1"/>
  <c r="Q46" i="4" s="1"/>
  <c r="N45" i="4"/>
  <c r="L45" i="4"/>
  <c r="J45" i="4"/>
  <c r="N44" i="4"/>
  <c r="L44" i="4"/>
  <c r="J44" i="4"/>
  <c r="P44" i="4" s="1"/>
  <c r="Q44" i="4" s="1"/>
  <c r="N43" i="4"/>
  <c r="N41" i="4" s="1"/>
  <c r="L43" i="4"/>
  <c r="J43" i="4"/>
  <c r="P43" i="4" s="1"/>
  <c r="Q43" i="4" s="1"/>
  <c r="P42" i="4"/>
  <c r="N42" i="4"/>
  <c r="L42" i="4"/>
  <c r="L41" i="4" s="1"/>
  <c r="D16" i="3" s="1"/>
  <c r="J42" i="4"/>
  <c r="N39" i="4"/>
  <c r="L39" i="4"/>
  <c r="L38" i="4" s="1"/>
  <c r="D15" i="3" s="1"/>
  <c r="J39" i="4"/>
  <c r="P39" i="4" s="1"/>
  <c r="P38" i="4" s="1"/>
  <c r="E15" i="3" s="1"/>
  <c r="N38" i="4"/>
  <c r="N36" i="4"/>
  <c r="L36" i="4"/>
  <c r="J36" i="4"/>
  <c r="P36" i="4" s="1"/>
  <c r="Q36" i="4" s="1"/>
  <c r="N35" i="4"/>
  <c r="L35" i="4"/>
  <c r="J35" i="4"/>
  <c r="N34" i="4"/>
  <c r="L34" i="4"/>
  <c r="L32" i="4" s="1"/>
  <c r="D14" i="3" s="1"/>
  <c r="J34" i="4"/>
  <c r="P34" i="4" s="1"/>
  <c r="Q34" i="4" s="1"/>
  <c r="N33" i="4"/>
  <c r="N32" i="4" s="1"/>
  <c r="L33" i="4"/>
  <c r="J33" i="4"/>
  <c r="P33" i="4" s="1"/>
  <c r="N30" i="4"/>
  <c r="N29" i="4" s="1"/>
  <c r="L30" i="4"/>
  <c r="J30" i="4"/>
  <c r="P30" i="4" s="1"/>
  <c r="L29" i="4"/>
  <c r="N27" i="4"/>
  <c r="L27" i="4"/>
  <c r="J27" i="4"/>
  <c r="P27" i="4" s="1"/>
  <c r="P26" i="4"/>
  <c r="Q26" i="4" s="1"/>
  <c r="N26" i="4"/>
  <c r="L26" i="4"/>
  <c r="J26" i="4"/>
  <c r="N25" i="4"/>
  <c r="L25" i="4"/>
  <c r="J25" i="4"/>
  <c r="N24" i="4"/>
  <c r="L24" i="4"/>
  <c r="L22" i="4" s="1"/>
  <c r="D12" i="3" s="1"/>
  <c r="J24" i="4"/>
  <c r="P24" i="4" s="1"/>
  <c r="Q24" i="4" s="1"/>
  <c r="N23" i="4"/>
  <c r="N22" i="4" s="1"/>
  <c r="L23" i="4"/>
  <c r="J23" i="4"/>
  <c r="P23" i="4" s="1"/>
  <c r="N20" i="4"/>
  <c r="L20" i="4"/>
  <c r="J20" i="4"/>
  <c r="P20" i="4" s="1"/>
  <c r="Q20" i="4" s="1"/>
  <c r="P19" i="4"/>
  <c r="N19" i="4"/>
  <c r="L19" i="4"/>
  <c r="J19" i="4"/>
  <c r="N18" i="4"/>
  <c r="L18" i="4"/>
  <c r="J18" i="4"/>
  <c r="P18" i="4" s="1"/>
  <c r="P17" i="4"/>
  <c r="Q17" i="4" s="1"/>
  <c r="N17" i="4"/>
  <c r="L17" i="4"/>
  <c r="J17" i="4"/>
  <c r="N16" i="4"/>
  <c r="L16" i="4"/>
  <c r="J16" i="4"/>
  <c r="N15" i="4"/>
  <c r="L15" i="4"/>
  <c r="J15" i="4"/>
  <c r="P15" i="4" s="1"/>
  <c r="Q15" i="4" s="1"/>
  <c r="N14" i="4"/>
  <c r="L14" i="4"/>
  <c r="J14" i="4"/>
  <c r="P14" i="4" s="1"/>
  <c r="Q14" i="4" s="1"/>
  <c r="N13" i="4"/>
  <c r="L13" i="4"/>
  <c r="J13" i="4"/>
  <c r="P13" i="4" s="1"/>
  <c r="N12" i="4"/>
  <c r="L12" i="4"/>
  <c r="J12" i="4"/>
  <c r="P12" i="4" s="1"/>
  <c r="D24" i="3"/>
  <c r="C24" i="3"/>
  <c r="C23" i="3"/>
  <c r="C22" i="3"/>
  <c r="D20" i="3"/>
  <c r="D13" i="3"/>
  <c r="N11" i="4" l="1"/>
  <c r="L11" i="4"/>
  <c r="D11" i="3" s="1"/>
  <c r="C26" i="3"/>
  <c r="C27" i="3" s="1"/>
  <c r="Q65" i="4"/>
  <c r="J96" i="4"/>
  <c r="C21" i="3" s="1"/>
  <c r="Q100" i="4"/>
  <c r="Q99" i="4" s="1"/>
  <c r="F22" i="3" s="1"/>
  <c r="Q85" i="4"/>
  <c r="Q94" i="4"/>
  <c r="Q106" i="4"/>
  <c r="Q105" i="4" s="1"/>
  <c r="F24" i="3" s="1"/>
  <c r="J54" i="4"/>
  <c r="C17" i="3" s="1"/>
  <c r="Q57" i="4"/>
  <c r="Q19" i="4"/>
  <c r="Q42" i="4"/>
  <c r="P48" i="4"/>
  <c r="Q48" i="4" s="1"/>
  <c r="Q13" i="4"/>
  <c r="Q39" i="4"/>
  <c r="Q38" i="4" s="1"/>
  <c r="F15" i="3" s="1"/>
  <c r="P59" i="4"/>
  <c r="Q59" i="4" s="1"/>
  <c r="P75" i="4"/>
  <c r="Q75" i="4" s="1"/>
  <c r="Q82" i="4"/>
  <c r="P85" i="4"/>
  <c r="P84" i="4" s="1"/>
  <c r="E19" i="3" s="1"/>
  <c r="Q50" i="4"/>
  <c r="J38" i="4"/>
  <c r="C15" i="3" s="1"/>
  <c r="P57" i="4"/>
  <c r="Q67" i="4"/>
  <c r="P73" i="4"/>
  <c r="Q73" i="4" s="1"/>
  <c r="P77" i="4"/>
  <c r="E18" i="3" s="1"/>
  <c r="Q12" i="4"/>
  <c r="Q33" i="4"/>
  <c r="L9" i="4"/>
  <c r="Q23" i="4"/>
  <c r="P29" i="4"/>
  <c r="E13" i="3" s="1"/>
  <c r="Q30" i="4"/>
  <c r="Q29" i="4" s="1"/>
  <c r="F13" i="3" s="1"/>
  <c r="N9" i="4"/>
  <c r="N8" i="4" s="1"/>
  <c r="Q18" i="4"/>
  <c r="Q27" i="4"/>
  <c r="Q47" i="4"/>
  <c r="Q56" i="4"/>
  <c r="Q64" i="4"/>
  <c r="Q72" i="4"/>
  <c r="J77" i="4"/>
  <c r="C18" i="3" s="1"/>
  <c r="J11" i="4"/>
  <c r="J29" i="4"/>
  <c r="C13" i="3" s="1"/>
  <c r="P74" i="4"/>
  <c r="Q74" i="4" s="1"/>
  <c r="Q78" i="4"/>
  <c r="Q77" i="4" s="1"/>
  <c r="F18" i="3" s="1"/>
  <c r="J92" i="4"/>
  <c r="C20" i="3" s="1"/>
  <c r="P93" i="4"/>
  <c r="P92" i="4" s="1"/>
  <c r="E20" i="3" s="1"/>
  <c r="Q97" i="4"/>
  <c r="Q96" i="4" s="1"/>
  <c r="F21" i="3" s="1"/>
  <c r="J22" i="4"/>
  <c r="C12" i="3" s="1"/>
  <c r="J32" i="4"/>
  <c r="C14" i="3" s="1"/>
  <c r="Q55" i="4"/>
  <c r="P86" i="4"/>
  <c r="Q86" i="4" s="1"/>
  <c r="Q84" i="4" s="1"/>
  <c r="F19" i="3" s="1"/>
  <c r="P103" i="4"/>
  <c r="P102" i="4" s="1"/>
  <c r="E23" i="3" s="1"/>
  <c r="P16" i="4"/>
  <c r="P11" i="4" s="1"/>
  <c r="P25" i="4"/>
  <c r="P22" i="4" s="1"/>
  <c r="E12" i="3" s="1"/>
  <c r="P35" i="4"/>
  <c r="Q35" i="4" s="1"/>
  <c r="P45" i="4"/>
  <c r="Q45" i="4" s="1"/>
  <c r="P62" i="4"/>
  <c r="P70" i="4"/>
  <c r="Q70" i="4" s="1"/>
  <c r="J41" i="4"/>
  <c r="C16" i="3" s="1"/>
  <c r="P54" i="4" l="1"/>
  <c r="E17" i="3" s="1"/>
  <c r="P32" i="4"/>
  <c r="E14" i="3" s="1"/>
  <c r="Q41" i="4"/>
  <c r="F16" i="3" s="1"/>
  <c r="E11" i="3"/>
  <c r="Q16" i="4"/>
  <c r="Q11" i="4" s="1"/>
  <c r="J9" i="4"/>
  <c r="C11" i="3"/>
  <c r="Q62" i="4"/>
  <c r="Q54" i="4" s="1"/>
  <c r="F17" i="3" s="1"/>
  <c r="Q25" i="4"/>
  <c r="Q22" i="4" s="1"/>
  <c r="F12" i="3" s="1"/>
  <c r="P41" i="4"/>
  <c r="E16" i="3" s="1"/>
  <c r="D9" i="3"/>
  <c r="L8" i="4"/>
  <c r="D8" i="3" s="1"/>
  <c r="Q32" i="4"/>
  <c r="F14" i="3" s="1"/>
  <c r="Q103" i="4"/>
  <c r="Q102" i="4" s="1"/>
  <c r="F23" i="3" s="1"/>
  <c r="Q93" i="4"/>
  <c r="Q92" i="4" s="1"/>
  <c r="F20" i="3" s="1"/>
  <c r="C29" i="3" l="1"/>
  <c r="J8" i="4"/>
  <c r="C8" i="3" s="1"/>
  <c r="C9" i="3"/>
  <c r="F11" i="3"/>
  <c r="Q9" i="4"/>
  <c r="P9" i="4"/>
  <c r="F9" i="3" l="1"/>
  <c r="Q8" i="4"/>
  <c r="F8" i="3" s="1"/>
  <c r="E9" i="3"/>
  <c r="P8" i="4"/>
  <c r="E8" i="3" s="1"/>
</calcChain>
</file>

<file path=xl/sharedStrings.xml><?xml version="1.0" encoding="utf-8"?>
<sst xmlns="http://schemas.openxmlformats.org/spreadsheetml/2006/main" count="462" uniqueCount="277">
  <si>
    <t>Celkem (včetně DPH)</t>
  </si>
  <si>
    <t>Celkem (bez DPH)</t>
  </si>
  <si>
    <t>DPH</t>
  </si>
  <si>
    <t>Popis</t>
  </si>
  <si>
    <t>Poř.</t>
  </si>
  <si>
    <t>Typ</t>
  </si>
  <si>
    <t>Kód</t>
  </si>
  <si>
    <t>MJ</t>
  </si>
  <si>
    <t>Výměra</t>
  </si>
  <si>
    <t>Cena</t>
  </si>
  <si>
    <t>Jedn. hmotn.</t>
  </si>
  <si>
    <t>Hmotnost</t>
  </si>
  <si>
    <t>Jedn. suť</t>
  </si>
  <si>
    <t>Suť</t>
  </si>
  <si>
    <t>Sazba DPH</t>
  </si>
  <si>
    <t>Cena s DPH</t>
  </si>
  <si>
    <t>Jedn. Cena</t>
  </si>
  <si>
    <t>SATER - PROJEKT s.r.o.</t>
  </si>
  <si>
    <t>Plynárenská 671</t>
  </si>
  <si>
    <t>S</t>
  </si>
  <si>
    <t>S/SO_01</t>
  </si>
  <si>
    <t>S/SO_01/**</t>
  </si>
  <si>
    <t>**: Nezařazeno</t>
  </si>
  <si>
    <t>S/SO_01/009</t>
  </si>
  <si>
    <t>009: Ostatní konstrukce a práce</t>
  </si>
  <si>
    <t>S/SO_01/021</t>
  </si>
  <si>
    <t>021: Silnoproud</t>
  </si>
  <si>
    <t>S/SO_01/099</t>
  </si>
  <si>
    <t>099: Přesun hmot HSV</t>
  </si>
  <si>
    <t>S/SO_01/712</t>
  </si>
  <si>
    <t>712: Povlakové krytiny</t>
  </si>
  <si>
    <t>S/SO_01/762</t>
  </si>
  <si>
    <t>762: Konstrukce tesařské</t>
  </si>
  <si>
    <t>S/SO_01/764</t>
  </si>
  <si>
    <t>764: Konstrukce klempířské</t>
  </si>
  <si>
    <t>S/SO_01/766</t>
  </si>
  <si>
    <t>766: Konstrukce truhlářské</t>
  </si>
  <si>
    <t>S/SO_01/783</t>
  </si>
  <si>
    <t>783: Nátěry</t>
  </si>
  <si>
    <t>S/SO_01/V01</t>
  </si>
  <si>
    <t>V01: Průzkumné, geodetické a projektové práce</t>
  </si>
  <si>
    <t>S/SO_01/V03</t>
  </si>
  <si>
    <t>V03: Zařízení staveniště</t>
  </si>
  <si>
    <t>S/SO_01/V04</t>
  </si>
  <si>
    <t>V04: Inženýrská činnost</t>
  </si>
  <si>
    <t>S/SO_01/V06</t>
  </si>
  <si>
    <t>V06: Územní vlivy</t>
  </si>
  <si>
    <t>S/SO_01/V07</t>
  </si>
  <si>
    <t>V07: Provozní vlivy</t>
  </si>
  <si>
    <t xml:space="preserve"> </t>
  </si>
  <si>
    <t>Stavba</t>
  </si>
  <si>
    <t>Objekt</t>
  </si>
  <si>
    <t>Oddíl</t>
  </si>
  <si>
    <t>SP</t>
  </si>
  <si>
    <t>001</t>
  </si>
  <si>
    <t>Veškeré zařízení a dodávky budou zkompletovány, nainstalovány, přikotveny a propojeny tak, aby byly při předání plně funkční.</t>
  </si>
  <si>
    <t>soubor</t>
  </si>
  <si>
    <t>002</t>
  </si>
  <si>
    <t>Všechny použité materiály a výrobky budou 1. jakostní třídy, musí mít příslušné atesty, certifikáty kvality a prohlášení o shodě dle platných předpisů v ČR.</t>
  </si>
  <si>
    <t>003</t>
  </si>
  <si>
    <t>Ve výkazu výměr jsou výměry stanoveny jako "čisté" změřené z projektové dokumentace, zhotovitel musí v rámci nabídky započítat veškeré nadměrné výměry (např. vzájemné  hydroizolací, prořezy atd.).</t>
  </si>
  <si>
    <t>004</t>
  </si>
  <si>
    <t>V případě vzniklých škod zaviněných dodavatelem na veřejném či soukromém majetku v souvislosti s pracemi dle tohoto popisu, uhradí tyto škody plně dodavatel.</t>
  </si>
  <si>
    <t>005</t>
  </si>
  <si>
    <t>Součástí prací dodávky zhotovitele bude shromažďování, třídění a likvidace odpadů vzniklých při provádění prací.</t>
  </si>
  <si>
    <t>006</t>
  </si>
  <si>
    <t>Stavební materiály nebudou používány pokud jejich hmotnostní aktivita Radonu je větší než 120 Bg/kg.</t>
  </si>
  <si>
    <t>007</t>
  </si>
  <si>
    <t>Dodavatel provede a zajistí na svůj účet veškeré potřebné pomocné a ochranné kce včetně lešení s ochrannou fólií. Stejně tak na svůj účet zajistí případné potřebné dočasné pronájmy pro účely této stavby.</t>
  </si>
  <si>
    <t>008</t>
  </si>
  <si>
    <t>V ceně dodávky musí být zahrnuty ceny za spotřebované energie, plyn a vodu v době výstavby.</t>
  </si>
  <si>
    <t>009</t>
  </si>
  <si>
    <t>Při stanovení ceny dle výkazu výměr je potřeba započítat všechny předpokládané doplňkové související prvky a činnosti s touto položkou související tak, aby cena byla kompletní a prvek funkční.</t>
  </si>
  <si>
    <t>009xxx001</t>
  </si>
  <si>
    <t>Demontáž prvků na nosné konstrukci včetně uložení pro zpětné použití a následné zpětné montáži</t>
  </si>
  <si>
    <t>941111121</t>
  </si>
  <si>
    <t>Montáž lešení řadového trubkového lehkého s podlahami zatížení do 200 kg/m2 š od 0,9 do 1,2 m v do 10 m</t>
  </si>
  <si>
    <t>m2</t>
  </si>
  <si>
    <t>941111221</t>
  </si>
  <si>
    <t>Příplatek k lešení řadovému trubkovému lehkému s podlahami do 200 kg/m2 š od 0,9 do 1,2 m v 10 m za každý den použití</t>
  </si>
  <si>
    <t>941111821</t>
  </si>
  <si>
    <t>Demontáž lešení řadového trubkového lehkého s podlahami zatížení do 200 kg/m2 š od 0,9 do 1,2 m v do 10 m</t>
  </si>
  <si>
    <t>952901411</t>
  </si>
  <si>
    <t>Vyčištění ostatních objektů - tribuna po skončení prací</t>
  </si>
  <si>
    <t>MP</t>
  </si>
  <si>
    <t>210220R1</t>
  </si>
  <si>
    <t>Demontáž a zpětná montáž hromosvodu včetně výměny poškozených prvků</t>
  </si>
  <si>
    <t>997013211</t>
  </si>
  <si>
    <t>Vnitrostaveništní doprava suti a vybouraných hmot pro budovy v do 6 m ručně</t>
  </si>
  <si>
    <t>t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</si>
  <si>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</si>
  <si>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</si>
  <si>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</si>
  <si>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</si>
  <si>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99701363R</t>
  </si>
  <si>
    <t>Poplatek za uložení na skládce (skládkovné) stavebního odpadu - roztřídění dle platného katalogu odpadů</t>
  </si>
  <si>
    <t>7124617R1</t>
  </si>
  <si>
    <t>Provedení provizorního zakrytí střechy včetně plachet a pozdějšího odkrytí</t>
  </si>
  <si>
    <t>762341811</t>
  </si>
  <si>
    <t>Demontáž bednění střech z prken</t>
  </si>
  <si>
    <t>7623318R1</t>
  </si>
  <si>
    <t>Demontáž vázaných kcí krovů z hranolů průřezové pl  do 288 cm2 - poškozené části krovu cca 35%</t>
  </si>
  <si>
    <t>m</t>
  </si>
  <si>
    <t>7623321R2</t>
  </si>
  <si>
    <t>Montáž vázaných kcí krovů pravidelných z hraněného řeziva průřezové pl do 288 cm2 - poškozené části krovu cca 35%</t>
  </si>
  <si>
    <t>H</t>
  </si>
  <si>
    <t>60512135</t>
  </si>
  <si>
    <t>hranol stavební řezivo průřezu do 288cm2 do dl 6m</t>
  </si>
  <si>
    <t>m3</t>
  </si>
  <si>
    <t>762332131</t>
  </si>
  <si>
    <t>Montáž vázaných kcí krovů pravidelných z hraněného řeziva průřezové pl přes 50 do 120 cm2 - úprava krovu</t>
  </si>
  <si>
    <t>60512125</t>
  </si>
  <si>
    <t>hranol stavební řezivo průřezu do 120cm2 do dl 6m</t>
  </si>
  <si>
    <t>762341210</t>
  </si>
  <si>
    <t>Montáž bednění střech rovných a šikmých sklonu do 60° z hrubých prken na sraz</t>
  </si>
  <si>
    <t>60515111</t>
  </si>
  <si>
    <t>Řezivo stavební prkno</t>
  </si>
  <si>
    <t>762083111</t>
  </si>
  <si>
    <t>Impregnace řeziva proti dřevokaznému hmyzu a houbám máčením třída ohrožení 1 a 2</t>
  </si>
  <si>
    <t>762395000</t>
  </si>
  <si>
    <t>Spojovací prostředky pro montáž krovu, bednění, laťování, světlíky, klíny</t>
  </si>
  <si>
    <t>998762101</t>
  </si>
  <si>
    <t>Přesun hmot tonážní pro kce tesařské v objektech v do 6 m</t>
  </si>
  <si>
    <t>764001821</t>
  </si>
  <si>
    <t>Demontáž krytiny ze svitků nebo tabulí do suti</t>
  </si>
  <si>
    <t>764002881</t>
  </si>
  <si>
    <t>Demontáž lemování střešních prostupů do suti</t>
  </si>
  <si>
    <t>764002801</t>
  </si>
  <si>
    <t>Demontáž závětrné lišty do suti</t>
  </si>
  <si>
    <t>764004801</t>
  </si>
  <si>
    <t>Demontáž podokapního žlabu do suti</t>
  </si>
  <si>
    <t>764004861</t>
  </si>
  <si>
    <t>Demontáž svodu do suti</t>
  </si>
  <si>
    <t>764001801</t>
  </si>
  <si>
    <t>Demontáž podkladního plechu do suti</t>
  </si>
  <si>
    <t>764111413</t>
  </si>
  <si>
    <t>Krytina střechy rovné drážkováním ze svitků z Pz plechu rš 670 mm sklonu do 60°</t>
  </si>
  <si>
    <t>764211406</t>
  </si>
  <si>
    <t>Oplechování větraného hřebene s větrací mřížkou z Pz plechu rš 500 mm systémový prvek</t>
  </si>
  <si>
    <t>764212406</t>
  </si>
  <si>
    <t>Oplechování štítu závětrnou lištou z Pz plechu rš 500 mm</t>
  </si>
  <si>
    <t>764314412</t>
  </si>
  <si>
    <t>Lemování prostupů střech s krytinou skládanou nebo plechovou bez lišty z Pz plechu</t>
  </si>
  <si>
    <t>764042417</t>
  </si>
  <si>
    <t>Strukturovaná oddělovací rohož s integrovanou pojistnou hydroizolací rš přes 800 do 1000 mm</t>
  </si>
  <si>
    <t>764511404</t>
  </si>
  <si>
    <t>Žlab podokapní půlkruhový z Pz plechu rš 330 mm</t>
  </si>
  <si>
    <t>764212434</t>
  </si>
  <si>
    <t>Oplechování rovné okapové hrany z Pz plechu rš 330 mm</t>
  </si>
  <si>
    <t>764511424</t>
  </si>
  <si>
    <t>Roh nebo kout půlkruhového podokapního žlabu z Pz plechu rš 330 mm</t>
  </si>
  <si>
    <t>kus</t>
  </si>
  <si>
    <t>764501104</t>
  </si>
  <si>
    <t>Montáž čela pro podokapní půlkulatý žlab</t>
  </si>
  <si>
    <t>55344552</t>
  </si>
  <si>
    <t>čelo půlkulatého žlabu Pz 333mm</t>
  </si>
  <si>
    <t>764501105</t>
  </si>
  <si>
    <t>Montáž háku pro podokapní půlkulatý žlab</t>
  </si>
  <si>
    <t>55344578</t>
  </si>
  <si>
    <t>hák žlabový Pz 333mm dl 550mm</t>
  </si>
  <si>
    <t>764511444</t>
  </si>
  <si>
    <t>Kotlík oválný (trychtýřový) pro podokapní žlaby z Pz plechu 330/100 mm</t>
  </si>
  <si>
    <t>764518422</t>
  </si>
  <si>
    <t>Svody kruhové včetně objímek, kolen, odskoků z Pz plechu průměru 100 mm</t>
  </si>
  <si>
    <t>998764101</t>
  </si>
  <si>
    <t>Přesun hmot tonážní pro konstrukce klempířské v objektech v do 6 m</t>
  </si>
  <si>
    <t>766411821</t>
  </si>
  <si>
    <t>Demontáž truhlářského obložení stěn</t>
  </si>
  <si>
    <t>766412231</t>
  </si>
  <si>
    <t>Montáž obložení stěn palubkami</t>
  </si>
  <si>
    <t>61189995</t>
  </si>
  <si>
    <t>Palubky stavební řezivo</t>
  </si>
  <si>
    <t>762495000</t>
  </si>
  <si>
    <t>Spojovací prostředky pro montáž olištování, obložení stropů, střešních podhledů a stěn</t>
  </si>
  <si>
    <t>998766101</t>
  </si>
  <si>
    <t>Přesun hmot tonážní pro konstrukce truhlářské v objektech v do 6 m</t>
  </si>
  <si>
    <t>783206801</t>
  </si>
  <si>
    <t>Odstranění nátěrů z tesařských konstrukcí obroušením</t>
  </si>
  <si>
    <t>783201401</t>
  </si>
  <si>
    <t>Ometení tesařských konstrukcí před provedením nátěru</t>
  </si>
  <si>
    <t>783223121</t>
  </si>
  <si>
    <t>Napouštěcí dvojnásobný akrylátový biocidní nátěr tesařských konstrukcí zabudovaných do konstrukce</t>
  </si>
  <si>
    <t>783101203</t>
  </si>
  <si>
    <t>Jemné obroušení podkladu truhlářských konstrukcí před provedením nátěru</t>
  </si>
  <si>
    <t>783101401</t>
  </si>
  <si>
    <t>Ometení podkladu truhlářských konstrukcí před provedením nátěru</t>
  </si>
  <si>
    <t>783123121</t>
  </si>
  <si>
    <t>Dvojnásobný napouštěcí fungicidní akrylátový nátěr truhlářských konstrukcí</t>
  </si>
  <si>
    <t>ON</t>
  </si>
  <si>
    <t>013203000</t>
  </si>
  <si>
    <t>Dokumentace stavby - Realizační, dílenská a dodavatelská (výrobní) dokumentace. Dodavatel předloží ke schválení všechny potřebné detaily dodavatelské dokumentace k odsouhlasení generálnímu projektantovi.</t>
  </si>
  <si>
    <t>013254000</t>
  </si>
  <si>
    <t>Dokumentace skutečného provedení stavby</t>
  </si>
  <si>
    <t>030001000</t>
  </si>
  <si>
    <t>Zařízení staveniště</t>
  </si>
  <si>
    <t>045002000</t>
  </si>
  <si>
    <t>Kompletační a koordinační činnost</t>
  </si>
  <si>
    <t>065002000</t>
  </si>
  <si>
    <t>Mimostaveništní doprava</t>
  </si>
  <si>
    <t>070001000</t>
  </si>
  <si>
    <t>Provozní vlivy</t>
  </si>
  <si>
    <t>Celkem</t>
  </si>
  <si>
    <t>Architektonicko stavební řešení</t>
  </si>
  <si>
    <t>DŘEVĚNÁ TRIBUNA SLOVAN PODĚBRADY (revize)</t>
  </si>
  <si>
    <t>Obora 206 Polabec, 290 01 Poděbrady</t>
  </si>
  <si>
    <t>DPH (21% ze základny)</t>
  </si>
  <si>
    <t xml:space="preserve"> INVESTOR / CLIENT</t>
  </si>
  <si>
    <t xml:space="preserve"> DODAVATEL / CONTRACTOR</t>
  </si>
  <si>
    <t>MĚSTO PODĚBRADY</t>
  </si>
  <si>
    <t>Jiřího náměstí 20/I</t>
  </si>
  <si>
    <t>290 31 Poděbrady</t>
  </si>
  <si>
    <t>Tel :</t>
  </si>
  <si>
    <t>+420 325 600 256</t>
  </si>
  <si>
    <t>Fax:</t>
  </si>
  <si>
    <t>Tel:</t>
  </si>
  <si>
    <t>e-mail :</t>
  </si>
  <si>
    <t>inv.akce@mesto-podebrady.cz</t>
  </si>
  <si>
    <t>e-mail:</t>
  </si>
  <si>
    <t xml:space="preserve"> HLAVNÍ PROJEKTANT / CHIEF ENGINEER</t>
  </si>
  <si>
    <t xml:space="preserve"> PROJEKTANT ČÁSTI / DESIGNER OF PART</t>
  </si>
  <si>
    <t>280 02 Kolín 2</t>
  </si>
  <si>
    <t>+420 321 717 203</t>
  </si>
  <si>
    <t>Fax :</t>
  </si>
  <si>
    <t>+420 321 717 204</t>
  </si>
  <si>
    <t>info@sater-projekt.cz</t>
  </si>
  <si>
    <t>TECHNICKÁ POMOC</t>
  </si>
  <si>
    <t>02/2024</t>
  </si>
  <si>
    <t>PRVNÍ VÝTISK / 1st ISSUE</t>
  </si>
  <si>
    <t>ING. DOBIÁŠ</t>
  </si>
  <si>
    <t>ING. GRENAR</t>
  </si>
  <si>
    <t>ING.DOBIÁŠ</t>
  </si>
  <si>
    <t>Č.
No</t>
  </si>
  <si>
    <t>DATUM / DATE</t>
  </si>
  <si>
    <t>POPIS / DESCRIPTION</t>
  </si>
  <si>
    <t>NAVRHL / 
DESIGNED</t>
  </si>
  <si>
    <t>ZPRACOVAL /
EXECUTED</t>
  </si>
  <si>
    <t>KONTROLOVAL /
CHECKED</t>
  </si>
  <si>
    <t>KONTROLA PO /
CHECK OF F. SAF.</t>
  </si>
  <si>
    <t>SCHVÁLIL /
APPROVED</t>
  </si>
  <si>
    <t>REVIZE / REVISION</t>
  </si>
  <si>
    <t xml:space="preserve"> STAVBA / </t>
  </si>
  <si>
    <t xml:space="preserve"> CONSTRUCTION</t>
  </si>
  <si>
    <t xml:space="preserve"> MÍSTO STAVBY /</t>
  </si>
  <si>
    <t>U ZIMNÍHO STADIONU 770, 290 01 PODĚBRADY</t>
  </si>
  <si>
    <t xml:space="preserve"> LOCATION</t>
  </si>
  <si>
    <t xml:space="preserve"> ČÁST PROJEKTU /</t>
  </si>
  <si>
    <t>D - DOKUMENTACE OBJEKTŮ A TECHNICKÝCH A TECHNOLOGICKÝCH ZAŘÍZENÍ</t>
  </si>
  <si>
    <t xml:space="preserve"> PART OF PROJECT</t>
  </si>
  <si>
    <t xml:space="preserve"> DÍL PROJEKTU /</t>
  </si>
  <si>
    <t>D.1 - DOKUMENTACE STAVEBNÍHO OBJEKTU</t>
  </si>
  <si>
    <t xml:space="preserve"> SECTION OF PROJ.</t>
  </si>
  <si>
    <t xml:space="preserve"> OBJEKT /</t>
  </si>
  <si>
    <t>SO 01 - TRIBUNA</t>
  </si>
  <si>
    <t xml:space="preserve"> UNIT</t>
  </si>
  <si>
    <t xml:space="preserve"> PROFESE /</t>
  </si>
  <si>
    <t>D.1.2 - STAVEBNĚ KONSTRUKČNÍ ŘEŠENÍ</t>
  </si>
  <si>
    <t xml:space="preserve"> BRANCH</t>
  </si>
  <si>
    <t xml:space="preserve"> PROVOZNÍ SOUBOR /</t>
  </si>
  <si>
    <t xml:space="preserve"> POČET A4 /
 Nr. OF A4</t>
  </si>
  <si>
    <t xml:space="preserve"> PROCESS UNIT</t>
  </si>
  <si>
    <t xml:space="preserve"> DOKUMENT /</t>
  </si>
  <si>
    <t xml:space="preserve"> STUPEŇ / 
 LEVEL</t>
  </si>
  <si>
    <t>TP</t>
  </si>
  <si>
    <t xml:space="preserve"> DOCUMENT</t>
  </si>
  <si>
    <t xml:space="preserve"> MĚŘÍTKO / SCALE</t>
  </si>
  <si>
    <t xml:space="preserve"> ČÍSLO KOPIE /</t>
  </si>
  <si>
    <t xml:space="preserve"> ZAKÁZKOVÉ ČÍSLO / JOB No.</t>
  </si>
  <si>
    <t xml:space="preserve"> ČÍSLO DOKUMENTU / DOCUMENT NR</t>
  </si>
  <si>
    <t>REVIZE /</t>
  </si>
  <si>
    <t xml:space="preserve"> NR OF COPY</t>
  </si>
  <si>
    <t>234 14 - 23</t>
  </si>
  <si>
    <t>REVISION</t>
  </si>
  <si>
    <t xml:space="preserve"> SPISOVÁ ZNAČKA</t>
  </si>
  <si>
    <t>OR: C.21233 - MĚST. SOUD V PRAZE</t>
  </si>
  <si>
    <t>M. VESELÁ</t>
  </si>
  <si>
    <t>VÝKAZ VÝMĚR</t>
  </si>
  <si>
    <t>D12e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</si>
</sst>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#,##0_);[Red]\-\ #,##0_);&quot;–&quot;??;_(@_)"/>
    <numFmt numFmtId="165" formatCode="_(#,##0.00_);[Red]\-\ #,##0.00_);&quot;–&quot;??;_(@_)"/>
    <numFmt numFmtId="166" formatCode="_(#,##0.000_);[Red]\-\ #,##0.000_);&quot;–&quot;??;_(@_)"/>
  </numFmts>
  <fonts count="34" x14ac:knownFonts="1">
    <font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C00000"/>
      <name val="Arial"/>
      <family val="2"/>
      <charset val="238"/>
    </font>
    <font>
      <sz val="6"/>
      <color rgb="FF777777"/>
      <name val="Arial"/>
      <family val="2"/>
      <charset val="238"/>
    </font>
    <font>
      <sz val="6"/>
      <color rgb="FF0070C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u/>
      <sz val="10"/>
      <color indexed="12"/>
      <name val="Arial CE"/>
      <charset val="238"/>
    </font>
    <font>
      <u/>
      <sz val="8"/>
      <color indexed="12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7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sz val="7.5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8"/>
      <name val="Arial CE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DB303B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Border="1"/>
    <xf numFmtId="0" fontId="1" fillId="0" borderId="0" xfId="0" applyFont="1" applyAlignment="1">
      <alignment horizontal="center" vertical="top"/>
    </xf>
    <xf numFmtId="49" fontId="5" fillId="0" borderId="0" xfId="0" applyNumberFormat="1" applyFont="1"/>
    <xf numFmtId="49" fontId="5" fillId="0" borderId="2" xfId="0" applyNumberFormat="1" applyFont="1" applyBorder="1"/>
    <xf numFmtId="164" fontId="5" fillId="0" borderId="0" xfId="0" applyNumberFormat="1" applyFont="1"/>
    <xf numFmtId="164" fontId="5" fillId="0" borderId="2" xfId="0" applyNumberFormat="1" applyFont="1" applyBorder="1"/>
    <xf numFmtId="166" fontId="5" fillId="0" borderId="0" xfId="0" applyNumberFormat="1" applyFont="1"/>
    <xf numFmtId="166" fontId="9" fillId="0" borderId="0" xfId="0" applyNumberFormat="1" applyFont="1"/>
    <xf numFmtId="166" fontId="5" fillId="0" borderId="2" xfId="0" applyNumberFormat="1" applyFont="1" applyBorder="1"/>
    <xf numFmtId="164" fontId="9" fillId="0" borderId="0" xfId="0" applyNumberFormat="1" applyFont="1"/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166" fontId="4" fillId="0" borderId="0" xfId="0" applyNumberFormat="1" applyFont="1"/>
    <xf numFmtId="164" fontId="4" fillId="0" borderId="0" xfId="0" applyNumberFormat="1" applyFont="1"/>
    <xf numFmtId="49" fontId="2" fillId="0" borderId="2" xfId="0" applyNumberFormat="1" applyFont="1" applyBorder="1" applyAlignment="1">
      <alignment horizontal="left" vertical="top"/>
    </xf>
    <xf numFmtId="164" fontId="2" fillId="0" borderId="2" xfId="0" applyNumberFormat="1" applyFont="1" applyBorder="1" applyAlignment="1">
      <alignment horizontal="right" vertical="top"/>
    </xf>
    <xf numFmtId="166" fontId="2" fillId="0" borderId="2" xfId="0" applyNumberFormat="1" applyFont="1" applyBorder="1"/>
    <xf numFmtId="164" fontId="2" fillId="0" borderId="2" xfId="0" applyNumberFormat="1" applyFont="1" applyBorder="1"/>
    <xf numFmtId="0" fontId="11" fillId="0" borderId="0" xfId="0" applyFont="1" applyAlignment="1">
      <alignment horizontal="right" vertical="top"/>
    </xf>
    <xf numFmtId="49" fontId="11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166" fontId="11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49" fontId="10" fillId="0" borderId="0" xfId="0" applyNumberFormat="1" applyFont="1" applyAlignment="1">
      <alignment horizontal="left" vertical="top" wrapText="1" indent="1"/>
    </xf>
    <xf numFmtId="164" fontId="10" fillId="0" borderId="0" xfId="0" applyNumberFormat="1" applyFont="1" applyAlignment="1">
      <alignment horizontal="right" vertical="top"/>
    </xf>
    <xf numFmtId="166" fontId="10" fillId="0" borderId="0" xfId="0" applyNumberFormat="1" applyFont="1" applyAlignment="1">
      <alignment horizontal="right" vertical="top"/>
    </xf>
    <xf numFmtId="1" fontId="5" fillId="0" borderId="0" xfId="0" applyNumberFormat="1" applyFont="1"/>
    <xf numFmtId="1" fontId="7" fillId="0" borderId="0" xfId="0" applyNumberFormat="1" applyFont="1"/>
    <xf numFmtId="49" fontId="9" fillId="0" borderId="0" xfId="0" applyNumberFormat="1" applyFont="1"/>
    <xf numFmtId="165" fontId="5" fillId="0" borderId="0" xfId="0" applyNumberFormat="1" applyFont="1"/>
    <xf numFmtId="1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right" vertical="top"/>
    </xf>
    <xf numFmtId="1" fontId="11" fillId="0" borderId="0" xfId="0" applyNumberFormat="1" applyFont="1"/>
    <xf numFmtId="49" fontId="11" fillId="0" borderId="0" xfId="0" applyNumberFormat="1" applyFont="1"/>
    <xf numFmtId="166" fontId="11" fillId="0" borderId="0" xfId="0" applyNumberFormat="1" applyFont="1"/>
    <xf numFmtId="165" fontId="11" fillId="0" borderId="0" xfId="0" applyNumberFormat="1" applyFont="1"/>
    <xf numFmtId="164" fontId="11" fillId="0" borderId="0" xfId="0" applyNumberFormat="1" applyFont="1"/>
    <xf numFmtId="1" fontId="10" fillId="0" borderId="0" xfId="0" applyNumberFormat="1" applyFont="1" applyAlignment="1">
      <alignment horizontal="right" vertical="top"/>
    </xf>
    <xf numFmtId="1" fontId="10" fillId="0" borderId="0" xfId="0" applyNumberFormat="1" applyFont="1"/>
    <xf numFmtId="49" fontId="10" fillId="0" borderId="0" xfId="0" applyNumberFormat="1" applyFont="1"/>
    <xf numFmtId="49" fontId="10" fillId="0" borderId="0" xfId="0" applyNumberFormat="1" applyFont="1" applyAlignment="1">
      <alignment horizontal="left" vertical="top" wrapText="1"/>
    </xf>
    <xf numFmtId="166" fontId="10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49" fontId="12" fillId="0" borderId="0" xfId="0" applyNumberFormat="1" applyFont="1" applyAlignment="1">
      <alignment horizontal="left" vertical="top" wrapText="1"/>
    </xf>
    <xf numFmtId="49" fontId="12" fillId="0" borderId="0" xfId="0" applyNumberFormat="1" applyFont="1"/>
    <xf numFmtId="166" fontId="12" fillId="0" borderId="0" xfId="0" applyNumberFormat="1" applyFont="1"/>
    <xf numFmtId="165" fontId="12" fillId="0" borderId="0" xfId="0" applyNumberFormat="1" applyFont="1"/>
    <xf numFmtId="164" fontId="12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/>
    <xf numFmtId="166" fontId="13" fillId="0" borderId="0" xfId="0" applyNumberFormat="1" applyFont="1"/>
    <xf numFmtId="165" fontId="13" fillId="0" borderId="0" xfId="0" applyNumberFormat="1" applyFont="1"/>
    <xf numFmtId="164" fontId="13" fillId="0" borderId="0" xfId="0" applyNumberFormat="1" applyFont="1" applyAlignment="1">
      <alignment horizontal="right" vertical="top"/>
    </xf>
    <xf numFmtId="0" fontId="14" fillId="0" borderId="0" xfId="0" applyFont="1"/>
    <xf numFmtId="0" fontId="15" fillId="0" borderId="0" xfId="0" applyFont="1"/>
    <xf numFmtId="0" fontId="3" fillId="0" borderId="0" xfId="0" applyFont="1"/>
    <xf numFmtId="0" fontId="16" fillId="0" borderId="0" xfId="0" applyFont="1"/>
    <xf numFmtId="1" fontId="16" fillId="0" borderId="0" xfId="0" applyNumberFormat="1" applyFont="1" applyAlignment="1">
      <alignment horizontal="right" vertical="top"/>
    </xf>
    <xf numFmtId="1" fontId="16" fillId="0" borderId="3" xfId="0" applyNumberFormat="1" applyFont="1" applyBorder="1" applyAlignment="1">
      <alignment horizontal="center" vertical="top"/>
    </xf>
    <xf numFmtId="49" fontId="16" fillId="0" borderId="4" xfId="0" applyNumberFormat="1" applyFont="1" applyBorder="1" applyAlignment="1">
      <alignment horizontal="center" vertical="top"/>
    </xf>
    <xf numFmtId="49" fontId="16" fillId="0" borderId="4" xfId="0" applyNumberFormat="1" applyFont="1" applyBorder="1" applyAlignment="1">
      <alignment horizontal="right" vertical="top"/>
    </xf>
    <xf numFmtId="49" fontId="16" fillId="0" borderId="4" xfId="0" applyNumberFormat="1" applyFont="1" applyBorder="1" applyAlignment="1">
      <alignment horizontal="left" vertical="top" wrapText="1"/>
    </xf>
    <xf numFmtId="166" fontId="16" fillId="0" borderId="4" xfId="0" applyNumberFormat="1" applyFont="1" applyBorder="1" applyAlignment="1">
      <alignment horizontal="right" vertical="top"/>
    </xf>
    <xf numFmtId="164" fontId="16" fillId="0" borderId="4" xfId="0" applyNumberFormat="1" applyFont="1" applyBorder="1" applyAlignment="1">
      <alignment horizontal="right" vertical="top"/>
    </xf>
    <xf numFmtId="165" fontId="16" fillId="2" borderId="4" xfId="0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horizontal="left" vertical="top"/>
    </xf>
    <xf numFmtId="49" fontId="11" fillId="0" borderId="0" xfId="0" applyNumberFormat="1" applyFont="1" applyAlignment="1">
      <alignment horizontal="left" vertical="top" wrapText="1" indent="2"/>
    </xf>
    <xf numFmtId="49" fontId="12" fillId="0" borderId="0" xfId="0" applyNumberFormat="1" applyFont="1" applyAlignment="1">
      <alignment horizontal="left" vertical="top" wrapText="1" indent="1"/>
    </xf>
    <xf numFmtId="49" fontId="17" fillId="0" borderId="0" xfId="0" applyNumberFormat="1" applyFont="1" applyAlignment="1">
      <alignment horizontal="left" vertical="top"/>
    </xf>
    <xf numFmtId="164" fontId="17" fillId="0" borderId="0" xfId="0" applyNumberFormat="1" applyFont="1" applyAlignment="1">
      <alignment horizontal="right" vertical="top"/>
    </xf>
    <xf numFmtId="0" fontId="18" fillId="0" borderId="6" xfId="1" applyBorder="1"/>
    <xf numFmtId="0" fontId="18" fillId="0" borderId="0" xfId="1"/>
    <xf numFmtId="0" fontId="20" fillId="0" borderId="0" xfId="1" applyFont="1" applyBorder="1" applyAlignment="1" applyProtection="1">
      <alignment vertical="center"/>
      <protection locked="0"/>
    </xf>
    <xf numFmtId="49" fontId="21" fillId="0" borderId="8" xfId="1" applyNumberFormat="1" applyFont="1" applyBorder="1" applyAlignment="1" applyProtection="1">
      <alignment vertical="center"/>
      <protection locked="0"/>
    </xf>
    <xf numFmtId="49" fontId="20" fillId="0" borderId="8" xfId="1" applyNumberFormat="1" applyFont="1" applyBorder="1" applyAlignment="1" applyProtection="1">
      <alignment vertical="center"/>
      <protection locked="0"/>
    </xf>
    <xf numFmtId="0" fontId="20" fillId="0" borderId="0" xfId="1" applyFont="1" applyBorder="1" applyAlignment="1">
      <alignment horizontal="left" vertical="center"/>
    </xf>
    <xf numFmtId="0" fontId="20" fillId="0" borderId="0" xfId="1" applyNumberFormat="1" applyFont="1" applyBorder="1" applyAlignment="1">
      <alignment vertical="center"/>
    </xf>
    <xf numFmtId="3" fontId="20" fillId="0" borderId="8" xfId="1" applyNumberFormat="1" applyFont="1" applyBorder="1" applyAlignment="1" applyProtection="1">
      <alignment horizontal="left" vertical="center"/>
    </xf>
    <xf numFmtId="49" fontId="20" fillId="0" borderId="0" xfId="1" applyNumberFormat="1" applyFont="1" applyBorder="1" applyAlignment="1" applyProtection="1">
      <alignment vertical="center"/>
      <protection locked="0"/>
    </xf>
    <xf numFmtId="0" fontId="20" fillId="0" borderId="10" xfId="1" applyFont="1" applyBorder="1" applyAlignment="1" applyProtection="1">
      <alignment vertical="center"/>
      <protection locked="0"/>
    </xf>
    <xf numFmtId="0" fontId="20" fillId="0" borderId="9" xfId="1" applyFont="1" applyBorder="1" applyAlignment="1" applyProtection="1">
      <alignment vertical="center"/>
    </xf>
    <xf numFmtId="0" fontId="20" fillId="0" borderId="10" xfId="1" applyFont="1" applyBorder="1" applyAlignment="1" applyProtection="1">
      <alignment horizontal="right" vertical="center"/>
    </xf>
    <xf numFmtId="0" fontId="20" fillId="0" borderId="0" xfId="1" applyFont="1" applyBorder="1" applyAlignment="1" applyProtection="1">
      <alignment horizontal="left" vertical="center"/>
    </xf>
    <xf numFmtId="0" fontId="20" fillId="0" borderId="10" xfId="1" applyFont="1" applyBorder="1" applyAlignment="1" applyProtection="1">
      <alignment horizontal="center" vertical="center"/>
    </xf>
    <xf numFmtId="0" fontId="18" fillId="0" borderId="0" xfId="1" applyAlignment="1">
      <alignment horizontal="center" vertical="center"/>
    </xf>
    <xf numFmtId="0" fontId="20" fillId="0" borderId="12" xfId="1" applyFont="1" applyBorder="1" applyAlignment="1" applyProtection="1">
      <alignment horizontal="center" vertical="center"/>
    </xf>
    <xf numFmtId="0" fontId="20" fillId="0" borderId="18" xfId="1" applyFont="1" applyBorder="1" applyAlignment="1" applyProtection="1">
      <alignment horizontal="center" vertical="center"/>
    </xf>
    <xf numFmtId="0" fontId="26" fillId="0" borderId="18" xfId="1" applyFont="1" applyBorder="1" applyAlignment="1" applyProtection="1">
      <alignment horizontal="center" vertical="center" wrapText="1"/>
    </xf>
    <xf numFmtId="0" fontId="26" fillId="0" borderId="38" xfId="1" applyFont="1" applyBorder="1" applyAlignment="1" applyProtection="1">
      <alignment horizontal="center" vertical="center"/>
    </xf>
    <xf numFmtId="0" fontId="26" fillId="0" borderId="40" xfId="1" applyFont="1" applyBorder="1" applyAlignment="1" applyProtection="1">
      <alignment horizontal="center" vertical="center"/>
    </xf>
    <xf numFmtId="0" fontId="33" fillId="0" borderId="0" xfId="1" applyFont="1"/>
    <xf numFmtId="0" fontId="32" fillId="0" borderId="40" xfId="1" applyFont="1" applyBorder="1" applyAlignment="1" applyProtection="1">
      <alignment horizontal="center" vertical="center"/>
      <protection locked="0"/>
    </xf>
    <xf numFmtId="0" fontId="32" fillId="0" borderId="45" xfId="1" applyFont="1" applyBorder="1" applyAlignment="1" applyProtection="1">
      <alignment horizontal="center" vertical="center"/>
      <protection locked="0"/>
    </xf>
    <xf numFmtId="0" fontId="26" fillId="0" borderId="44" xfId="1" applyFont="1" applyBorder="1" applyAlignment="1" applyProtection="1">
      <alignment horizontal="center" vertical="center"/>
      <protection locked="0"/>
    </xf>
    <xf numFmtId="0" fontId="26" fillId="0" borderId="42" xfId="1" applyFont="1" applyBorder="1" applyAlignment="1" applyProtection="1">
      <alignment horizontal="center" vertical="center"/>
      <protection locked="0"/>
    </xf>
    <xf numFmtId="0" fontId="26" fillId="0" borderId="43" xfId="1" applyFont="1" applyBorder="1" applyAlignment="1" applyProtection="1">
      <alignment horizontal="center" vertical="center"/>
      <protection locked="0"/>
    </xf>
    <xf numFmtId="0" fontId="20" fillId="0" borderId="35" xfId="1" applyFont="1" applyBorder="1" applyAlignment="1" applyProtection="1">
      <alignment vertical="center" wrapText="1"/>
    </xf>
    <xf numFmtId="0" fontId="20" fillId="0" borderId="6" xfId="1" applyFont="1" applyBorder="1" applyAlignment="1" applyProtection="1">
      <alignment vertical="center" wrapText="1"/>
    </xf>
    <xf numFmtId="0" fontId="20" fillId="0" borderId="7" xfId="1" applyFont="1" applyBorder="1" applyAlignment="1" applyProtection="1">
      <alignment vertical="center" wrapText="1"/>
    </xf>
    <xf numFmtId="0" fontId="20" fillId="0" borderId="5" xfId="1" applyFont="1" applyBorder="1" applyAlignment="1" applyProtection="1">
      <alignment horizontal="left" vertical="center"/>
    </xf>
    <xf numFmtId="0" fontId="20" fillId="0" borderId="6" xfId="1" applyFont="1" applyBorder="1" applyAlignment="1" applyProtection="1">
      <alignment horizontal="left" vertical="center"/>
    </xf>
    <xf numFmtId="0" fontId="20" fillId="0" borderId="7" xfId="1" applyFont="1" applyBorder="1" applyAlignment="1" applyProtection="1">
      <alignment horizontal="left" vertical="center"/>
    </xf>
    <xf numFmtId="0" fontId="20" fillId="0" borderId="39" xfId="1" applyFont="1" applyBorder="1" applyAlignment="1" applyProtection="1">
      <alignment horizontal="center" vertical="center" wrapText="1"/>
    </xf>
    <xf numFmtId="0" fontId="20" fillId="0" borderId="0" xfId="1" applyFont="1" applyBorder="1" applyAlignment="1" applyProtection="1">
      <alignment horizontal="center" vertical="center" wrapText="1"/>
    </xf>
    <xf numFmtId="0" fontId="20" fillId="0" borderId="1" xfId="1" applyFont="1" applyBorder="1" applyAlignment="1" applyProtection="1">
      <alignment horizontal="center" vertical="center" wrapText="1"/>
    </xf>
    <xf numFmtId="0" fontId="20" fillId="0" borderId="41" xfId="1" applyFont="1" applyBorder="1" applyAlignment="1" applyProtection="1">
      <alignment horizontal="center" vertical="center" wrapText="1"/>
    </xf>
    <xf numFmtId="0" fontId="20" fillId="0" borderId="42" xfId="1" applyFont="1" applyBorder="1" applyAlignment="1" applyProtection="1">
      <alignment horizontal="center" vertical="center" wrapText="1"/>
    </xf>
    <xf numFmtId="0" fontId="20" fillId="0" borderId="43" xfId="1" applyFont="1" applyBorder="1" applyAlignment="1" applyProtection="1">
      <alignment horizontal="center" vertical="center" wrapText="1"/>
    </xf>
    <xf numFmtId="0" fontId="20" fillId="0" borderId="8" xfId="1" applyFont="1" applyBorder="1" applyAlignment="1" applyProtection="1">
      <alignment vertical="top"/>
    </xf>
    <xf numFmtId="0" fontId="20" fillId="0" borderId="0" xfId="1" applyFont="1" applyBorder="1" applyAlignment="1" applyProtection="1">
      <alignment vertical="top"/>
    </xf>
    <xf numFmtId="0" fontId="20" fillId="0" borderId="1" xfId="1" applyFont="1" applyBorder="1" applyAlignment="1" applyProtection="1">
      <alignment vertical="top"/>
    </xf>
    <xf numFmtId="0" fontId="30" fillId="0" borderId="9" xfId="1" applyFont="1" applyBorder="1" applyAlignment="1" applyProtection="1">
      <alignment horizontal="center" vertical="center"/>
      <protection locked="0"/>
    </xf>
    <xf numFmtId="0" fontId="30" fillId="0" borderId="10" xfId="1" applyFont="1" applyBorder="1" applyAlignment="1" applyProtection="1">
      <alignment horizontal="center" vertical="center"/>
      <protection locked="0"/>
    </xf>
    <xf numFmtId="0" fontId="30" fillId="0" borderId="11" xfId="1" applyFont="1" applyBorder="1" applyAlignment="1" applyProtection="1">
      <alignment horizontal="center" vertical="center"/>
      <protection locked="0"/>
    </xf>
    <xf numFmtId="0" fontId="31" fillId="0" borderId="8" xfId="1" applyFont="1" applyBorder="1" applyAlignment="1" applyProtection="1">
      <alignment horizontal="center" vertical="center" wrapText="1"/>
      <protection locked="0"/>
    </xf>
    <xf numFmtId="0" fontId="31" fillId="0" borderId="0" xfId="1" applyFont="1" applyBorder="1" applyAlignment="1" applyProtection="1">
      <alignment horizontal="center" vertical="center"/>
      <protection locked="0"/>
    </xf>
    <xf numFmtId="0" fontId="31" fillId="0" borderId="1" xfId="1" applyFont="1" applyBorder="1" applyAlignment="1" applyProtection="1">
      <alignment horizontal="center" vertical="center"/>
      <protection locked="0"/>
    </xf>
    <xf numFmtId="0" fontId="31" fillId="0" borderId="8" xfId="1" applyFont="1" applyBorder="1" applyAlignment="1" applyProtection="1">
      <alignment horizontal="center" vertical="center"/>
      <protection locked="0"/>
    </xf>
    <xf numFmtId="0" fontId="31" fillId="0" borderId="44" xfId="1" applyFont="1" applyBorder="1" applyAlignment="1" applyProtection="1">
      <alignment horizontal="center" vertical="center"/>
      <protection locked="0"/>
    </xf>
    <xf numFmtId="0" fontId="31" fillId="0" borderId="42" xfId="1" applyFont="1" applyBorder="1" applyAlignment="1" applyProtection="1">
      <alignment horizontal="center" vertical="center"/>
      <protection locked="0"/>
    </xf>
    <xf numFmtId="0" fontId="31" fillId="0" borderId="43" xfId="1" applyFont="1" applyBorder="1" applyAlignment="1" applyProtection="1">
      <alignment horizontal="center" vertical="center"/>
      <protection locked="0"/>
    </xf>
    <xf numFmtId="0" fontId="19" fillId="0" borderId="8" xfId="1" applyFont="1" applyBorder="1" applyAlignment="1" applyProtection="1">
      <alignment horizontal="center" vertical="top"/>
    </xf>
    <xf numFmtId="0" fontId="19" fillId="0" borderId="0" xfId="1" applyFont="1" applyBorder="1" applyAlignment="1" applyProtection="1">
      <alignment horizontal="center" vertical="top"/>
    </xf>
    <xf numFmtId="0" fontId="19" fillId="0" borderId="1" xfId="1" applyFont="1" applyBorder="1" applyAlignment="1" applyProtection="1">
      <alignment horizontal="center" vertical="top"/>
    </xf>
    <xf numFmtId="0" fontId="19" fillId="0" borderId="44" xfId="1" applyFont="1" applyBorder="1" applyAlignment="1" applyProtection="1">
      <alignment horizontal="center" vertical="top"/>
    </xf>
    <xf numFmtId="0" fontId="19" fillId="0" borderId="42" xfId="1" applyFont="1" applyBorder="1" applyAlignment="1" applyProtection="1">
      <alignment horizontal="center" vertical="top"/>
    </xf>
    <xf numFmtId="0" fontId="19" fillId="0" borderId="43" xfId="1" applyFont="1" applyBorder="1" applyAlignment="1" applyProtection="1">
      <alignment horizontal="center" vertical="top"/>
    </xf>
    <xf numFmtId="0" fontId="29" fillId="0" borderId="35" xfId="1" applyFont="1" applyBorder="1" applyAlignment="1" applyProtection="1">
      <alignment vertical="center" wrapText="1"/>
    </xf>
    <xf numFmtId="0" fontId="29" fillId="0" borderId="6" xfId="1" applyFont="1" applyBorder="1" applyAlignment="1" applyProtection="1">
      <alignment vertical="center" wrapText="1"/>
    </xf>
    <xf numFmtId="0" fontId="29" fillId="0" borderId="7" xfId="1" applyFont="1" applyBorder="1" applyAlignment="1" applyProtection="1">
      <alignment vertical="center" wrapText="1"/>
    </xf>
    <xf numFmtId="0" fontId="28" fillId="0" borderId="8" xfId="1" applyFont="1" applyBorder="1" applyAlignment="1" applyProtection="1">
      <alignment horizontal="left" vertical="center" wrapText="1" indent="1"/>
      <protection locked="0"/>
    </xf>
    <xf numFmtId="0" fontId="28" fillId="0" borderId="0" xfId="1" applyFont="1" applyBorder="1" applyAlignment="1" applyProtection="1">
      <alignment horizontal="left" vertical="center" indent="1"/>
      <protection locked="0"/>
    </xf>
    <xf numFmtId="0" fontId="28" fillId="0" borderId="1" xfId="1" applyFont="1" applyBorder="1" applyAlignment="1" applyProtection="1">
      <alignment horizontal="left" vertical="center" indent="1"/>
      <protection locked="0"/>
    </xf>
    <xf numFmtId="0" fontId="28" fillId="0" borderId="8" xfId="1" applyFont="1" applyBorder="1" applyAlignment="1" applyProtection="1">
      <alignment horizontal="left" vertical="center" indent="1"/>
      <protection locked="0"/>
    </xf>
    <xf numFmtId="0" fontId="20" fillId="0" borderId="5" xfId="1" applyFont="1" applyBorder="1" applyAlignment="1" applyProtection="1">
      <alignment horizontal="left" vertical="center" wrapText="1"/>
    </xf>
    <xf numFmtId="0" fontId="20" fillId="0" borderId="9" xfId="1" applyFont="1" applyBorder="1" applyAlignment="1" applyProtection="1">
      <alignment horizontal="left" vertical="center"/>
    </xf>
    <xf numFmtId="0" fontId="20" fillId="0" borderId="11" xfId="1" applyFont="1" applyBorder="1" applyAlignment="1" applyProtection="1">
      <alignment horizontal="left" vertical="center"/>
    </xf>
    <xf numFmtId="0" fontId="20" fillId="0" borderId="5" xfId="1" applyFont="1" applyBorder="1" applyAlignment="1" applyProtection="1">
      <alignment horizontal="center" vertical="center"/>
    </xf>
    <xf numFmtId="0" fontId="20" fillId="0" borderId="37" xfId="1" applyFont="1" applyBorder="1" applyAlignment="1" applyProtection="1">
      <alignment horizontal="center" vertical="center"/>
    </xf>
    <xf numFmtId="0" fontId="20" fillId="0" borderId="9" xfId="1" applyFont="1" applyBorder="1" applyAlignment="1" applyProtection="1">
      <alignment horizontal="center" vertical="center"/>
    </xf>
    <xf numFmtId="0" fontId="20" fillId="0" borderId="36" xfId="1" applyFont="1" applyBorder="1" applyAlignment="1" applyProtection="1">
      <alignment horizontal="center" vertical="center"/>
    </xf>
    <xf numFmtId="0" fontId="20" fillId="0" borderId="33" xfId="1" applyFont="1" applyBorder="1" applyAlignment="1" applyProtection="1">
      <alignment vertical="center" wrapText="1"/>
    </xf>
    <xf numFmtId="0" fontId="20" fillId="0" borderId="10" xfId="1" applyFont="1" applyBorder="1" applyAlignment="1" applyProtection="1">
      <alignment vertical="center" wrapText="1"/>
    </xf>
    <xf numFmtId="0" fontId="20" fillId="0" borderId="11" xfId="1" applyFont="1" applyBorder="1" applyAlignment="1" applyProtection="1">
      <alignment vertical="center" wrapText="1"/>
    </xf>
    <xf numFmtId="0" fontId="18" fillId="0" borderId="5" xfId="1" applyFont="1" applyBorder="1" applyAlignment="1" applyProtection="1">
      <alignment horizontal="center" vertical="center"/>
    </xf>
    <xf numFmtId="0" fontId="18" fillId="0" borderId="37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horizontal="center" vertical="center"/>
    </xf>
    <xf numFmtId="0" fontId="18" fillId="0" borderId="36" xfId="1" applyFont="1" applyBorder="1" applyAlignment="1" applyProtection="1">
      <alignment horizontal="center" vertical="center"/>
    </xf>
    <xf numFmtId="0" fontId="20" fillId="0" borderId="6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18" fillId="0" borderId="8" xfId="1" applyFont="1" applyBorder="1" applyAlignment="1" applyProtection="1">
      <alignment horizontal="left" vertical="center" wrapText="1" indent="1"/>
      <protection locked="0"/>
    </xf>
    <xf numFmtId="0" fontId="18" fillId="0" borderId="0" xfId="1" applyFont="1" applyBorder="1" applyAlignment="1" applyProtection="1">
      <alignment horizontal="left" vertical="center" indent="1"/>
      <protection locked="0"/>
    </xf>
    <xf numFmtId="0" fontId="18" fillId="0" borderId="1" xfId="1" applyFont="1" applyBorder="1" applyAlignment="1" applyProtection="1">
      <alignment horizontal="left" vertical="center" indent="1"/>
      <protection locked="0"/>
    </xf>
    <xf numFmtId="0" fontId="18" fillId="0" borderId="8" xfId="1" applyFont="1" applyBorder="1" applyAlignment="1" applyProtection="1">
      <alignment horizontal="left" vertical="center" indent="1"/>
      <protection locked="0"/>
    </xf>
    <xf numFmtId="0" fontId="18" fillId="0" borderId="8" xfId="1" applyBorder="1" applyAlignment="1" applyProtection="1">
      <alignment horizontal="left" vertical="center" wrapText="1" indent="1"/>
      <protection locked="0"/>
    </xf>
    <xf numFmtId="0" fontId="26" fillId="0" borderId="22" xfId="1" applyFont="1" applyBorder="1" applyAlignment="1" applyProtection="1">
      <alignment horizontal="center" vertical="center" wrapText="1"/>
    </xf>
    <xf numFmtId="0" fontId="26" fillId="0" borderId="23" xfId="1" applyFont="1" applyBorder="1" applyAlignment="1" applyProtection="1">
      <alignment horizontal="center" vertical="center"/>
    </xf>
    <xf numFmtId="0" fontId="21" fillId="0" borderId="25" xfId="1" applyFont="1" applyBorder="1" applyAlignment="1" applyProtection="1">
      <alignment horizontal="center" vertical="center"/>
    </xf>
    <xf numFmtId="0" fontId="21" fillId="0" borderId="26" xfId="1" applyFont="1" applyBorder="1" applyAlignment="1" applyProtection="1">
      <alignment horizontal="center" vertical="center"/>
    </xf>
    <xf numFmtId="0" fontId="21" fillId="0" borderId="27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20" fillId="0" borderId="28" xfId="1" applyFont="1" applyBorder="1" applyAlignment="1" applyProtection="1">
      <alignment vertical="center" wrapText="1"/>
    </xf>
    <xf numFmtId="0" fontId="20" fillId="0" borderId="29" xfId="1" applyFont="1" applyBorder="1" applyAlignment="1" applyProtection="1">
      <alignment vertical="center" wrapText="1"/>
    </xf>
    <xf numFmtId="0" fontId="20" fillId="0" borderId="30" xfId="1" applyFont="1" applyBorder="1" applyAlignment="1" applyProtection="1">
      <alignment vertical="center" wrapText="1"/>
    </xf>
    <xf numFmtId="0" fontId="28" fillId="0" borderId="31" xfId="1" applyFont="1" applyBorder="1" applyAlignment="1" applyProtection="1">
      <alignment horizontal="left" vertical="center" wrapText="1" indent="1"/>
      <protection locked="0"/>
    </xf>
    <xf numFmtId="0" fontId="18" fillId="0" borderId="29" xfId="1" applyFont="1" applyBorder="1"/>
    <xf numFmtId="0" fontId="18" fillId="0" borderId="30" xfId="1" applyFont="1" applyBorder="1"/>
    <xf numFmtId="0" fontId="18" fillId="0" borderId="8" xfId="1" applyFont="1" applyBorder="1"/>
    <xf numFmtId="0" fontId="18" fillId="0" borderId="0" xfId="1" applyFont="1" applyBorder="1"/>
    <xf numFmtId="0" fontId="18" fillId="0" borderId="1" xfId="1" applyFont="1" applyBorder="1"/>
    <xf numFmtId="0" fontId="18" fillId="0" borderId="31" xfId="1" applyFont="1" applyBorder="1" applyAlignment="1" applyProtection="1">
      <alignment horizontal="center" vertical="center"/>
    </xf>
    <xf numFmtId="0" fontId="18" fillId="0" borderId="29" xfId="1" applyFont="1" applyBorder="1" applyAlignment="1" applyProtection="1">
      <alignment horizontal="center" vertical="center"/>
    </xf>
    <xf numFmtId="0" fontId="18" fillId="0" borderId="32" xfId="1" applyFont="1" applyBorder="1" applyAlignment="1" applyProtection="1">
      <alignment horizontal="center" vertical="center"/>
    </xf>
    <xf numFmtId="0" fontId="18" fillId="0" borderId="8" xfId="1" applyFont="1" applyBorder="1" applyAlignment="1" applyProtection="1">
      <alignment horizontal="center" vertical="center"/>
    </xf>
    <xf numFmtId="0" fontId="18" fillId="0" borderId="34" xfId="1" applyFont="1" applyBorder="1" applyAlignment="1" applyProtection="1">
      <alignment horizontal="center" vertical="center"/>
    </xf>
    <xf numFmtId="0" fontId="18" fillId="0" borderId="10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left" vertical="center" wrapText="1" indent="1"/>
      <protection locked="0"/>
    </xf>
    <xf numFmtId="0" fontId="18" fillId="0" borderId="1" xfId="1" applyFont="1" applyBorder="1" applyAlignment="1" applyProtection="1">
      <alignment horizontal="left" vertical="center" wrapText="1" indent="1"/>
      <protection locked="0"/>
    </xf>
    <xf numFmtId="0" fontId="26" fillId="0" borderId="22" xfId="1" applyFont="1" applyBorder="1" applyAlignment="1" applyProtection="1">
      <alignment horizontal="center" vertical="center"/>
    </xf>
    <xf numFmtId="0" fontId="26" fillId="0" borderId="22" xfId="1" applyFont="1" applyBorder="1" applyAlignment="1" applyProtection="1">
      <alignment horizontal="center"/>
    </xf>
    <xf numFmtId="0" fontId="26" fillId="0" borderId="19" xfId="1" applyFont="1" applyBorder="1" applyAlignment="1" applyProtection="1">
      <alignment horizontal="left" vertical="center" indent="1"/>
    </xf>
    <xf numFmtId="0" fontId="26" fillId="0" borderId="21" xfId="1" applyFont="1" applyBorder="1" applyAlignment="1" applyProtection="1">
      <alignment horizontal="left" vertical="center" indent="1"/>
    </xf>
    <xf numFmtId="0" fontId="26" fillId="0" borderId="20" xfId="1" applyFont="1" applyBorder="1" applyAlignment="1" applyProtection="1">
      <alignment horizontal="left" vertical="center" indent="1"/>
    </xf>
    <xf numFmtId="0" fontId="27" fillId="0" borderId="22" xfId="1" applyFont="1" applyBorder="1" applyAlignment="1" applyProtection="1">
      <alignment horizontal="center" vertical="center" wrapText="1"/>
    </xf>
    <xf numFmtId="0" fontId="27" fillId="0" borderId="22" xfId="1" applyFont="1" applyBorder="1" applyAlignment="1" applyProtection="1">
      <alignment horizontal="center" vertical="center"/>
    </xf>
    <xf numFmtId="0" fontId="20" fillId="0" borderId="19" xfId="1" applyFont="1" applyBorder="1" applyAlignment="1" applyProtection="1">
      <alignment horizontal="center" vertical="center" wrapText="1"/>
      <protection locked="0"/>
    </xf>
    <xf numFmtId="0" fontId="20" fillId="0" borderId="24" xfId="1" applyFont="1" applyBorder="1" applyAlignment="1" applyProtection="1">
      <alignment horizontal="center" vertical="center" wrapText="1"/>
      <protection locked="0"/>
    </xf>
    <xf numFmtId="49" fontId="20" fillId="0" borderId="19" xfId="1" applyNumberFormat="1" applyFont="1" applyBorder="1" applyAlignment="1" applyProtection="1">
      <alignment horizontal="center" vertical="center"/>
      <protection locked="0"/>
    </xf>
    <xf numFmtId="49" fontId="18" fillId="0" borderId="20" xfId="1" applyNumberFormat="1" applyBorder="1" applyAlignment="1" applyProtection="1">
      <alignment horizontal="center"/>
      <protection locked="0"/>
    </xf>
    <xf numFmtId="0" fontId="20" fillId="0" borderId="19" xfId="1" applyFont="1" applyBorder="1" applyAlignment="1" applyProtection="1">
      <alignment horizontal="left" vertical="center" indent="1"/>
      <protection locked="0"/>
    </xf>
    <xf numFmtId="0" fontId="20" fillId="0" borderId="21" xfId="1" applyFont="1" applyBorder="1" applyAlignment="1" applyProtection="1">
      <alignment horizontal="left" vertical="center" indent="1"/>
      <protection locked="0"/>
    </xf>
    <xf numFmtId="0" fontId="20" fillId="0" borderId="20" xfId="1" applyFont="1" applyBorder="1" applyAlignment="1" applyProtection="1">
      <alignment horizontal="left" vertical="center" indent="1"/>
      <protection locked="0"/>
    </xf>
    <xf numFmtId="0" fontId="20" fillId="0" borderId="21" xfId="1" applyFont="1" applyBorder="1" applyAlignment="1" applyProtection="1">
      <alignment horizontal="center" vertical="center"/>
      <protection locked="0"/>
    </xf>
    <xf numFmtId="0" fontId="20" fillId="0" borderId="20" xfId="1" applyFont="1" applyBorder="1" applyAlignment="1" applyProtection="1">
      <alignment horizontal="center" vertical="center"/>
      <protection locked="0"/>
    </xf>
    <xf numFmtId="0" fontId="20" fillId="0" borderId="22" xfId="1" applyFont="1" applyBorder="1" applyAlignment="1" applyProtection="1">
      <alignment horizontal="center" vertical="center"/>
      <protection locked="0"/>
    </xf>
    <xf numFmtId="14" fontId="20" fillId="0" borderId="19" xfId="1" applyNumberFormat="1" applyFont="1" applyBorder="1" applyAlignment="1" applyProtection="1">
      <alignment horizontal="center" vertical="center"/>
      <protection locked="0"/>
    </xf>
    <xf numFmtId="14" fontId="18" fillId="0" borderId="20" xfId="1" applyNumberFormat="1" applyBorder="1" applyAlignment="1" applyProtection="1">
      <alignment horizontal="center"/>
      <protection locked="0"/>
    </xf>
    <xf numFmtId="0" fontId="20" fillId="0" borderId="19" xfId="1" applyFont="1" applyBorder="1" applyAlignment="1" applyProtection="1">
      <alignment horizontal="center" vertical="center"/>
      <protection locked="0"/>
    </xf>
    <xf numFmtId="0" fontId="20" fillId="0" borderId="23" xfId="1" applyFont="1" applyBorder="1" applyAlignment="1" applyProtection="1">
      <alignment horizontal="center" vertical="center"/>
      <protection locked="0"/>
    </xf>
    <xf numFmtId="0" fontId="24" fillId="0" borderId="0" xfId="1" applyFont="1" applyAlignment="1">
      <alignment horizontal="center" vertical="center"/>
    </xf>
    <xf numFmtId="0" fontId="25" fillId="0" borderId="0" xfId="1" applyFont="1" applyBorder="1" applyAlignment="1" applyProtection="1">
      <alignment horizontal="center" vertical="center" wrapText="1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14" fontId="20" fillId="0" borderId="13" xfId="1" applyNumberFormat="1" applyFont="1" applyBorder="1" applyAlignment="1" applyProtection="1">
      <alignment horizontal="center" vertical="center"/>
      <protection locked="0"/>
    </xf>
    <xf numFmtId="14" fontId="18" fillId="0" borderId="14" xfId="1" applyNumberFormat="1" applyBorder="1" applyAlignment="1" applyProtection="1">
      <alignment horizontal="center"/>
      <protection locked="0"/>
    </xf>
    <xf numFmtId="0" fontId="20" fillId="0" borderId="13" xfId="1" applyFont="1" applyBorder="1" applyAlignment="1" applyProtection="1">
      <alignment horizontal="left" vertical="center"/>
      <protection locked="0"/>
    </xf>
    <xf numFmtId="0" fontId="20" fillId="0" borderId="15" xfId="1" applyFont="1" applyBorder="1" applyAlignment="1" applyProtection="1">
      <alignment horizontal="left" vertical="center"/>
      <protection locked="0"/>
    </xf>
    <xf numFmtId="0" fontId="20" fillId="0" borderId="14" xfId="1" applyFont="1" applyBorder="1" applyAlignment="1" applyProtection="1">
      <alignment horizontal="left" vertical="center"/>
      <protection locked="0"/>
    </xf>
    <xf numFmtId="0" fontId="20" fillId="0" borderId="13" xfId="1" applyFont="1" applyBorder="1" applyAlignment="1" applyProtection="1">
      <alignment horizontal="center" vertical="center"/>
      <protection locked="0"/>
    </xf>
    <xf numFmtId="0" fontId="20" fillId="0" borderId="15" xfId="1" applyFont="1" applyBorder="1" applyAlignment="1" applyProtection="1">
      <alignment horizontal="center" vertical="center"/>
      <protection locked="0"/>
    </xf>
    <xf numFmtId="0" fontId="20" fillId="0" borderId="14" xfId="1" applyFont="1" applyBorder="1" applyAlignment="1" applyProtection="1">
      <alignment horizontal="center" vertical="center"/>
      <protection locked="0"/>
    </xf>
    <xf numFmtId="0" fontId="20" fillId="0" borderId="16" xfId="1" applyFont="1" applyBorder="1" applyAlignment="1" applyProtection="1">
      <alignment horizontal="center" vertical="center"/>
      <protection locked="0"/>
    </xf>
    <xf numFmtId="0" fontId="20" fillId="0" borderId="17" xfId="1" applyFont="1" applyBorder="1" applyAlignment="1" applyProtection="1">
      <alignment horizontal="center" vertical="center"/>
      <protection locked="0"/>
    </xf>
    <xf numFmtId="0" fontId="19" fillId="0" borderId="5" xfId="1" applyFont="1" applyBorder="1" applyAlignment="1">
      <alignment horizontal="left" vertical="center"/>
    </xf>
    <xf numFmtId="0" fontId="19" fillId="0" borderId="6" xfId="1" applyFont="1" applyBorder="1" applyAlignment="1">
      <alignment horizontal="left" vertical="center"/>
    </xf>
    <xf numFmtId="0" fontId="20" fillId="0" borderId="5" xfId="1" applyFont="1" applyBorder="1" applyAlignment="1" applyProtection="1">
      <alignment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49" fontId="21" fillId="0" borderId="0" xfId="1" applyNumberFormat="1" applyFont="1" applyBorder="1" applyAlignment="1" applyProtection="1">
      <alignment horizontal="left" vertical="center"/>
    </xf>
    <xf numFmtId="49" fontId="21" fillId="0" borderId="0" xfId="1" applyNumberFormat="1" applyFont="1" applyBorder="1" applyAlignment="1" applyProtection="1">
      <alignment vertical="center"/>
      <protection locked="0"/>
    </xf>
    <xf numFmtId="0" fontId="18" fillId="0" borderId="0" xfId="1" applyAlignment="1">
      <alignment vertical="center"/>
    </xf>
    <xf numFmtId="0" fontId="18" fillId="0" borderId="1" xfId="1" applyBorder="1" applyAlignment="1">
      <alignment vertical="center"/>
    </xf>
    <xf numFmtId="49" fontId="20" fillId="0" borderId="0" xfId="1" applyNumberFormat="1" applyFont="1" applyBorder="1" applyAlignment="1" applyProtection="1">
      <alignment horizontal="left" vertical="center"/>
    </xf>
    <xf numFmtId="49" fontId="20" fillId="0" borderId="0" xfId="1" applyNumberFormat="1" applyFont="1" applyBorder="1" applyAlignment="1" applyProtection="1">
      <alignment vertical="center"/>
      <protection locked="0"/>
    </xf>
    <xf numFmtId="0" fontId="18" fillId="0" borderId="1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49" fontId="21" fillId="0" borderId="0" xfId="1" applyNumberFormat="1" applyFont="1" applyBorder="1" applyAlignment="1" applyProtection="1">
      <alignment horizontal="left" vertical="center"/>
      <protection locked="0"/>
    </xf>
    <xf numFmtId="0" fontId="18" fillId="0" borderId="0" xfId="1" applyAlignment="1">
      <alignment horizontal="left" vertical="center"/>
    </xf>
    <xf numFmtId="0" fontId="18" fillId="0" borderId="1" xfId="1" applyBorder="1" applyAlignment="1">
      <alignment horizontal="left" vertical="center"/>
    </xf>
    <xf numFmtId="49" fontId="20" fillId="0" borderId="0" xfId="1" applyNumberFormat="1" applyFont="1" applyBorder="1" applyAlignment="1" applyProtection="1">
      <alignment horizontal="left" vertical="center"/>
      <protection locked="0"/>
    </xf>
    <xf numFmtId="49" fontId="20" fillId="0" borderId="0" xfId="1" applyNumberFormat="1" applyFont="1" applyBorder="1" applyAlignment="1" applyProtection="1">
      <alignment horizontal="left" vertical="center" wrapText="1"/>
      <protection locked="0"/>
    </xf>
    <xf numFmtId="0" fontId="20" fillId="0" borderId="10" xfId="1" applyFont="1" applyBorder="1" applyAlignment="1">
      <alignment horizontal="left" vertical="center"/>
    </xf>
    <xf numFmtId="0" fontId="20" fillId="0" borderId="10" xfId="1" applyFont="1" applyBorder="1" applyAlignment="1">
      <alignment vertical="center"/>
    </xf>
    <xf numFmtId="49" fontId="23" fillId="0" borderId="10" xfId="2" applyNumberFormat="1" applyFont="1" applyBorder="1" applyAlignment="1" applyProtection="1">
      <alignment vertical="center"/>
      <protection locked="0"/>
    </xf>
    <xf numFmtId="49" fontId="20" fillId="0" borderId="10" xfId="1" applyNumberFormat="1" applyFont="1" applyBorder="1" applyAlignment="1" applyProtection="1">
      <alignment vertical="center"/>
      <protection locked="0"/>
    </xf>
    <xf numFmtId="0" fontId="18" fillId="0" borderId="10" xfId="1" applyBorder="1" applyAlignment="1">
      <alignment vertical="center"/>
    </xf>
    <xf numFmtId="0" fontId="18" fillId="0" borderId="11" xfId="1" applyBorder="1" applyAlignment="1">
      <alignment vertical="center"/>
    </xf>
    <xf numFmtId="0" fontId="19" fillId="0" borderId="5" xfId="1" applyFont="1" applyBorder="1" applyAlignment="1" applyProtection="1">
      <alignment vertical="center"/>
    </xf>
    <xf numFmtId="0" fontId="19" fillId="0" borderId="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20" fillId="0" borderId="10" xfId="1" applyFont="1" applyBorder="1" applyAlignment="1" applyProtection="1">
      <alignment horizontal="left" vertical="center"/>
    </xf>
    <xf numFmtId="49" fontId="23" fillId="0" borderId="10" xfId="2" applyNumberFormat="1" applyFont="1" applyBorder="1" applyAlignment="1" applyProtection="1">
      <alignment horizontal="left" vertical="center"/>
    </xf>
    <xf numFmtId="49" fontId="20" fillId="0" borderId="10" xfId="1" applyNumberFormat="1" applyFont="1" applyBorder="1" applyAlignment="1" applyProtection="1">
      <alignment horizontal="left" vertical="center"/>
    </xf>
    <xf numFmtId="0" fontId="18" fillId="0" borderId="0" xfId="1" applyFont="1" applyAlignment="1">
      <alignment horizontal="center" vertical="center"/>
    </xf>
  </cellXfs>
  <cellStyles count="3">
    <cellStyle name="Hypertextový odkaz 2" xfId="2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2</xdr:row>
      <xdr:rowOff>47625</xdr:rowOff>
    </xdr:from>
    <xdr:to>
      <xdr:col>19</xdr:col>
      <xdr:colOff>485775</xdr:colOff>
      <xdr:row>10</xdr:row>
      <xdr:rowOff>38100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3CB04C5-B904-4369-88F6-5658FB8025B5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00050"/>
          <a:ext cx="1257300" cy="1228725"/>
        </a:xfrm>
        <a:prstGeom prst="ellips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57150</xdr:colOff>
      <xdr:row>2</xdr:row>
      <xdr:rowOff>47625</xdr:rowOff>
    </xdr:from>
    <xdr:to>
      <xdr:col>19</xdr:col>
      <xdr:colOff>485775</xdr:colOff>
      <xdr:row>10</xdr:row>
      <xdr:rowOff>38100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B0D64319-97B6-4FC5-847C-76ACB0303067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00050"/>
          <a:ext cx="1257300" cy="1228725"/>
        </a:xfrm>
        <a:prstGeom prst="ellips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276225</xdr:colOff>
      <xdr:row>26</xdr:row>
      <xdr:rowOff>47625</xdr:rowOff>
    </xdr:from>
    <xdr:to>
      <xdr:col>19</xdr:col>
      <xdr:colOff>161925</xdr:colOff>
      <xdr:row>29</xdr:row>
      <xdr:rowOff>200025</xdr:rowOff>
    </xdr:to>
    <xdr:pic>
      <xdr:nvPicPr>
        <xdr:cNvPr id="4" name="Picture 119" descr="Sater_Logo_2008_08_29_modre">
          <a:extLst>
            <a:ext uri="{FF2B5EF4-FFF2-40B4-BE49-F238E27FC236}">
              <a16:creationId xmlns:a16="http://schemas.microsoft.com/office/drawing/2014/main" id="{E4E2967A-A8B0-46E3-B7FC-66EAA39A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210300"/>
          <a:ext cx="7143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</xdr:row>
      <xdr:rowOff>47625</xdr:rowOff>
    </xdr:from>
    <xdr:to>
      <xdr:col>19</xdr:col>
      <xdr:colOff>485775</xdr:colOff>
      <xdr:row>10</xdr:row>
      <xdr:rowOff>38100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BBF72270-B00E-4441-A26D-6CAED6AD3F88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00050"/>
          <a:ext cx="1257300" cy="1228725"/>
        </a:xfrm>
        <a:prstGeom prst="ellips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!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sater-projekt.cz" TargetMode="External"/><Relationship Id="rId1" Type="http://schemas.openxmlformats.org/officeDocument/2006/relationships/hyperlink" Target="mailto:aerocan.cz@bal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T55"/>
  <sheetViews>
    <sheetView tabSelected="1" topLeftCell="B19" zoomScaleNormal="90" zoomScaleSheetLayoutView="100" workbookViewId="0">
      <selection activeCell="X36" sqref="X36"/>
    </sheetView>
  </sheetViews>
  <sheetFormatPr defaultRowHeight="12.75" x14ac:dyDescent="0.2"/>
  <cols>
    <col min="1" max="1" width="2.7109375" style="85" customWidth="1"/>
    <col min="2" max="2" width="3.7109375" style="85" customWidth="1"/>
    <col min="3" max="3" width="5.7109375" style="85" customWidth="1"/>
    <col min="4" max="4" width="4.7109375" style="85" customWidth="1"/>
    <col min="5" max="6" width="3.7109375" style="85" customWidth="1"/>
    <col min="7" max="7" width="5.7109375" style="85" customWidth="1"/>
    <col min="8" max="8" width="7.28515625" style="85" customWidth="1"/>
    <col min="9" max="9" width="2.7109375" style="85" customWidth="1"/>
    <col min="10" max="10" width="3" style="85" customWidth="1"/>
    <col min="11" max="11" width="5.7109375" style="85" customWidth="1"/>
    <col min="12" max="14" width="3.7109375" style="85" customWidth="1"/>
    <col min="15" max="15" width="5.7109375" style="85" customWidth="1"/>
    <col min="16" max="16" width="7.28515625" style="85" customWidth="1"/>
    <col min="17" max="17" width="1.7109375" style="85" customWidth="1"/>
    <col min="18" max="18" width="9.7109375" style="85" customWidth="1"/>
    <col min="19" max="19" width="2.7109375" style="85" customWidth="1"/>
    <col min="20" max="20" width="8.28515625" style="85" customWidth="1"/>
    <col min="21" max="256" width="9.140625" style="85"/>
    <col min="257" max="257" width="2.7109375" style="85" customWidth="1"/>
    <col min="258" max="258" width="3.7109375" style="85" customWidth="1"/>
    <col min="259" max="259" width="5.7109375" style="85" customWidth="1"/>
    <col min="260" max="260" width="4.7109375" style="85" customWidth="1"/>
    <col min="261" max="262" width="3.7109375" style="85" customWidth="1"/>
    <col min="263" max="263" width="5.7109375" style="85" customWidth="1"/>
    <col min="264" max="264" width="7.28515625" style="85" customWidth="1"/>
    <col min="265" max="265" width="2.7109375" style="85" customWidth="1"/>
    <col min="266" max="266" width="3" style="85" customWidth="1"/>
    <col min="267" max="267" width="5.7109375" style="85" customWidth="1"/>
    <col min="268" max="270" width="3.7109375" style="85" customWidth="1"/>
    <col min="271" max="271" width="5.7109375" style="85" customWidth="1"/>
    <col min="272" max="272" width="7.28515625" style="85" customWidth="1"/>
    <col min="273" max="273" width="1.7109375" style="85" customWidth="1"/>
    <col min="274" max="274" width="9.7109375" style="85" customWidth="1"/>
    <col min="275" max="275" width="2.7109375" style="85" customWidth="1"/>
    <col min="276" max="276" width="8.28515625" style="85" customWidth="1"/>
    <col min="277" max="512" width="9.140625" style="85"/>
    <col min="513" max="513" width="2.7109375" style="85" customWidth="1"/>
    <col min="514" max="514" width="3.7109375" style="85" customWidth="1"/>
    <col min="515" max="515" width="5.7109375" style="85" customWidth="1"/>
    <col min="516" max="516" width="4.7109375" style="85" customWidth="1"/>
    <col min="517" max="518" width="3.7109375" style="85" customWidth="1"/>
    <col min="519" max="519" width="5.7109375" style="85" customWidth="1"/>
    <col min="520" max="520" width="7.28515625" style="85" customWidth="1"/>
    <col min="521" max="521" width="2.7109375" style="85" customWidth="1"/>
    <col min="522" max="522" width="3" style="85" customWidth="1"/>
    <col min="523" max="523" width="5.7109375" style="85" customWidth="1"/>
    <col min="524" max="526" width="3.7109375" style="85" customWidth="1"/>
    <col min="527" max="527" width="5.7109375" style="85" customWidth="1"/>
    <col min="528" max="528" width="7.28515625" style="85" customWidth="1"/>
    <col min="529" max="529" width="1.7109375" style="85" customWidth="1"/>
    <col min="530" max="530" width="9.7109375" style="85" customWidth="1"/>
    <col min="531" max="531" width="2.7109375" style="85" customWidth="1"/>
    <col min="532" max="532" width="8.28515625" style="85" customWidth="1"/>
    <col min="533" max="768" width="9.140625" style="85"/>
    <col min="769" max="769" width="2.7109375" style="85" customWidth="1"/>
    <col min="770" max="770" width="3.7109375" style="85" customWidth="1"/>
    <col min="771" max="771" width="5.7109375" style="85" customWidth="1"/>
    <col min="772" max="772" width="4.7109375" style="85" customWidth="1"/>
    <col min="773" max="774" width="3.7109375" style="85" customWidth="1"/>
    <col min="775" max="775" width="5.7109375" style="85" customWidth="1"/>
    <col min="776" max="776" width="7.28515625" style="85" customWidth="1"/>
    <col min="777" max="777" width="2.7109375" style="85" customWidth="1"/>
    <col min="778" max="778" width="3" style="85" customWidth="1"/>
    <col min="779" max="779" width="5.7109375" style="85" customWidth="1"/>
    <col min="780" max="782" width="3.7109375" style="85" customWidth="1"/>
    <col min="783" max="783" width="5.7109375" style="85" customWidth="1"/>
    <col min="784" max="784" width="7.28515625" style="85" customWidth="1"/>
    <col min="785" max="785" width="1.7109375" style="85" customWidth="1"/>
    <col min="786" max="786" width="9.7109375" style="85" customWidth="1"/>
    <col min="787" max="787" width="2.7109375" style="85" customWidth="1"/>
    <col min="788" max="788" width="8.28515625" style="85" customWidth="1"/>
    <col min="789" max="1024" width="9.140625" style="85"/>
    <col min="1025" max="1025" width="2.7109375" style="85" customWidth="1"/>
    <col min="1026" max="1026" width="3.7109375" style="85" customWidth="1"/>
    <col min="1027" max="1027" width="5.7109375" style="85" customWidth="1"/>
    <col min="1028" max="1028" width="4.7109375" style="85" customWidth="1"/>
    <col min="1029" max="1030" width="3.7109375" style="85" customWidth="1"/>
    <col min="1031" max="1031" width="5.7109375" style="85" customWidth="1"/>
    <col min="1032" max="1032" width="7.28515625" style="85" customWidth="1"/>
    <col min="1033" max="1033" width="2.7109375" style="85" customWidth="1"/>
    <col min="1034" max="1034" width="3" style="85" customWidth="1"/>
    <col min="1035" max="1035" width="5.7109375" style="85" customWidth="1"/>
    <col min="1036" max="1038" width="3.7109375" style="85" customWidth="1"/>
    <col min="1039" max="1039" width="5.7109375" style="85" customWidth="1"/>
    <col min="1040" max="1040" width="7.28515625" style="85" customWidth="1"/>
    <col min="1041" max="1041" width="1.7109375" style="85" customWidth="1"/>
    <col min="1042" max="1042" width="9.7109375" style="85" customWidth="1"/>
    <col min="1043" max="1043" width="2.7109375" style="85" customWidth="1"/>
    <col min="1044" max="1044" width="8.28515625" style="85" customWidth="1"/>
    <col min="1045" max="1280" width="9.140625" style="85"/>
    <col min="1281" max="1281" width="2.7109375" style="85" customWidth="1"/>
    <col min="1282" max="1282" width="3.7109375" style="85" customWidth="1"/>
    <col min="1283" max="1283" width="5.7109375" style="85" customWidth="1"/>
    <col min="1284" max="1284" width="4.7109375" style="85" customWidth="1"/>
    <col min="1285" max="1286" width="3.7109375" style="85" customWidth="1"/>
    <col min="1287" max="1287" width="5.7109375" style="85" customWidth="1"/>
    <col min="1288" max="1288" width="7.28515625" style="85" customWidth="1"/>
    <col min="1289" max="1289" width="2.7109375" style="85" customWidth="1"/>
    <col min="1290" max="1290" width="3" style="85" customWidth="1"/>
    <col min="1291" max="1291" width="5.7109375" style="85" customWidth="1"/>
    <col min="1292" max="1294" width="3.7109375" style="85" customWidth="1"/>
    <col min="1295" max="1295" width="5.7109375" style="85" customWidth="1"/>
    <col min="1296" max="1296" width="7.28515625" style="85" customWidth="1"/>
    <col min="1297" max="1297" width="1.7109375" style="85" customWidth="1"/>
    <col min="1298" max="1298" width="9.7109375" style="85" customWidth="1"/>
    <col min="1299" max="1299" width="2.7109375" style="85" customWidth="1"/>
    <col min="1300" max="1300" width="8.28515625" style="85" customWidth="1"/>
    <col min="1301" max="1536" width="9.140625" style="85"/>
    <col min="1537" max="1537" width="2.7109375" style="85" customWidth="1"/>
    <col min="1538" max="1538" width="3.7109375" style="85" customWidth="1"/>
    <col min="1539" max="1539" width="5.7109375" style="85" customWidth="1"/>
    <col min="1540" max="1540" width="4.7109375" style="85" customWidth="1"/>
    <col min="1541" max="1542" width="3.7109375" style="85" customWidth="1"/>
    <col min="1543" max="1543" width="5.7109375" style="85" customWidth="1"/>
    <col min="1544" max="1544" width="7.28515625" style="85" customWidth="1"/>
    <col min="1545" max="1545" width="2.7109375" style="85" customWidth="1"/>
    <col min="1546" max="1546" width="3" style="85" customWidth="1"/>
    <col min="1547" max="1547" width="5.7109375" style="85" customWidth="1"/>
    <col min="1548" max="1550" width="3.7109375" style="85" customWidth="1"/>
    <col min="1551" max="1551" width="5.7109375" style="85" customWidth="1"/>
    <col min="1552" max="1552" width="7.28515625" style="85" customWidth="1"/>
    <col min="1553" max="1553" width="1.7109375" style="85" customWidth="1"/>
    <col min="1554" max="1554" width="9.7109375" style="85" customWidth="1"/>
    <col min="1555" max="1555" width="2.7109375" style="85" customWidth="1"/>
    <col min="1556" max="1556" width="8.28515625" style="85" customWidth="1"/>
    <col min="1557" max="1792" width="9.140625" style="85"/>
    <col min="1793" max="1793" width="2.7109375" style="85" customWidth="1"/>
    <col min="1794" max="1794" width="3.7109375" style="85" customWidth="1"/>
    <col min="1795" max="1795" width="5.7109375" style="85" customWidth="1"/>
    <col min="1796" max="1796" width="4.7109375" style="85" customWidth="1"/>
    <col min="1797" max="1798" width="3.7109375" style="85" customWidth="1"/>
    <col min="1799" max="1799" width="5.7109375" style="85" customWidth="1"/>
    <col min="1800" max="1800" width="7.28515625" style="85" customWidth="1"/>
    <col min="1801" max="1801" width="2.7109375" style="85" customWidth="1"/>
    <col min="1802" max="1802" width="3" style="85" customWidth="1"/>
    <col min="1803" max="1803" width="5.7109375" style="85" customWidth="1"/>
    <col min="1804" max="1806" width="3.7109375" style="85" customWidth="1"/>
    <col min="1807" max="1807" width="5.7109375" style="85" customWidth="1"/>
    <col min="1808" max="1808" width="7.28515625" style="85" customWidth="1"/>
    <col min="1809" max="1809" width="1.7109375" style="85" customWidth="1"/>
    <col min="1810" max="1810" width="9.7109375" style="85" customWidth="1"/>
    <col min="1811" max="1811" width="2.7109375" style="85" customWidth="1"/>
    <col min="1812" max="1812" width="8.28515625" style="85" customWidth="1"/>
    <col min="1813" max="2048" width="9.140625" style="85"/>
    <col min="2049" max="2049" width="2.7109375" style="85" customWidth="1"/>
    <col min="2050" max="2050" width="3.7109375" style="85" customWidth="1"/>
    <col min="2051" max="2051" width="5.7109375" style="85" customWidth="1"/>
    <col min="2052" max="2052" width="4.7109375" style="85" customWidth="1"/>
    <col min="2053" max="2054" width="3.7109375" style="85" customWidth="1"/>
    <col min="2055" max="2055" width="5.7109375" style="85" customWidth="1"/>
    <col min="2056" max="2056" width="7.28515625" style="85" customWidth="1"/>
    <col min="2057" max="2057" width="2.7109375" style="85" customWidth="1"/>
    <col min="2058" max="2058" width="3" style="85" customWidth="1"/>
    <col min="2059" max="2059" width="5.7109375" style="85" customWidth="1"/>
    <col min="2060" max="2062" width="3.7109375" style="85" customWidth="1"/>
    <col min="2063" max="2063" width="5.7109375" style="85" customWidth="1"/>
    <col min="2064" max="2064" width="7.28515625" style="85" customWidth="1"/>
    <col min="2065" max="2065" width="1.7109375" style="85" customWidth="1"/>
    <col min="2066" max="2066" width="9.7109375" style="85" customWidth="1"/>
    <col min="2067" max="2067" width="2.7109375" style="85" customWidth="1"/>
    <col min="2068" max="2068" width="8.28515625" style="85" customWidth="1"/>
    <col min="2069" max="2304" width="9.140625" style="85"/>
    <col min="2305" max="2305" width="2.7109375" style="85" customWidth="1"/>
    <col min="2306" max="2306" width="3.7109375" style="85" customWidth="1"/>
    <col min="2307" max="2307" width="5.7109375" style="85" customWidth="1"/>
    <col min="2308" max="2308" width="4.7109375" style="85" customWidth="1"/>
    <col min="2309" max="2310" width="3.7109375" style="85" customWidth="1"/>
    <col min="2311" max="2311" width="5.7109375" style="85" customWidth="1"/>
    <col min="2312" max="2312" width="7.28515625" style="85" customWidth="1"/>
    <col min="2313" max="2313" width="2.7109375" style="85" customWidth="1"/>
    <col min="2314" max="2314" width="3" style="85" customWidth="1"/>
    <col min="2315" max="2315" width="5.7109375" style="85" customWidth="1"/>
    <col min="2316" max="2318" width="3.7109375" style="85" customWidth="1"/>
    <col min="2319" max="2319" width="5.7109375" style="85" customWidth="1"/>
    <col min="2320" max="2320" width="7.28515625" style="85" customWidth="1"/>
    <col min="2321" max="2321" width="1.7109375" style="85" customWidth="1"/>
    <col min="2322" max="2322" width="9.7109375" style="85" customWidth="1"/>
    <col min="2323" max="2323" width="2.7109375" style="85" customWidth="1"/>
    <col min="2324" max="2324" width="8.28515625" style="85" customWidth="1"/>
    <col min="2325" max="2560" width="9.140625" style="85"/>
    <col min="2561" max="2561" width="2.7109375" style="85" customWidth="1"/>
    <col min="2562" max="2562" width="3.7109375" style="85" customWidth="1"/>
    <col min="2563" max="2563" width="5.7109375" style="85" customWidth="1"/>
    <col min="2564" max="2564" width="4.7109375" style="85" customWidth="1"/>
    <col min="2565" max="2566" width="3.7109375" style="85" customWidth="1"/>
    <col min="2567" max="2567" width="5.7109375" style="85" customWidth="1"/>
    <col min="2568" max="2568" width="7.28515625" style="85" customWidth="1"/>
    <col min="2569" max="2569" width="2.7109375" style="85" customWidth="1"/>
    <col min="2570" max="2570" width="3" style="85" customWidth="1"/>
    <col min="2571" max="2571" width="5.7109375" style="85" customWidth="1"/>
    <col min="2572" max="2574" width="3.7109375" style="85" customWidth="1"/>
    <col min="2575" max="2575" width="5.7109375" style="85" customWidth="1"/>
    <col min="2576" max="2576" width="7.28515625" style="85" customWidth="1"/>
    <col min="2577" max="2577" width="1.7109375" style="85" customWidth="1"/>
    <col min="2578" max="2578" width="9.7109375" style="85" customWidth="1"/>
    <col min="2579" max="2579" width="2.7109375" style="85" customWidth="1"/>
    <col min="2580" max="2580" width="8.28515625" style="85" customWidth="1"/>
    <col min="2581" max="2816" width="9.140625" style="85"/>
    <col min="2817" max="2817" width="2.7109375" style="85" customWidth="1"/>
    <col min="2818" max="2818" width="3.7109375" style="85" customWidth="1"/>
    <col min="2819" max="2819" width="5.7109375" style="85" customWidth="1"/>
    <col min="2820" max="2820" width="4.7109375" style="85" customWidth="1"/>
    <col min="2821" max="2822" width="3.7109375" style="85" customWidth="1"/>
    <col min="2823" max="2823" width="5.7109375" style="85" customWidth="1"/>
    <col min="2824" max="2824" width="7.28515625" style="85" customWidth="1"/>
    <col min="2825" max="2825" width="2.7109375" style="85" customWidth="1"/>
    <col min="2826" max="2826" width="3" style="85" customWidth="1"/>
    <col min="2827" max="2827" width="5.7109375" style="85" customWidth="1"/>
    <col min="2828" max="2830" width="3.7109375" style="85" customWidth="1"/>
    <col min="2831" max="2831" width="5.7109375" style="85" customWidth="1"/>
    <col min="2832" max="2832" width="7.28515625" style="85" customWidth="1"/>
    <col min="2833" max="2833" width="1.7109375" style="85" customWidth="1"/>
    <col min="2834" max="2834" width="9.7109375" style="85" customWidth="1"/>
    <col min="2835" max="2835" width="2.7109375" style="85" customWidth="1"/>
    <col min="2836" max="2836" width="8.28515625" style="85" customWidth="1"/>
    <col min="2837" max="3072" width="9.140625" style="85"/>
    <col min="3073" max="3073" width="2.7109375" style="85" customWidth="1"/>
    <col min="3074" max="3074" width="3.7109375" style="85" customWidth="1"/>
    <col min="3075" max="3075" width="5.7109375" style="85" customWidth="1"/>
    <col min="3076" max="3076" width="4.7109375" style="85" customWidth="1"/>
    <col min="3077" max="3078" width="3.7109375" style="85" customWidth="1"/>
    <col min="3079" max="3079" width="5.7109375" style="85" customWidth="1"/>
    <col min="3080" max="3080" width="7.28515625" style="85" customWidth="1"/>
    <col min="3081" max="3081" width="2.7109375" style="85" customWidth="1"/>
    <col min="3082" max="3082" width="3" style="85" customWidth="1"/>
    <col min="3083" max="3083" width="5.7109375" style="85" customWidth="1"/>
    <col min="3084" max="3086" width="3.7109375" style="85" customWidth="1"/>
    <col min="3087" max="3087" width="5.7109375" style="85" customWidth="1"/>
    <col min="3088" max="3088" width="7.28515625" style="85" customWidth="1"/>
    <col min="3089" max="3089" width="1.7109375" style="85" customWidth="1"/>
    <col min="3090" max="3090" width="9.7109375" style="85" customWidth="1"/>
    <col min="3091" max="3091" width="2.7109375" style="85" customWidth="1"/>
    <col min="3092" max="3092" width="8.28515625" style="85" customWidth="1"/>
    <col min="3093" max="3328" width="9.140625" style="85"/>
    <col min="3329" max="3329" width="2.7109375" style="85" customWidth="1"/>
    <col min="3330" max="3330" width="3.7109375" style="85" customWidth="1"/>
    <col min="3331" max="3331" width="5.7109375" style="85" customWidth="1"/>
    <col min="3332" max="3332" width="4.7109375" style="85" customWidth="1"/>
    <col min="3333" max="3334" width="3.7109375" style="85" customWidth="1"/>
    <col min="3335" max="3335" width="5.7109375" style="85" customWidth="1"/>
    <col min="3336" max="3336" width="7.28515625" style="85" customWidth="1"/>
    <col min="3337" max="3337" width="2.7109375" style="85" customWidth="1"/>
    <col min="3338" max="3338" width="3" style="85" customWidth="1"/>
    <col min="3339" max="3339" width="5.7109375" style="85" customWidth="1"/>
    <col min="3340" max="3342" width="3.7109375" style="85" customWidth="1"/>
    <col min="3343" max="3343" width="5.7109375" style="85" customWidth="1"/>
    <col min="3344" max="3344" width="7.28515625" style="85" customWidth="1"/>
    <col min="3345" max="3345" width="1.7109375" style="85" customWidth="1"/>
    <col min="3346" max="3346" width="9.7109375" style="85" customWidth="1"/>
    <col min="3347" max="3347" width="2.7109375" style="85" customWidth="1"/>
    <col min="3348" max="3348" width="8.28515625" style="85" customWidth="1"/>
    <col min="3349" max="3584" width="9.140625" style="85"/>
    <col min="3585" max="3585" width="2.7109375" style="85" customWidth="1"/>
    <col min="3586" max="3586" width="3.7109375" style="85" customWidth="1"/>
    <col min="3587" max="3587" width="5.7109375" style="85" customWidth="1"/>
    <col min="3588" max="3588" width="4.7109375" style="85" customWidth="1"/>
    <col min="3589" max="3590" width="3.7109375" style="85" customWidth="1"/>
    <col min="3591" max="3591" width="5.7109375" style="85" customWidth="1"/>
    <col min="3592" max="3592" width="7.28515625" style="85" customWidth="1"/>
    <col min="3593" max="3593" width="2.7109375" style="85" customWidth="1"/>
    <col min="3594" max="3594" width="3" style="85" customWidth="1"/>
    <col min="3595" max="3595" width="5.7109375" style="85" customWidth="1"/>
    <col min="3596" max="3598" width="3.7109375" style="85" customWidth="1"/>
    <col min="3599" max="3599" width="5.7109375" style="85" customWidth="1"/>
    <col min="3600" max="3600" width="7.28515625" style="85" customWidth="1"/>
    <col min="3601" max="3601" width="1.7109375" style="85" customWidth="1"/>
    <col min="3602" max="3602" width="9.7109375" style="85" customWidth="1"/>
    <col min="3603" max="3603" width="2.7109375" style="85" customWidth="1"/>
    <col min="3604" max="3604" width="8.28515625" style="85" customWidth="1"/>
    <col min="3605" max="3840" width="9.140625" style="85"/>
    <col min="3841" max="3841" width="2.7109375" style="85" customWidth="1"/>
    <col min="3842" max="3842" width="3.7109375" style="85" customWidth="1"/>
    <col min="3843" max="3843" width="5.7109375" style="85" customWidth="1"/>
    <col min="3844" max="3844" width="4.7109375" style="85" customWidth="1"/>
    <col min="3845" max="3846" width="3.7109375" style="85" customWidth="1"/>
    <col min="3847" max="3847" width="5.7109375" style="85" customWidth="1"/>
    <col min="3848" max="3848" width="7.28515625" style="85" customWidth="1"/>
    <col min="3849" max="3849" width="2.7109375" style="85" customWidth="1"/>
    <col min="3850" max="3850" width="3" style="85" customWidth="1"/>
    <col min="3851" max="3851" width="5.7109375" style="85" customWidth="1"/>
    <col min="3852" max="3854" width="3.7109375" style="85" customWidth="1"/>
    <col min="3855" max="3855" width="5.7109375" style="85" customWidth="1"/>
    <col min="3856" max="3856" width="7.28515625" style="85" customWidth="1"/>
    <col min="3857" max="3857" width="1.7109375" style="85" customWidth="1"/>
    <col min="3858" max="3858" width="9.7109375" style="85" customWidth="1"/>
    <col min="3859" max="3859" width="2.7109375" style="85" customWidth="1"/>
    <col min="3860" max="3860" width="8.28515625" style="85" customWidth="1"/>
    <col min="3861" max="4096" width="9.140625" style="85"/>
    <col min="4097" max="4097" width="2.7109375" style="85" customWidth="1"/>
    <col min="4098" max="4098" width="3.7109375" style="85" customWidth="1"/>
    <col min="4099" max="4099" width="5.7109375" style="85" customWidth="1"/>
    <col min="4100" max="4100" width="4.7109375" style="85" customWidth="1"/>
    <col min="4101" max="4102" width="3.7109375" style="85" customWidth="1"/>
    <col min="4103" max="4103" width="5.7109375" style="85" customWidth="1"/>
    <col min="4104" max="4104" width="7.28515625" style="85" customWidth="1"/>
    <col min="4105" max="4105" width="2.7109375" style="85" customWidth="1"/>
    <col min="4106" max="4106" width="3" style="85" customWidth="1"/>
    <col min="4107" max="4107" width="5.7109375" style="85" customWidth="1"/>
    <col min="4108" max="4110" width="3.7109375" style="85" customWidth="1"/>
    <col min="4111" max="4111" width="5.7109375" style="85" customWidth="1"/>
    <col min="4112" max="4112" width="7.28515625" style="85" customWidth="1"/>
    <col min="4113" max="4113" width="1.7109375" style="85" customWidth="1"/>
    <col min="4114" max="4114" width="9.7109375" style="85" customWidth="1"/>
    <col min="4115" max="4115" width="2.7109375" style="85" customWidth="1"/>
    <col min="4116" max="4116" width="8.28515625" style="85" customWidth="1"/>
    <col min="4117" max="4352" width="9.140625" style="85"/>
    <col min="4353" max="4353" width="2.7109375" style="85" customWidth="1"/>
    <col min="4354" max="4354" width="3.7109375" style="85" customWidth="1"/>
    <col min="4355" max="4355" width="5.7109375" style="85" customWidth="1"/>
    <col min="4356" max="4356" width="4.7109375" style="85" customWidth="1"/>
    <col min="4357" max="4358" width="3.7109375" style="85" customWidth="1"/>
    <col min="4359" max="4359" width="5.7109375" style="85" customWidth="1"/>
    <col min="4360" max="4360" width="7.28515625" style="85" customWidth="1"/>
    <col min="4361" max="4361" width="2.7109375" style="85" customWidth="1"/>
    <col min="4362" max="4362" width="3" style="85" customWidth="1"/>
    <col min="4363" max="4363" width="5.7109375" style="85" customWidth="1"/>
    <col min="4364" max="4366" width="3.7109375" style="85" customWidth="1"/>
    <col min="4367" max="4367" width="5.7109375" style="85" customWidth="1"/>
    <col min="4368" max="4368" width="7.28515625" style="85" customWidth="1"/>
    <col min="4369" max="4369" width="1.7109375" style="85" customWidth="1"/>
    <col min="4370" max="4370" width="9.7109375" style="85" customWidth="1"/>
    <col min="4371" max="4371" width="2.7109375" style="85" customWidth="1"/>
    <col min="4372" max="4372" width="8.28515625" style="85" customWidth="1"/>
    <col min="4373" max="4608" width="9.140625" style="85"/>
    <col min="4609" max="4609" width="2.7109375" style="85" customWidth="1"/>
    <col min="4610" max="4610" width="3.7109375" style="85" customWidth="1"/>
    <col min="4611" max="4611" width="5.7109375" style="85" customWidth="1"/>
    <col min="4612" max="4612" width="4.7109375" style="85" customWidth="1"/>
    <col min="4613" max="4614" width="3.7109375" style="85" customWidth="1"/>
    <col min="4615" max="4615" width="5.7109375" style="85" customWidth="1"/>
    <col min="4616" max="4616" width="7.28515625" style="85" customWidth="1"/>
    <col min="4617" max="4617" width="2.7109375" style="85" customWidth="1"/>
    <col min="4618" max="4618" width="3" style="85" customWidth="1"/>
    <col min="4619" max="4619" width="5.7109375" style="85" customWidth="1"/>
    <col min="4620" max="4622" width="3.7109375" style="85" customWidth="1"/>
    <col min="4623" max="4623" width="5.7109375" style="85" customWidth="1"/>
    <col min="4624" max="4624" width="7.28515625" style="85" customWidth="1"/>
    <col min="4625" max="4625" width="1.7109375" style="85" customWidth="1"/>
    <col min="4626" max="4626" width="9.7109375" style="85" customWidth="1"/>
    <col min="4627" max="4627" width="2.7109375" style="85" customWidth="1"/>
    <col min="4628" max="4628" width="8.28515625" style="85" customWidth="1"/>
    <col min="4629" max="4864" width="9.140625" style="85"/>
    <col min="4865" max="4865" width="2.7109375" style="85" customWidth="1"/>
    <col min="4866" max="4866" width="3.7109375" style="85" customWidth="1"/>
    <col min="4867" max="4867" width="5.7109375" style="85" customWidth="1"/>
    <col min="4868" max="4868" width="4.7109375" style="85" customWidth="1"/>
    <col min="4869" max="4870" width="3.7109375" style="85" customWidth="1"/>
    <col min="4871" max="4871" width="5.7109375" style="85" customWidth="1"/>
    <col min="4872" max="4872" width="7.28515625" style="85" customWidth="1"/>
    <col min="4873" max="4873" width="2.7109375" style="85" customWidth="1"/>
    <col min="4874" max="4874" width="3" style="85" customWidth="1"/>
    <col min="4875" max="4875" width="5.7109375" style="85" customWidth="1"/>
    <col min="4876" max="4878" width="3.7109375" style="85" customWidth="1"/>
    <col min="4879" max="4879" width="5.7109375" style="85" customWidth="1"/>
    <col min="4880" max="4880" width="7.28515625" style="85" customWidth="1"/>
    <col min="4881" max="4881" width="1.7109375" style="85" customWidth="1"/>
    <col min="4882" max="4882" width="9.7109375" style="85" customWidth="1"/>
    <col min="4883" max="4883" width="2.7109375" style="85" customWidth="1"/>
    <col min="4884" max="4884" width="8.28515625" style="85" customWidth="1"/>
    <col min="4885" max="5120" width="9.140625" style="85"/>
    <col min="5121" max="5121" width="2.7109375" style="85" customWidth="1"/>
    <col min="5122" max="5122" width="3.7109375" style="85" customWidth="1"/>
    <col min="5123" max="5123" width="5.7109375" style="85" customWidth="1"/>
    <col min="5124" max="5124" width="4.7109375" style="85" customWidth="1"/>
    <col min="5125" max="5126" width="3.7109375" style="85" customWidth="1"/>
    <col min="5127" max="5127" width="5.7109375" style="85" customWidth="1"/>
    <col min="5128" max="5128" width="7.28515625" style="85" customWidth="1"/>
    <col min="5129" max="5129" width="2.7109375" style="85" customWidth="1"/>
    <col min="5130" max="5130" width="3" style="85" customWidth="1"/>
    <col min="5131" max="5131" width="5.7109375" style="85" customWidth="1"/>
    <col min="5132" max="5134" width="3.7109375" style="85" customWidth="1"/>
    <col min="5135" max="5135" width="5.7109375" style="85" customWidth="1"/>
    <col min="5136" max="5136" width="7.28515625" style="85" customWidth="1"/>
    <col min="5137" max="5137" width="1.7109375" style="85" customWidth="1"/>
    <col min="5138" max="5138" width="9.7109375" style="85" customWidth="1"/>
    <col min="5139" max="5139" width="2.7109375" style="85" customWidth="1"/>
    <col min="5140" max="5140" width="8.28515625" style="85" customWidth="1"/>
    <col min="5141" max="5376" width="9.140625" style="85"/>
    <col min="5377" max="5377" width="2.7109375" style="85" customWidth="1"/>
    <col min="5378" max="5378" width="3.7109375" style="85" customWidth="1"/>
    <col min="5379" max="5379" width="5.7109375" style="85" customWidth="1"/>
    <col min="5380" max="5380" width="4.7109375" style="85" customWidth="1"/>
    <col min="5381" max="5382" width="3.7109375" style="85" customWidth="1"/>
    <col min="5383" max="5383" width="5.7109375" style="85" customWidth="1"/>
    <col min="5384" max="5384" width="7.28515625" style="85" customWidth="1"/>
    <col min="5385" max="5385" width="2.7109375" style="85" customWidth="1"/>
    <col min="5386" max="5386" width="3" style="85" customWidth="1"/>
    <col min="5387" max="5387" width="5.7109375" style="85" customWidth="1"/>
    <col min="5388" max="5390" width="3.7109375" style="85" customWidth="1"/>
    <col min="5391" max="5391" width="5.7109375" style="85" customWidth="1"/>
    <col min="5392" max="5392" width="7.28515625" style="85" customWidth="1"/>
    <col min="5393" max="5393" width="1.7109375" style="85" customWidth="1"/>
    <col min="5394" max="5394" width="9.7109375" style="85" customWidth="1"/>
    <col min="5395" max="5395" width="2.7109375" style="85" customWidth="1"/>
    <col min="5396" max="5396" width="8.28515625" style="85" customWidth="1"/>
    <col min="5397" max="5632" width="9.140625" style="85"/>
    <col min="5633" max="5633" width="2.7109375" style="85" customWidth="1"/>
    <col min="5634" max="5634" width="3.7109375" style="85" customWidth="1"/>
    <col min="5635" max="5635" width="5.7109375" style="85" customWidth="1"/>
    <col min="5636" max="5636" width="4.7109375" style="85" customWidth="1"/>
    <col min="5637" max="5638" width="3.7109375" style="85" customWidth="1"/>
    <col min="5639" max="5639" width="5.7109375" style="85" customWidth="1"/>
    <col min="5640" max="5640" width="7.28515625" style="85" customWidth="1"/>
    <col min="5641" max="5641" width="2.7109375" style="85" customWidth="1"/>
    <col min="5642" max="5642" width="3" style="85" customWidth="1"/>
    <col min="5643" max="5643" width="5.7109375" style="85" customWidth="1"/>
    <col min="5644" max="5646" width="3.7109375" style="85" customWidth="1"/>
    <col min="5647" max="5647" width="5.7109375" style="85" customWidth="1"/>
    <col min="5648" max="5648" width="7.28515625" style="85" customWidth="1"/>
    <col min="5649" max="5649" width="1.7109375" style="85" customWidth="1"/>
    <col min="5650" max="5650" width="9.7109375" style="85" customWidth="1"/>
    <col min="5651" max="5651" width="2.7109375" style="85" customWidth="1"/>
    <col min="5652" max="5652" width="8.28515625" style="85" customWidth="1"/>
    <col min="5653" max="5888" width="9.140625" style="85"/>
    <col min="5889" max="5889" width="2.7109375" style="85" customWidth="1"/>
    <col min="5890" max="5890" width="3.7109375" style="85" customWidth="1"/>
    <col min="5891" max="5891" width="5.7109375" style="85" customWidth="1"/>
    <col min="5892" max="5892" width="4.7109375" style="85" customWidth="1"/>
    <col min="5893" max="5894" width="3.7109375" style="85" customWidth="1"/>
    <col min="5895" max="5895" width="5.7109375" style="85" customWidth="1"/>
    <col min="5896" max="5896" width="7.28515625" style="85" customWidth="1"/>
    <col min="5897" max="5897" width="2.7109375" style="85" customWidth="1"/>
    <col min="5898" max="5898" width="3" style="85" customWidth="1"/>
    <col min="5899" max="5899" width="5.7109375" style="85" customWidth="1"/>
    <col min="5900" max="5902" width="3.7109375" style="85" customWidth="1"/>
    <col min="5903" max="5903" width="5.7109375" style="85" customWidth="1"/>
    <col min="5904" max="5904" width="7.28515625" style="85" customWidth="1"/>
    <col min="5905" max="5905" width="1.7109375" style="85" customWidth="1"/>
    <col min="5906" max="5906" width="9.7109375" style="85" customWidth="1"/>
    <col min="5907" max="5907" width="2.7109375" style="85" customWidth="1"/>
    <col min="5908" max="5908" width="8.28515625" style="85" customWidth="1"/>
    <col min="5909" max="6144" width="9.140625" style="85"/>
    <col min="6145" max="6145" width="2.7109375" style="85" customWidth="1"/>
    <col min="6146" max="6146" width="3.7109375" style="85" customWidth="1"/>
    <col min="6147" max="6147" width="5.7109375" style="85" customWidth="1"/>
    <col min="6148" max="6148" width="4.7109375" style="85" customWidth="1"/>
    <col min="6149" max="6150" width="3.7109375" style="85" customWidth="1"/>
    <col min="6151" max="6151" width="5.7109375" style="85" customWidth="1"/>
    <col min="6152" max="6152" width="7.28515625" style="85" customWidth="1"/>
    <col min="6153" max="6153" width="2.7109375" style="85" customWidth="1"/>
    <col min="6154" max="6154" width="3" style="85" customWidth="1"/>
    <col min="6155" max="6155" width="5.7109375" style="85" customWidth="1"/>
    <col min="6156" max="6158" width="3.7109375" style="85" customWidth="1"/>
    <col min="6159" max="6159" width="5.7109375" style="85" customWidth="1"/>
    <col min="6160" max="6160" width="7.28515625" style="85" customWidth="1"/>
    <col min="6161" max="6161" width="1.7109375" style="85" customWidth="1"/>
    <col min="6162" max="6162" width="9.7109375" style="85" customWidth="1"/>
    <col min="6163" max="6163" width="2.7109375" style="85" customWidth="1"/>
    <col min="6164" max="6164" width="8.28515625" style="85" customWidth="1"/>
    <col min="6165" max="6400" width="9.140625" style="85"/>
    <col min="6401" max="6401" width="2.7109375" style="85" customWidth="1"/>
    <col min="6402" max="6402" width="3.7109375" style="85" customWidth="1"/>
    <col min="6403" max="6403" width="5.7109375" style="85" customWidth="1"/>
    <col min="6404" max="6404" width="4.7109375" style="85" customWidth="1"/>
    <col min="6405" max="6406" width="3.7109375" style="85" customWidth="1"/>
    <col min="6407" max="6407" width="5.7109375" style="85" customWidth="1"/>
    <col min="6408" max="6408" width="7.28515625" style="85" customWidth="1"/>
    <col min="6409" max="6409" width="2.7109375" style="85" customWidth="1"/>
    <col min="6410" max="6410" width="3" style="85" customWidth="1"/>
    <col min="6411" max="6411" width="5.7109375" style="85" customWidth="1"/>
    <col min="6412" max="6414" width="3.7109375" style="85" customWidth="1"/>
    <col min="6415" max="6415" width="5.7109375" style="85" customWidth="1"/>
    <col min="6416" max="6416" width="7.28515625" style="85" customWidth="1"/>
    <col min="6417" max="6417" width="1.7109375" style="85" customWidth="1"/>
    <col min="6418" max="6418" width="9.7109375" style="85" customWidth="1"/>
    <col min="6419" max="6419" width="2.7109375" style="85" customWidth="1"/>
    <col min="6420" max="6420" width="8.28515625" style="85" customWidth="1"/>
    <col min="6421" max="6656" width="9.140625" style="85"/>
    <col min="6657" max="6657" width="2.7109375" style="85" customWidth="1"/>
    <col min="6658" max="6658" width="3.7109375" style="85" customWidth="1"/>
    <col min="6659" max="6659" width="5.7109375" style="85" customWidth="1"/>
    <col min="6660" max="6660" width="4.7109375" style="85" customWidth="1"/>
    <col min="6661" max="6662" width="3.7109375" style="85" customWidth="1"/>
    <col min="6663" max="6663" width="5.7109375" style="85" customWidth="1"/>
    <col min="6664" max="6664" width="7.28515625" style="85" customWidth="1"/>
    <col min="6665" max="6665" width="2.7109375" style="85" customWidth="1"/>
    <col min="6666" max="6666" width="3" style="85" customWidth="1"/>
    <col min="6667" max="6667" width="5.7109375" style="85" customWidth="1"/>
    <col min="6668" max="6670" width="3.7109375" style="85" customWidth="1"/>
    <col min="6671" max="6671" width="5.7109375" style="85" customWidth="1"/>
    <col min="6672" max="6672" width="7.28515625" style="85" customWidth="1"/>
    <col min="6673" max="6673" width="1.7109375" style="85" customWidth="1"/>
    <col min="6674" max="6674" width="9.7109375" style="85" customWidth="1"/>
    <col min="6675" max="6675" width="2.7109375" style="85" customWidth="1"/>
    <col min="6676" max="6676" width="8.28515625" style="85" customWidth="1"/>
    <col min="6677" max="6912" width="9.140625" style="85"/>
    <col min="6913" max="6913" width="2.7109375" style="85" customWidth="1"/>
    <col min="6914" max="6914" width="3.7109375" style="85" customWidth="1"/>
    <col min="6915" max="6915" width="5.7109375" style="85" customWidth="1"/>
    <col min="6916" max="6916" width="4.7109375" style="85" customWidth="1"/>
    <col min="6917" max="6918" width="3.7109375" style="85" customWidth="1"/>
    <col min="6919" max="6919" width="5.7109375" style="85" customWidth="1"/>
    <col min="6920" max="6920" width="7.28515625" style="85" customWidth="1"/>
    <col min="6921" max="6921" width="2.7109375" style="85" customWidth="1"/>
    <col min="6922" max="6922" width="3" style="85" customWidth="1"/>
    <col min="6923" max="6923" width="5.7109375" style="85" customWidth="1"/>
    <col min="6924" max="6926" width="3.7109375" style="85" customWidth="1"/>
    <col min="6927" max="6927" width="5.7109375" style="85" customWidth="1"/>
    <col min="6928" max="6928" width="7.28515625" style="85" customWidth="1"/>
    <col min="6929" max="6929" width="1.7109375" style="85" customWidth="1"/>
    <col min="6930" max="6930" width="9.7109375" style="85" customWidth="1"/>
    <col min="6931" max="6931" width="2.7109375" style="85" customWidth="1"/>
    <col min="6932" max="6932" width="8.28515625" style="85" customWidth="1"/>
    <col min="6933" max="7168" width="9.140625" style="85"/>
    <col min="7169" max="7169" width="2.7109375" style="85" customWidth="1"/>
    <col min="7170" max="7170" width="3.7109375" style="85" customWidth="1"/>
    <col min="7171" max="7171" width="5.7109375" style="85" customWidth="1"/>
    <col min="7172" max="7172" width="4.7109375" style="85" customWidth="1"/>
    <col min="7173" max="7174" width="3.7109375" style="85" customWidth="1"/>
    <col min="7175" max="7175" width="5.7109375" style="85" customWidth="1"/>
    <col min="7176" max="7176" width="7.28515625" style="85" customWidth="1"/>
    <col min="7177" max="7177" width="2.7109375" style="85" customWidth="1"/>
    <col min="7178" max="7178" width="3" style="85" customWidth="1"/>
    <col min="7179" max="7179" width="5.7109375" style="85" customWidth="1"/>
    <col min="7180" max="7182" width="3.7109375" style="85" customWidth="1"/>
    <col min="7183" max="7183" width="5.7109375" style="85" customWidth="1"/>
    <col min="7184" max="7184" width="7.28515625" style="85" customWidth="1"/>
    <col min="7185" max="7185" width="1.7109375" style="85" customWidth="1"/>
    <col min="7186" max="7186" width="9.7109375" style="85" customWidth="1"/>
    <col min="7187" max="7187" width="2.7109375" style="85" customWidth="1"/>
    <col min="7188" max="7188" width="8.28515625" style="85" customWidth="1"/>
    <col min="7189" max="7424" width="9.140625" style="85"/>
    <col min="7425" max="7425" width="2.7109375" style="85" customWidth="1"/>
    <col min="7426" max="7426" width="3.7109375" style="85" customWidth="1"/>
    <col min="7427" max="7427" width="5.7109375" style="85" customWidth="1"/>
    <col min="7428" max="7428" width="4.7109375" style="85" customWidth="1"/>
    <col min="7429" max="7430" width="3.7109375" style="85" customWidth="1"/>
    <col min="7431" max="7431" width="5.7109375" style="85" customWidth="1"/>
    <col min="7432" max="7432" width="7.28515625" style="85" customWidth="1"/>
    <col min="7433" max="7433" width="2.7109375" style="85" customWidth="1"/>
    <col min="7434" max="7434" width="3" style="85" customWidth="1"/>
    <col min="7435" max="7435" width="5.7109375" style="85" customWidth="1"/>
    <col min="7436" max="7438" width="3.7109375" style="85" customWidth="1"/>
    <col min="7439" max="7439" width="5.7109375" style="85" customWidth="1"/>
    <col min="7440" max="7440" width="7.28515625" style="85" customWidth="1"/>
    <col min="7441" max="7441" width="1.7109375" style="85" customWidth="1"/>
    <col min="7442" max="7442" width="9.7109375" style="85" customWidth="1"/>
    <col min="7443" max="7443" width="2.7109375" style="85" customWidth="1"/>
    <col min="7444" max="7444" width="8.28515625" style="85" customWidth="1"/>
    <col min="7445" max="7680" width="9.140625" style="85"/>
    <col min="7681" max="7681" width="2.7109375" style="85" customWidth="1"/>
    <col min="7682" max="7682" width="3.7109375" style="85" customWidth="1"/>
    <col min="7683" max="7683" width="5.7109375" style="85" customWidth="1"/>
    <col min="7684" max="7684" width="4.7109375" style="85" customWidth="1"/>
    <col min="7685" max="7686" width="3.7109375" style="85" customWidth="1"/>
    <col min="7687" max="7687" width="5.7109375" style="85" customWidth="1"/>
    <col min="7688" max="7688" width="7.28515625" style="85" customWidth="1"/>
    <col min="7689" max="7689" width="2.7109375" style="85" customWidth="1"/>
    <col min="7690" max="7690" width="3" style="85" customWidth="1"/>
    <col min="7691" max="7691" width="5.7109375" style="85" customWidth="1"/>
    <col min="7692" max="7694" width="3.7109375" style="85" customWidth="1"/>
    <col min="7695" max="7695" width="5.7109375" style="85" customWidth="1"/>
    <col min="7696" max="7696" width="7.28515625" style="85" customWidth="1"/>
    <col min="7697" max="7697" width="1.7109375" style="85" customWidth="1"/>
    <col min="7698" max="7698" width="9.7109375" style="85" customWidth="1"/>
    <col min="7699" max="7699" width="2.7109375" style="85" customWidth="1"/>
    <col min="7700" max="7700" width="8.28515625" style="85" customWidth="1"/>
    <col min="7701" max="7936" width="9.140625" style="85"/>
    <col min="7937" max="7937" width="2.7109375" style="85" customWidth="1"/>
    <col min="7938" max="7938" width="3.7109375" style="85" customWidth="1"/>
    <col min="7939" max="7939" width="5.7109375" style="85" customWidth="1"/>
    <col min="7940" max="7940" width="4.7109375" style="85" customWidth="1"/>
    <col min="7941" max="7942" width="3.7109375" style="85" customWidth="1"/>
    <col min="7943" max="7943" width="5.7109375" style="85" customWidth="1"/>
    <col min="7944" max="7944" width="7.28515625" style="85" customWidth="1"/>
    <col min="7945" max="7945" width="2.7109375" style="85" customWidth="1"/>
    <col min="7946" max="7946" width="3" style="85" customWidth="1"/>
    <col min="7947" max="7947" width="5.7109375" style="85" customWidth="1"/>
    <col min="7948" max="7950" width="3.7109375" style="85" customWidth="1"/>
    <col min="7951" max="7951" width="5.7109375" style="85" customWidth="1"/>
    <col min="7952" max="7952" width="7.28515625" style="85" customWidth="1"/>
    <col min="7953" max="7953" width="1.7109375" style="85" customWidth="1"/>
    <col min="7954" max="7954" width="9.7109375" style="85" customWidth="1"/>
    <col min="7955" max="7955" width="2.7109375" style="85" customWidth="1"/>
    <col min="7956" max="7956" width="8.28515625" style="85" customWidth="1"/>
    <col min="7957" max="8192" width="9.140625" style="85"/>
    <col min="8193" max="8193" width="2.7109375" style="85" customWidth="1"/>
    <col min="8194" max="8194" width="3.7109375" style="85" customWidth="1"/>
    <col min="8195" max="8195" width="5.7109375" style="85" customWidth="1"/>
    <col min="8196" max="8196" width="4.7109375" style="85" customWidth="1"/>
    <col min="8197" max="8198" width="3.7109375" style="85" customWidth="1"/>
    <col min="8199" max="8199" width="5.7109375" style="85" customWidth="1"/>
    <col min="8200" max="8200" width="7.28515625" style="85" customWidth="1"/>
    <col min="8201" max="8201" width="2.7109375" style="85" customWidth="1"/>
    <col min="8202" max="8202" width="3" style="85" customWidth="1"/>
    <col min="8203" max="8203" width="5.7109375" style="85" customWidth="1"/>
    <col min="8204" max="8206" width="3.7109375" style="85" customWidth="1"/>
    <col min="8207" max="8207" width="5.7109375" style="85" customWidth="1"/>
    <col min="8208" max="8208" width="7.28515625" style="85" customWidth="1"/>
    <col min="8209" max="8209" width="1.7109375" style="85" customWidth="1"/>
    <col min="8210" max="8210" width="9.7109375" style="85" customWidth="1"/>
    <col min="8211" max="8211" width="2.7109375" style="85" customWidth="1"/>
    <col min="8212" max="8212" width="8.28515625" style="85" customWidth="1"/>
    <col min="8213" max="8448" width="9.140625" style="85"/>
    <col min="8449" max="8449" width="2.7109375" style="85" customWidth="1"/>
    <col min="8450" max="8450" width="3.7109375" style="85" customWidth="1"/>
    <col min="8451" max="8451" width="5.7109375" style="85" customWidth="1"/>
    <col min="8452" max="8452" width="4.7109375" style="85" customWidth="1"/>
    <col min="8453" max="8454" width="3.7109375" style="85" customWidth="1"/>
    <col min="8455" max="8455" width="5.7109375" style="85" customWidth="1"/>
    <col min="8456" max="8456" width="7.28515625" style="85" customWidth="1"/>
    <col min="8457" max="8457" width="2.7109375" style="85" customWidth="1"/>
    <col min="8458" max="8458" width="3" style="85" customWidth="1"/>
    <col min="8459" max="8459" width="5.7109375" style="85" customWidth="1"/>
    <col min="8460" max="8462" width="3.7109375" style="85" customWidth="1"/>
    <col min="8463" max="8463" width="5.7109375" style="85" customWidth="1"/>
    <col min="8464" max="8464" width="7.28515625" style="85" customWidth="1"/>
    <col min="8465" max="8465" width="1.7109375" style="85" customWidth="1"/>
    <col min="8466" max="8466" width="9.7109375" style="85" customWidth="1"/>
    <col min="8467" max="8467" width="2.7109375" style="85" customWidth="1"/>
    <col min="8468" max="8468" width="8.28515625" style="85" customWidth="1"/>
    <col min="8469" max="8704" width="9.140625" style="85"/>
    <col min="8705" max="8705" width="2.7109375" style="85" customWidth="1"/>
    <col min="8706" max="8706" width="3.7109375" style="85" customWidth="1"/>
    <col min="8707" max="8707" width="5.7109375" style="85" customWidth="1"/>
    <col min="8708" max="8708" width="4.7109375" style="85" customWidth="1"/>
    <col min="8709" max="8710" width="3.7109375" style="85" customWidth="1"/>
    <col min="8711" max="8711" width="5.7109375" style="85" customWidth="1"/>
    <col min="8712" max="8712" width="7.28515625" style="85" customWidth="1"/>
    <col min="8713" max="8713" width="2.7109375" style="85" customWidth="1"/>
    <col min="8714" max="8714" width="3" style="85" customWidth="1"/>
    <col min="8715" max="8715" width="5.7109375" style="85" customWidth="1"/>
    <col min="8716" max="8718" width="3.7109375" style="85" customWidth="1"/>
    <col min="8719" max="8719" width="5.7109375" style="85" customWidth="1"/>
    <col min="8720" max="8720" width="7.28515625" style="85" customWidth="1"/>
    <col min="8721" max="8721" width="1.7109375" style="85" customWidth="1"/>
    <col min="8722" max="8722" width="9.7109375" style="85" customWidth="1"/>
    <col min="8723" max="8723" width="2.7109375" style="85" customWidth="1"/>
    <col min="8724" max="8724" width="8.28515625" style="85" customWidth="1"/>
    <col min="8725" max="8960" width="9.140625" style="85"/>
    <col min="8961" max="8961" width="2.7109375" style="85" customWidth="1"/>
    <col min="8962" max="8962" width="3.7109375" style="85" customWidth="1"/>
    <col min="8963" max="8963" width="5.7109375" style="85" customWidth="1"/>
    <col min="8964" max="8964" width="4.7109375" style="85" customWidth="1"/>
    <col min="8965" max="8966" width="3.7109375" style="85" customWidth="1"/>
    <col min="8967" max="8967" width="5.7109375" style="85" customWidth="1"/>
    <col min="8968" max="8968" width="7.28515625" style="85" customWidth="1"/>
    <col min="8969" max="8969" width="2.7109375" style="85" customWidth="1"/>
    <col min="8970" max="8970" width="3" style="85" customWidth="1"/>
    <col min="8971" max="8971" width="5.7109375" style="85" customWidth="1"/>
    <col min="8972" max="8974" width="3.7109375" style="85" customWidth="1"/>
    <col min="8975" max="8975" width="5.7109375" style="85" customWidth="1"/>
    <col min="8976" max="8976" width="7.28515625" style="85" customWidth="1"/>
    <col min="8977" max="8977" width="1.7109375" style="85" customWidth="1"/>
    <col min="8978" max="8978" width="9.7109375" style="85" customWidth="1"/>
    <col min="8979" max="8979" width="2.7109375" style="85" customWidth="1"/>
    <col min="8980" max="8980" width="8.28515625" style="85" customWidth="1"/>
    <col min="8981" max="9216" width="9.140625" style="85"/>
    <col min="9217" max="9217" width="2.7109375" style="85" customWidth="1"/>
    <col min="9218" max="9218" width="3.7109375" style="85" customWidth="1"/>
    <col min="9219" max="9219" width="5.7109375" style="85" customWidth="1"/>
    <col min="9220" max="9220" width="4.7109375" style="85" customWidth="1"/>
    <col min="9221" max="9222" width="3.7109375" style="85" customWidth="1"/>
    <col min="9223" max="9223" width="5.7109375" style="85" customWidth="1"/>
    <col min="9224" max="9224" width="7.28515625" style="85" customWidth="1"/>
    <col min="9225" max="9225" width="2.7109375" style="85" customWidth="1"/>
    <col min="9226" max="9226" width="3" style="85" customWidth="1"/>
    <col min="9227" max="9227" width="5.7109375" style="85" customWidth="1"/>
    <col min="9228" max="9230" width="3.7109375" style="85" customWidth="1"/>
    <col min="9231" max="9231" width="5.7109375" style="85" customWidth="1"/>
    <col min="9232" max="9232" width="7.28515625" style="85" customWidth="1"/>
    <col min="9233" max="9233" width="1.7109375" style="85" customWidth="1"/>
    <col min="9234" max="9234" width="9.7109375" style="85" customWidth="1"/>
    <col min="9235" max="9235" width="2.7109375" style="85" customWidth="1"/>
    <col min="9236" max="9236" width="8.28515625" style="85" customWidth="1"/>
    <col min="9237" max="9472" width="9.140625" style="85"/>
    <col min="9473" max="9473" width="2.7109375" style="85" customWidth="1"/>
    <col min="9474" max="9474" width="3.7109375" style="85" customWidth="1"/>
    <col min="9475" max="9475" width="5.7109375" style="85" customWidth="1"/>
    <col min="9476" max="9476" width="4.7109375" style="85" customWidth="1"/>
    <col min="9477" max="9478" width="3.7109375" style="85" customWidth="1"/>
    <col min="9479" max="9479" width="5.7109375" style="85" customWidth="1"/>
    <col min="9480" max="9480" width="7.28515625" style="85" customWidth="1"/>
    <col min="9481" max="9481" width="2.7109375" style="85" customWidth="1"/>
    <col min="9482" max="9482" width="3" style="85" customWidth="1"/>
    <col min="9483" max="9483" width="5.7109375" style="85" customWidth="1"/>
    <col min="9484" max="9486" width="3.7109375" style="85" customWidth="1"/>
    <col min="9487" max="9487" width="5.7109375" style="85" customWidth="1"/>
    <col min="9488" max="9488" width="7.28515625" style="85" customWidth="1"/>
    <col min="9489" max="9489" width="1.7109375" style="85" customWidth="1"/>
    <col min="9490" max="9490" width="9.7109375" style="85" customWidth="1"/>
    <col min="9491" max="9491" width="2.7109375" style="85" customWidth="1"/>
    <col min="9492" max="9492" width="8.28515625" style="85" customWidth="1"/>
    <col min="9493" max="9728" width="9.140625" style="85"/>
    <col min="9729" max="9729" width="2.7109375" style="85" customWidth="1"/>
    <col min="9730" max="9730" width="3.7109375" style="85" customWidth="1"/>
    <col min="9731" max="9731" width="5.7109375" style="85" customWidth="1"/>
    <col min="9732" max="9732" width="4.7109375" style="85" customWidth="1"/>
    <col min="9733" max="9734" width="3.7109375" style="85" customWidth="1"/>
    <col min="9735" max="9735" width="5.7109375" style="85" customWidth="1"/>
    <col min="9736" max="9736" width="7.28515625" style="85" customWidth="1"/>
    <col min="9737" max="9737" width="2.7109375" style="85" customWidth="1"/>
    <col min="9738" max="9738" width="3" style="85" customWidth="1"/>
    <col min="9739" max="9739" width="5.7109375" style="85" customWidth="1"/>
    <col min="9740" max="9742" width="3.7109375" style="85" customWidth="1"/>
    <col min="9743" max="9743" width="5.7109375" style="85" customWidth="1"/>
    <col min="9744" max="9744" width="7.28515625" style="85" customWidth="1"/>
    <col min="9745" max="9745" width="1.7109375" style="85" customWidth="1"/>
    <col min="9746" max="9746" width="9.7109375" style="85" customWidth="1"/>
    <col min="9747" max="9747" width="2.7109375" style="85" customWidth="1"/>
    <col min="9748" max="9748" width="8.28515625" style="85" customWidth="1"/>
    <col min="9749" max="9984" width="9.140625" style="85"/>
    <col min="9985" max="9985" width="2.7109375" style="85" customWidth="1"/>
    <col min="9986" max="9986" width="3.7109375" style="85" customWidth="1"/>
    <col min="9987" max="9987" width="5.7109375" style="85" customWidth="1"/>
    <col min="9988" max="9988" width="4.7109375" style="85" customWidth="1"/>
    <col min="9989" max="9990" width="3.7109375" style="85" customWidth="1"/>
    <col min="9991" max="9991" width="5.7109375" style="85" customWidth="1"/>
    <col min="9992" max="9992" width="7.28515625" style="85" customWidth="1"/>
    <col min="9993" max="9993" width="2.7109375" style="85" customWidth="1"/>
    <col min="9994" max="9994" width="3" style="85" customWidth="1"/>
    <col min="9995" max="9995" width="5.7109375" style="85" customWidth="1"/>
    <col min="9996" max="9998" width="3.7109375" style="85" customWidth="1"/>
    <col min="9999" max="9999" width="5.7109375" style="85" customWidth="1"/>
    <col min="10000" max="10000" width="7.28515625" style="85" customWidth="1"/>
    <col min="10001" max="10001" width="1.7109375" style="85" customWidth="1"/>
    <col min="10002" max="10002" width="9.7109375" style="85" customWidth="1"/>
    <col min="10003" max="10003" width="2.7109375" style="85" customWidth="1"/>
    <col min="10004" max="10004" width="8.28515625" style="85" customWidth="1"/>
    <col min="10005" max="10240" width="9.140625" style="85"/>
    <col min="10241" max="10241" width="2.7109375" style="85" customWidth="1"/>
    <col min="10242" max="10242" width="3.7109375" style="85" customWidth="1"/>
    <col min="10243" max="10243" width="5.7109375" style="85" customWidth="1"/>
    <col min="10244" max="10244" width="4.7109375" style="85" customWidth="1"/>
    <col min="10245" max="10246" width="3.7109375" style="85" customWidth="1"/>
    <col min="10247" max="10247" width="5.7109375" style="85" customWidth="1"/>
    <col min="10248" max="10248" width="7.28515625" style="85" customWidth="1"/>
    <col min="10249" max="10249" width="2.7109375" style="85" customWidth="1"/>
    <col min="10250" max="10250" width="3" style="85" customWidth="1"/>
    <col min="10251" max="10251" width="5.7109375" style="85" customWidth="1"/>
    <col min="10252" max="10254" width="3.7109375" style="85" customWidth="1"/>
    <col min="10255" max="10255" width="5.7109375" style="85" customWidth="1"/>
    <col min="10256" max="10256" width="7.28515625" style="85" customWidth="1"/>
    <col min="10257" max="10257" width="1.7109375" style="85" customWidth="1"/>
    <col min="10258" max="10258" width="9.7109375" style="85" customWidth="1"/>
    <col min="10259" max="10259" width="2.7109375" style="85" customWidth="1"/>
    <col min="10260" max="10260" width="8.28515625" style="85" customWidth="1"/>
    <col min="10261" max="10496" width="9.140625" style="85"/>
    <col min="10497" max="10497" width="2.7109375" style="85" customWidth="1"/>
    <col min="10498" max="10498" width="3.7109375" style="85" customWidth="1"/>
    <col min="10499" max="10499" width="5.7109375" style="85" customWidth="1"/>
    <col min="10500" max="10500" width="4.7109375" style="85" customWidth="1"/>
    <col min="10501" max="10502" width="3.7109375" style="85" customWidth="1"/>
    <col min="10503" max="10503" width="5.7109375" style="85" customWidth="1"/>
    <col min="10504" max="10504" width="7.28515625" style="85" customWidth="1"/>
    <col min="10505" max="10505" width="2.7109375" style="85" customWidth="1"/>
    <col min="10506" max="10506" width="3" style="85" customWidth="1"/>
    <col min="10507" max="10507" width="5.7109375" style="85" customWidth="1"/>
    <col min="10508" max="10510" width="3.7109375" style="85" customWidth="1"/>
    <col min="10511" max="10511" width="5.7109375" style="85" customWidth="1"/>
    <col min="10512" max="10512" width="7.28515625" style="85" customWidth="1"/>
    <col min="10513" max="10513" width="1.7109375" style="85" customWidth="1"/>
    <col min="10514" max="10514" width="9.7109375" style="85" customWidth="1"/>
    <col min="10515" max="10515" width="2.7109375" style="85" customWidth="1"/>
    <col min="10516" max="10516" width="8.28515625" style="85" customWidth="1"/>
    <col min="10517" max="10752" width="9.140625" style="85"/>
    <col min="10753" max="10753" width="2.7109375" style="85" customWidth="1"/>
    <col min="10754" max="10754" width="3.7109375" style="85" customWidth="1"/>
    <col min="10755" max="10755" width="5.7109375" style="85" customWidth="1"/>
    <col min="10756" max="10756" width="4.7109375" style="85" customWidth="1"/>
    <col min="10757" max="10758" width="3.7109375" style="85" customWidth="1"/>
    <col min="10759" max="10759" width="5.7109375" style="85" customWidth="1"/>
    <col min="10760" max="10760" width="7.28515625" style="85" customWidth="1"/>
    <col min="10761" max="10761" width="2.7109375" style="85" customWidth="1"/>
    <col min="10762" max="10762" width="3" style="85" customWidth="1"/>
    <col min="10763" max="10763" width="5.7109375" style="85" customWidth="1"/>
    <col min="10764" max="10766" width="3.7109375" style="85" customWidth="1"/>
    <col min="10767" max="10767" width="5.7109375" style="85" customWidth="1"/>
    <col min="10768" max="10768" width="7.28515625" style="85" customWidth="1"/>
    <col min="10769" max="10769" width="1.7109375" style="85" customWidth="1"/>
    <col min="10770" max="10770" width="9.7109375" style="85" customWidth="1"/>
    <col min="10771" max="10771" width="2.7109375" style="85" customWidth="1"/>
    <col min="10772" max="10772" width="8.28515625" style="85" customWidth="1"/>
    <col min="10773" max="11008" width="9.140625" style="85"/>
    <col min="11009" max="11009" width="2.7109375" style="85" customWidth="1"/>
    <col min="11010" max="11010" width="3.7109375" style="85" customWidth="1"/>
    <col min="11011" max="11011" width="5.7109375" style="85" customWidth="1"/>
    <col min="11012" max="11012" width="4.7109375" style="85" customWidth="1"/>
    <col min="11013" max="11014" width="3.7109375" style="85" customWidth="1"/>
    <col min="11015" max="11015" width="5.7109375" style="85" customWidth="1"/>
    <col min="11016" max="11016" width="7.28515625" style="85" customWidth="1"/>
    <col min="11017" max="11017" width="2.7109375" style="85" customWidth="1"/>
    <col min="11018" max="11018" width="3" style="85" customWidth="1"/>
    <col min="11019" max="11019" width="5.7109375" style="85" customWidth="1"/>
    <col min="11020" max="11022" width="3.7109375" style="85" customWidth="1"/>
    <col min="11023" max="11023" width="5.7109375" style="85" customWidth="1"/>
    <col min="11024" max="11024" width="7.28515625" style="85" customWidth="1"/>
    <col min="11025" max="11025" width="1.7109375" style="85" customWidth="1"/>
    <col min="11026" max="11026" width="9.7109375" style="85" customWidth="1"/>
    <col min="11027" max="11027" width="2.7109375" style="85" customWidth="1"/>
    <col min="11028" max="11028" width="8.28515625" style="85" customWidth="1"/>
    <col min="11029" max="11264" width="9.140625" style="85"/>
    <col min="11265" max="11265" width="2.7109375" style="85" customWidth="1"/>
    <col min="11266" max="11266" width="3.7109375" style="85" customWidth="1"/>
    <col min="11267" max="11267" width="5.7109375" style="85" customWidth="1"/>
    <col min="11268" max="11268" width="4.7109375" style="85" customWidth="1"/>
    <col min="11269" max="11270" width="3.7109375" style="85" customWidth="1"/>
    <col min="11271" max="11271" width="5.7109375" style="85" customWidth="1"/>
    <col min="11272" max="11272" width="7.28515625" style="85" customWidth="1"/>
    <col min="11273" max="11273" width="2.7109375" style="85" customWidth="1"/>
    <col min="11274" max="11274" width="3" style="85" customWidth="1"/>
    <col min="11275" max="11275" width="5.7109375" style="85" customWidth="1"/>
    <col min="11276" max="11278" width="3.7109375" style="85" customWidth="1"/>
    <col min="11279" max="11279" width="5.7109375" style="85" customWidth="1"/>
    <col min="11280" max="11280" width="7.28515625" style="85" customWidth="1"/>
    <col min="11281" max="11281" width="1.7109375" style="85" customWidth="1"/>
    <col min="11282" max="11282" width="9.7109375" style="85" customWidth="1"/>
    <col min="11283" max="11283" width="2.7109375" style="85" customWidth="1"/>
    <col min="11284" max="11284" width="8.28515625" style="85" customWidth="1"/>
    <col min="11285" max="11520" width="9.140625" style="85"/>
    <col min="11521" max="11521" width="2.7109375" style="85" customWidth="1"/>
    <col min="11522" max="11522" width="3.7109375" style="85" customWidth="1"/>
    <col min="11523" max="11523" width="5.7109375" style="85" customWidth="1"/>
    <col min="11524" max="11524" width="4.7109375" style="85" customWidth="1"/>
    <col min="11525" max="11526" width="3.7109375" style="85" customWidth="1"/>
    <col min="11527" max="11527" width="5.7109375" style="85" customWidth="1"/>
    <col min="11528" max="11528" width="7.28515625" style="85" customWidth="1"/>
    <col min="11529" max="11529" width="2.7109375" style="85" customWidth="1"/>
    <col min="11530" max="11530" width="3" style="85" customWidth="1"/>
    <col min="11531" max="11531" width="5.7109375" style="85" customWidth="1"/>
    <col min="11532" max="11534" width="3.7109375" style="85" customWidth="1"/>
    <col min="11535" max="11535" width="5.7109375" style="85" customWidth="1"/>
    <col min="11536" max="11536" width="7.28515625" style="85" customWidth="1"/>
    <col min="11537" max="11537" width="1.7109375" style="85" customWidth="1"/>
    <col min="11538" max="11538" width="9.7109375" style="85" customWidth="1"/>
    <col min="11539" max="11539" width="2.7109375" style="85" customWidth="1"/>
    <col min="11540" max="11540" width="8.28515625" style="85" customWidth="1"/>
    <col min="11541" max="11776" width="9.140625" style="85"/>
    <col min="11777" max="11777" width="2.7109375" style="85" customWidth="1"/>
    <col min="11778" max="11778" width="3.7109375" style="85" customWidth="1"/>
    <col min="11779" max="11779" width="5.7109375" style="85" customWidth="1"/>
    <col min="11780" max="11780" width="4.7109375" style="85" customWidth="1"/>
    <col min="11781" max="11782" width="3.7109375" style="85" customWidth="1"/>
    <col min="11783" max="11783" width="5.7109375" style="85" customWidth="1"/>
    <col min="11784" max="11784" width="7.28515625" style="85" customWidth="1"/>
    <col min="11785" max="11785" width="2.7109375" style="85" customWidth="1"/>
    <col min="11786" max="11786" width="3" style="85" customWidth="1"/>
    <col min="11787" max="11787" width="5.7109375" style="85" customWidth="1"/>
    <col min="11788" max="11790" width="3.7109375" style="85" customWidth="1"/>
    <col min="11791" max="11791" width="5.7109375" style="85" customWidth="1"/>
    <col min="11792" max="11792" width="7.28515625" style="85" customWidth="1"/>
    <col min="11793" max="11793" width="1.7109375" style="85" customWidth="1"/>
    <col min="11794" max="11794" width="9.7109375" style="85" customWidth="1"/>
    <col min="11795" max="11795" width="2.7109375" style="85" customWidth="1"/>
    <col min="11796" max="11796" width="8.28515625" style="85" customWidth="1"/>
    <col min="11797" max="12032" width="9.140625" style="85"/>
    <col min="12033" max="12033" width="2.7109375" style="85" customWidth="1"/>
    <col min="12034" max="12034" width="3.7109375" style="85" customWidth="1"/>
    <col min="12035" max="12035" width="5.7109375" style="85" customWidth="1"/>
    <col min="12036" max="12036" width="4.7109375" style="85" customWidth="1"/>
    <col min="12037" max="12038" width="3.7109375" style="85" customWidth="1"/>
    <col min="12039" max="12039" width="5.7109375" style="85" customWidth="1"/>
    <col min="12040" max="12040" width="7.28515625" style="85" customWidth="1"/>
    <col min="12041" max="12041" width="2.7109375" style="85" customWidth="1"/>
    <col min="12042" max="12042" width="3" style="85" customWidth="1"/>
    <col min="12043" max="12043" width="5.7109375" style="85" customWidth="1"/>
    <col min="12044" max="12046" width="3.7109375" style="85" customWidth="1"/>
    <col min="12047" max="12047" width="5.7109375" style="85" customWidth="1"/>
    <col min="12048" max="12048" width="7.28515625" style="85" customWidth="1"/>
    <col min="12049" max="12049" width="1.7109375" style="85" customWidth="1"/>
    <col min="12050" max="12050" width="9.7109375" style="85" customWidth="1"/>
    <col min="12051" max="12051" width="2.7109375" style="85" customWidth="1"/>
    <col min="12052" max="12052" width="8.28515625" style="85" customWidth="1"/>
    <col min="12053" max="12288" width="9.140625" style="85"/>
    <col min="12289" max="12289" width="2.7109375" style="85" customWidth="1"/>
    <col min="12290" max="12290" width="3.7109375" style="85" customWidth="1"/>
    <col min="12291" max="12291" width="5.7109375" style="85" customWidth="1"/>
    <col min="12292" max="12292" width="4.7109375" style="85" customWidth="1"/>
    <col min="12293" max="12294" width="3.7109375" style="85" customWidth="1"/>
    <col min="12295" max="12295" width="5.7109375" style="85" customWidth="1"/>
    <col min="12296" max="12296" width="7.28515625" style="85" customWidth="1"/>
    <col min="12297" max="12297" width="2.7109375" style="85" customWidth="1"/>
    <col min="12298" max="12298" width="3" style="85" customWidth="1"/>
    <col min="12299" max="12299" width="5.7109375" style="85" customWidth="1"/>
    <col min="12300" max="12302" width="3.7109375" style="85" customWidth="1"/>
    <col min="12303" max="12303" width="5.7109375" style="85" customWidth="1"/>
    <col min="12304" max="12304" width="7.28515625" style="85" customWidth="1"/>
    <col min="12305" max="12305" width="1.7109375" style="85" customWidth="1"/>
    <col min="12306" max="12306" width="9.7109375" style="85" customWidth="1"/>
    <col min="12307" max="12307" width="2.7109375" style="85" customWidth="1"/>
    <col min="12308" max="12308" width="8.28515625" style="85" customWidth="1"/>
    <col min="12309" max="12544" width="9.140625" style="85"/>
    <col min="12545" max="12545" width="2.7109375" style="85" customWidth="1"/>
    <col min="12546" max="12546" width="3.7109375" style="85" customWidth="1"/>
    <col min="12547" max="12547" width="5.7109375" style="85" customWidth="1"/>
    <col min="12548" max="12548" width="4.7109375" style="85" customWidth="1"/>
    <col min="12549" max="12550" width="3.7109375" style="85" customWidth="1"/>
    <col min="12551" max="12551" width="5.7109375" style="85" customWidth="1"/>
    <col min="12552" max="12552" width="7.28515625" style="85" customWidth="1"/>
    <col min="12553" max="12553" width="2.7109375" style="85" customWidth="1"/>
    <col min="12554" max="12554" width="3" style="85" customWidth="1"/>
    <col min="12555" max="12555" width="5.7109375" style="85" customWidth="1"/>
    <col min="12556" max="12558" width="3.7109375" style="85" customWidth="1"/>
    <col min="12559" max="12559" width="5.7109375" style="85" customWidth="1"/>
    <col min="12560" max="12560" width="7.28515625" style="85" customWidth="1"/>
    <col min="12561" max="12561" width="1.7109375" style="85" customWidth="1"/>
    <col min="12562" max="12562" width="9.7109375" style="85" customWidth="1"/>
    <col min="12563" max="12563" width="2.7109375" style="85" customWidth="1"/>
    <col min="12564" max="12564" width="8.28515625" style="85" customWidth="1"/>
    <col min="12565" max="12800" width="9.140625" style="85"/>
    <col min="12801" max="12801" width="2.7109375" style="85" customWidth="1"/>
    <col min="12802" max="12802" width="3.7109375" style="85" customWidth="1"/>
    <col min="12803" max="12803" width="5.7109375" style="85" customWidth="1"/>
    <col min="12804" max="12804" width="4.7109375" style="85" customWidth="1"/>
    <col min="12805" max="12806" width="3.7109375" style="85" customWidth="1"/>
    <col min="12807" max="12807" width="5.7109375" style="85" customWidth="1"/>
    <col min="12808" max="12808" width="7.28515625" style="85" customWidth="1"/>
    <col min="12809" max="12809" width="2.7109375" style="85" customWidth="1"/>
    <col min="12810" max="12810" width="3" style="85" customWidth="1"/>
    <col min="12811" max="12811" width="5.7109375" style="85" customWidth="1"/>
    <col min="12812" max="12814" width="3.7109375" style="85" customWidth="1"/>
    <col min="12815" max="12815" width="5.7109375" style="85" customWidth="1"/>
    <col min="12816" max="12816" width="7.28515625" style="85" customWidth="1"/>
    <col min="12817" max="12817" width="1.7109375" style="85" customWidth="1"/>
    <col min="12818" max="12818" width="9.7109375" style="85" customWidth="1"/>
    <col min="12819" max="12819" width="2.7109375" style="85" customWidth="1"/>
    <col min="12820" max="12820" width="8.28515625" style="85" customWidth="1"/>
    <col min="12821" max="13056" width="9.140625" style="85"/>
    <col min="13057" max="13057" width="2.7109375" style="85" customWidth="1"/>
    <col min="13058" max="13058" width="3.7109375" style="85" customWidth="1"/>
    <col min="13059" max="13059" width="5.7109375" style="85" customWidth="1"/>
    <col min="13060" max="13060" width="4.7109375" style="85" customWidth="1"/>
    <col min="13061" max="13062" width="3.7109375" style="85" customWidth="1"/>
    <col min="13063" max="13063" width="5.7109375" style="85" customWidth="1"/>
    <col min="13064" max="13064" width="7.28515625" style="85" customWidth="1"/>
    <col min="13065" max="13065" width="2.7109375" style="85" customWidth="1"/>
    <col min="13066" max="13066" width="3" style="85" customWidth="1"/>
    <col min="13067" max="13067" width="5.7109375" style="85" customWidth="1"/>
    <col min="13068" max="13070" width="3.7109375" style="85" customWidth="1"/>
    <col min="13071" max="13071" width="5.7109375" style="85" customWidth="1"/>
    <col min="13072" max="13072" width="7.28515625" style="85" customWidth="1"/>
    <col min="13073" max="13073" width="1.7109375" style="85" customWidth="1"/>
    <col min="13074" max="13074" width="9.7109375" style="85" customWidth="1"/>
    <col min="13075" max="13075" width="2.7109375" style="85" customWidth="1"/>
    <col min="13076" max="13076" width="8.28515625" style="85" customWidth="1"/>
    <col min="13077" max="13312" width="9.140625" style="85"/>
    <col min="13313" max="13313" width="2.7109375" style="85" customWidth="1"/>
    <col min="13314" max="13314" width="3.7109375" style="85" customWidth="1"/>
    <col min="13315" max="13315" width="5.7109375" style="85" customWidth="1"/>
    <col min="13316" max="13316" width="4.7109375" style="85" customWidth="1"/>
    <col min="13317" max="13318" width="3.7109375" style="85" customWidth="1"/>
    <col min="13319" max="13319" width="5.7109375" style="85" customWidth="1"/>
    <col min="13320" max="13320" width="7.28515625" style="85" customWidth="1"/>
    <col min="13321" max="13321" width="2.7109375" style="85" customWidth="1"/>
    <col min="13322" max="13322" width="3" style="85" customWidth="1"/>
    <col min="13323" max="13323" width="5.7109375" style="85" customWidth="1"/>
    <col min="13324" max="13326" width="3.7109375" style="85" customWidth="1"/>
    <col min="13327" max="13327" width="5.7109375" style="85" customWidth="1"/>
    <col min="13328" max="13328" width="7.28515625" style="85" customWidth="1"/>
    <col min="13329" max="13329" width="1.7109375" style="85" customWidth="1"/>
    <col min="13330" max="13330" width="9.7109375" style="85" customWidth="1"/>
    <col min="13331" max="13331" width="2.7109375" style="85" customWidth="1"/>
    <col min="13332" max="13332" width="8.28515625" style="85" customWidth="1"/>
    <col min="13333" max="13568" width="9.140625" style="85"/>
    <col min="13569" max="13569" width="2.7109375" style="85" customWidth="1"/>
    <col min="13570" max="13570" width="3.7109375" style="85" customWidth="1"/>
    <col min="13571" max="13571" width="5.7109375" style="85" customWidth="1"/>
    <col min="13572" max="13572" width="4.7109375" style="85" customWidth="1"/>
    <col min="13573" max="13574" width="3.7109375" style="85" customWidth="1"/>
    <col min="13575" max="13575" width="5.7109375" style="85" customWidth="1"/>
    <col min="13576" max="13576" width="7.28515625" style="85" customWidth="1"/>
    <col min="13577" max="13577" width="2.7109375" style="85" customWidth="1"/>
    <col min="13578" max="13578" width="3" style="85" customWidth="1"/>
    <col min="13579" max="13579" width="5.7109375" style="85" customWidth="1"/>
    <col min="13580" max="13582" width="3.7109375" style="85" customWidth="1"/>
    <col min="13583" max="13583" width="5.7109375" style="85" customWidth="1"/>
    <col min="13584" max="13584" width="7.28515625" style="85" customWidth="1"/>
    <col min="13585" max="13585" width="1.7109375" style="85" customWidth="1"/>
    <col min="13586" max="13586" width="9.7109375" style="85" customWidth="1"/>
    <col min="13587" max="13587" width="2.7109375" style="85" customWidth="1"/>
    <col min="13588" max="13588" width="8.28515625" style="85" customWidth="1"/>
    <col min="13589" max="13824" width="9.140625" style="85"/>
    <col min="13825" max="13825" width="2.7109375" style="85" customWidth="1"/>
    <col min="13826" max="13826" width="3.7109375" style="85" customWidth="1"/>
    <col min="13827" max="13827" width="5.7109375" style="85" customWidth="1"/>
    <col min="13828" max="13828" width="4.7109375" style="85" customWidth="1"/>
    <col min="13829" max="13830" width="3.7109375" style="85" customWidth="1"/>
    <col min="13831" max="13831" width="5.7109375" style="85" customWidth="1"/>
    <col min="13832" max="13832" width="7.28515625" style="85" customWidth="1"/>
    <col min="13833" max="13833" width="2.7109375" style="85" customWidth="1"/>
    <col min="13834" max="13834" width="3" style="85" customWidth="1"/>
    <col min="13835" max="13835" width="5.7109375" style="85" customWidth="1"/>
    <col min="13836" max="13838" width="3.7109375" style="85" customWidth="1"/>
    <col min="13839" max="13839" width="5.7109375" style="85" customWidth="1"/>
    <col min="13840" max="13840" width="7.28515625" style="85" customWidth="1"/>
    <col min="13841" max="13841" width="1.7109375" style="85" customWidth="1"/>
    <col min="13842" max="13842" width="9.7109375" style="85" customWidth="1"/>
    <col min="13843" max="13843" width="2.7109375" style="85" customWidth="1"/>
    <col min="13844" max="13844" width="8.28515625" style="85" customWidth="1"/>
    <col min="13845" max="14080" width="9.140625" style="85"/>
    <col min="14081" max="14081" width="2.7109375" style="85" customWidth="1"/>
    <col min="14082" max="14082" width="3.7109375" style="85" customWidth="1"/>
    <col min="14083" max="14083" width="5.7109375" style="85" customWidth="1"/>
    <col min="14084" max="14084" width="4.7109375" style="85" customWidth="1"/>
    <col min="14085" max="14086" width="3.7109375" style="85" customWidth="1"/>
    <col min="14087" max="14087" width="5.7109375" style="85" customWidth="1"/>
    <col min="14088" max="14088" width="7.28515625" style="85" customWidth="1"/>
    <col min="14089" max="14089" width="2.7109375" style="85" customWidth="1"/>
    <col min="14090" max="14090" width="3" style="85" customWidth="1"/>
    <col min="14091" max="14091" width="5.7109375" style="85" customWidth="1"/>
    <col min="14092" max="14094" width="3.7109375" style="85" customWidth="1"/>
    <col min="14095" max="14095" width="5.7109375" style="85" customWidth="1"/>
    <col min="14096" max="14096" width="7.28515625" style="85" customWidth="1"/>
    <col min="14097" max="14097" width="1.7109375" style="85" customWidth="1"/>
    <col min="14098" max="14098" width="9.7109375" style="85" customWidth="1"/>
    <col min="14099" max="14099" width="2.7109375" style="85" customWidth="1"/>
    <col min="14100" max="14100" width="8.28515625" style="85" customWidth="1"/>
    <col min="14101" max="14336" width="9.140625" style="85"/>
    <col min="14337" max="14337" width="2.7109375" style="85" customWidth="1"/>
    <col min="14338" max="14338" width="3.7109375" style="85" customWidth="1"/>
    <col min="14339" max="14339" width="5.7109375" style="85" customWidth="1"/>
    <col min="14340" max="14340" width="4.7109375" style="85" customWidth="1"/>
    <col min="14341" max="14342" width="3.7109375" style="85" customWidth="1"/>
    <col min="14343" max="14343" width="5.7109375" style="85" customWidth="1"/>
    <col min="14344" max="14344" width="7.28515625" style="85" customWidth="1"/>
    <col min="14345" max="14345" width="2.7109375" style="85" customWidth="1"/>
    <col min="14346" max="14346" width="3" style="85" customWidth="1"/>
    <col min="14347" max="14347" width="5.7109375" style="85" customWidth="1"/>
    <col min="14348" max="14350" width="3.7109375" style="85" customWidth="1"/>
    <col min="14351" max="14351" width="5.7109375" style="85" customWidth="1"/>
    <col min="14352" max="14352" width="7.28515625" style="85" customWidth="1"/>
    <col min="14353" max="14353" width="1.7109375" style="85" customWidth="1"/>
    <col min="14354" max="14354" width="9.7109375" style="85" customWidth="1"/>
    <col min="14355" max="14355" width="2.7109375" style="85" customWidth="1"/>
    <col min="14356" max="14356" width="8.28515625" style="85" customWidth="1"/>
    <col min="14357" max="14592" width="9.140625" style="85"/>
    <col min="14593" max="14593" width="2.7109375" style="85" customWidth="1"/>
    <col min="14594" max="14594" width="3.7109375" style="85" customWidth="1"/>
    <col min="14595" max="14595" width="5.7109375" style="85" customWidth="1"/>
    <col min="14596" max="14596" width="4.7109375" style="85" customWidth="1"/>
    <col min="14597" max="14598" width="3.7109375" style="85" customWidth="1"/>
    <col min="14599" max="14599" width="5.7109375" style="85" customWidth="1"/>
    <col min="14600" max="14600" width="7.28515625" style="85" customWidth="1"/>
    <col min="14601" max="14601" width="2.7109375" style="85" customWidth="1"/>
    <col min="14602" max="14602" width="3" style="85" customWidth="1"/>
    <col min="14603" max="14603" width="5.7109375" style="85" customWidth="1"/>
    <col min="14604" max="14606" width="3.7109375" style="85" customWidth="1"/>
    <col min="14607" max="14607" width="5.7109375" style="85" customWidth="1"/>
    <col min="14608" max="14608" width="7.28515625" style="85" customWidth="1"/>
    <col min="14609" max="14609" width="1.7109375" style="85" customWidth="1"/>
    <col min="14610" max="14610" width="9.7109375" style="85" customWidth="1"/>
    <col min="14611" max="14611" width="2.7109375" style="85" customWidth="1"/>
    <col min="14612" max="14612" width="8.28515625" style="85" customWidth="1"/>
    <col min="14613" max="14848" width="9.140625" style="85"/>
    <col min="14849" max="14849" width="2.7109375" style="85" customWidth="1"/>
    <col min="14850" max="14850" width="3.7109375" style="85" customWidth="1"/>
    <col min="14851" max="14851" width="5.7109375" style="85" customWidth="1"/>
    <col min="14852" max="14852" width="4.7109375" style="85" customWidth="1"/>
    <col min="14853" max="14854" width="3.7109375" style="85" customWidth="1"/>
    <col min="14855" max="14855" width="5.7109375" style="85" customWidth="1"/>
    <col min="14856" max="14856" width="7.28515625" style="85" customWidth="1"/>
    <col min="14857" max="14857" width="2.7109375" style="85" customWidth="1"/>
    <col min="14858" max="14858" width="3" style="85" customWidth="1"/>
    <col min="14859" max="14859" width="5.7109375" style="85" customWidth="1"/>
    <col min="14860" max="14862" width="3.7109375" style="85" customWidth="1"/>
    <col min="14863" max="14863" width="5.7109375" style="85" customWidth="1"/>
    <col min="14864" max="14864" width="7.28515625" style="85" customWidth="1"/>
    <col min="14865" max="14865" width="1.7109375" style="85" customWidth="1"/>
    <col min="14866" max="14866" width="9.7109375" style="85" customWidth="1"/>
    <col min="14867" max="14867" width="2.7109375" style="85" customWidth="1"/>
    <col min="14868" max="14868" width="8.28515625" style="85" customWidth="1"/>
    <col min="14869" max="15104" width="9.140625" style="85"/>
    <col min="15105" max="15105" width="2.7109375" style="85" customWidth="1"/>
    <col min="15106" max="15106" width="3.7109375" style="85" customWidth="1"/>
    <col min="15107" max="15107" width="5.7109375" style="85" customWidth="1"/>
    <col min="15108" max="15108" width="4.7109375" style="85" customWidth="1"/>
    <col min="15109" max="15110" width="3.7109375" style="85" customWidth="1"/>
    <col min="15111" max="15111" width="5.7109375" style="85" customWidth="1"/>
    <col min="15112" max="15112" width="7.28515625" style="85" customWidth="1"/>
    <col min="15113" max="15113" width="2.7109375" style="85" customWidth="1"/>
    <col min="15114" max="15114" width="3" style="85" customWidth="1"/>
    <col min="15115" max="15115" width="5.7109375" style="85" customWidth="1"/>
    <col min="15116" max="15118" width="3.7109375" style="85" customWidth="1"/>
    <col min="15119" max="15119" width="5.7109375" style="85" customWidth="1"/>
    <col min="15120" max="15120" width="7.28515625" style="85" customWidth="1"/>
    <col min="15121" max="15121" width="1.7109375" style="85" customWidth="1"/>
    <col min="15122" max="15122" width="9.7109375" style="85" customWidth="1"/>
    <col min="15123" max="15123" width="2.7109375" style="85" customWidth="1"/>
    <col min="15124" max="15124" width="8.28515625" style="85" customWidth="1"/>
    <col min="15125" max="15360" width="9.140625" style="85"/>
    <col min="15361" max="15361" width="2.7109375" style="85" customWidth="1"/>
    <col min="15362" max="15362" width="3.7109375" style="85" customWidth="1"/>
    <col min="15363" max="15363" width="5.7109375" style="85" customWidth="1"/>
    <col min="15364" max="15364" width="4.7109375" style="85" customWidth="1"/>
    <col min="15365" max="15366" width="3.7109375" style="85" customWidth="1"/>
    <col min="15367" max="15367" width="5.7109375" style="85" customWidth="1"/>
    <col min="15368" max="15368" width="7.28515625" style="85" customWidth="1"/>
    <col min="15369" max="15369" width="2.7109375" style="85" customWidth="1"/>
    <col min="15370" max="15370" width="3" style="85" customWidth="1"/>
    <col min="15371" max="15371" width="5.7109375" style="85" customWidth="1"/>
    <col min="15372" max="15374" width="3.7109375" style="85" customWidth="1"/>
    <col min="15375" max="15375" width="5.7109375" style="85" customWidth="1"/>
    <col min="15376" max="15376" width="7.28515625" style="85" customWidth="1"/>
    <col min="15377" max="15377" width="1.7109375" style="85" customWidth="1"/>
    <col min="15378" max="15378" width="9.7109375" style="85" customWidth="1"/>
    <col min="15379" max="15379" width="2.7109375" style="85" customWidth="1"/>
    <col min="15380" max="15380" width="8.28515625" style="85" customWidth="1"/>
    <col min="15381" max="15616" width="9.140625" style="85"/>
    <col min="15617" max="15617" width="2.7109375" style="85" customWidth="1"/>
    <col min="15618" max="15618" width="3.7109375" style="85" customWidth="1"/>
    <col min="15619" max="15619" width="5.7109375" style="85" customWidth="1"/>
    <col min="15620" max="15620" width="4.7109375" style="85" customWidth="1"/>
    <col min="15621" max="15622" width="3.7109375" style="85" customWidth="1"/>
    <col min="15623" max="15623" width="5.7109375" style="85" customWidth="1"/>
    <col min="15624" max="15624" width="7.28515625" style="85" customWidth="1"/>
    <col min="15625" max="15625" width="2.7109375" style="85" customWidth="1"/>
    <col min="15626" max="15626" width="3" style="85" customWidth="1"/>
    <col min="15627" max="15627" width="5.7109375" style="85" customWidth="1"/>
    <col min="15628" max="15630" width="3.7109375" style="85" customWidth="1"/>
    <col min="15631" max="15631" width="5.7109375" style="85" customWidth="1"/>
    <col min="15632" max="15632" width="7.28515625" style="85" customWidth="1"/>
    <col min="15633" max="15633" width="1.7109375" style="85" customWidth="1"/>
    <col min="15634" max="15634" width="9.7109375" style="85" customWidth="1"/>
    <col min="15635" max="15635" width="2.7109375" style="85" customWidth="1"/>
    <col min="15636" max="15636" width="8.28515625" style="85" customWidth="1"/>
    <col min="15637" max="15872" width="9.140625" style="85"/>
    <col min="15873" max="15873" width="2.7109375" style="85" customWidth="1"/>
    <col min="15874" max="15874" width="3.7109375" style="85" customWidth="1"/>
    <col min="15875" max="15875" width="5.7109375" style="85" customWidth="1"/>
    <col min="15876" max="15876" width="4.7109375" style="85" customWidth="1"/>
    <col min="15877" max="15878" width="3.7109375" style="85" customWidth="1"/>
    <col min="15879" max="15879" width="5.7109375" style="85" customWidth="1"/>
    <col min="15880" max="15880" width="7.28515625" style="85" customWidth="1"/>
    <col min="15881" max="15881" width="2.7109375" style="85" customWidth="1"/>
    <col min="15882" max="15882" width="3" style="85" customWidth="1"/>
    <col min="15883" max="15883" width="5.7109375" style="85" customWidth="1"/>
    <col min="15884" max="15886" width="3.7109375" style="85" customWidth="1"/>
    <col min="15887" max="15887" width="5.7109375" style="85" customWidth="1"/>
    <col min="15888" max="15888" width="7.28515625" style="85" customWidth="1"/>
    <col min="15889" max="15889" width="1.7109375" style="85" customWidth="1"/>
    <col min="15890" max="15890" width="9.7109375" style="85" customWidth="1"/>
    <col min="15891" max="15891" width="2.7109375" style="85" customWidth="1"/>
    <col min="15892" max="15892" width="8.28515625" style="85" customWidth="1"/>
    <col min="15893" max="16128" width="9.140625" style="85"/>
    <col min="16129" max="16129" width="2.7109375" style="85" customWidth="1"/>
    <col min="16130" max="16130" width="3.7109375" style="85" customWidth="1"/>
    <col min="16131" max="16131" width="5.7109375" style="85" customWidth="1"/>
    <col min="16132" max="16132" width="4.7109375" style="85" customWidth="1"/>
    <col min="16133" max="16134" width="3.7109375" style="85" customWidth="1"/>
    <col min="16135" max="16135" width="5.7109375" style="85" customWidth="1"/>
    <col min="16136" max="16136" width="7.28515625" style="85" customWidth="1"/>
    <col min="16137" max="16137" width="2.7109375" style="85" customWidth="1"/>
    <col min="16138" max="16138" width="3" style="85" customWidth="1"/>
    <col min="16139" max="16139" width="5.7109375" style="85" customWidth="1"/>
    <col min="16140" max="16142" width="3.7109375" style="85" customWidth="1"/>
    <col min="16143" max="16143" width="5.7109375" style="85" customWidth="1"/>
    <col min="16144" max="16144" width="7.28515625" style="85" customWidth="1"/>
    <col min="16145" max="16145" width="1.7109375" style="85" customWidth="1"/>
    <col min="16146" max="16146" width="9.7109375" style="85" customWidth="1"/>
    <col min="16147" max="16147" width="2.7109375" style="85" customWidth="1"/>
    <col min="16148" max="16148" width="8.28515625" style="85" customWidth="1"/>
    <col min="16149" max="16384" width="9.140625" style="85"/>
  </cols>
  <sheetData>
    <row r="1" spans="1:20" ht="15.95" customHeight="1" x14ac:dyDescent="0.2">
      <c r="A1" s="226" t="s">
        <v>206</v>
      </c>
      <c r="B1" s="227"/>
      <c r="C1" s="227"/>
      <c r="D1" s="227"/>
      <c r="E1" s="227"/>
      <c r="F1" s="227"/>
      <c r="G1" s="227"/>
      <c r="H1" s="227"/>
      <c r="I1" s="84"/>
      <c r="J1" s="257" t="s">
        <v>207</v>
      </c>
      <c r="K1" s="258"/>
      <c r="L1" s="258"/>
      <c r="M1" s="258"/>
      <c r="N1" s="258"/>
      <c r="O1" s="258"/>
      <c r="P1" s="259"/>
      <c r="Q1" s="237"/>
      <c r="R1" s="238"/>
      <c r="S1" s="239"/>
      <c r="T1" s="240"/>
    </row>
    <row r="2" spans="1:20" ht="12" customHeight="1" x14ac:dyDescent="0.2">
      <c r="A2" s="229"/>
      <c r="B2" s="246" t="s">
        <v>208</v>
      </c>
      <c r="C2" s="246"/>
      <c r="D2" s="246"/>
      <c r="E2" s="246"/>
      <c r="F2" s="246"/>
      <c r="G2" s="246"/>
      <c r="H2" s="246"/>
      <c r="I2" s="86"/>
      <c r="J2" s="87"/>
      <c r="K2" s="246"/>
      <c r="L2" s="247"/>
      <c r="M2" s="247"/>
      <c r="N2" s="247"/>
      <c r="O2" s="247"/>
      <c r="P2" s="248"/>
      <c r="Q2" s="237"/>
      <c r="R2" s="241"/>
      <c r="S2" s="242"/>
      <c r="T2" s="237"/>
    </row>
    <row r="3" spans="1:20" ht="12" customHeight="1" x14ac:dyDescent="0.2">
      <c r="A3" s="229"/>
      <c r="B3" s="249" t="s">
        <v>209</v>
      </c>
      <c r="C3" s="249"/>
      <c r="D3" s="249"/>
      <c r="E3" s="249"/>
      <c r="F3" s="249"/>
      <c r="G3" s="249"/>
      <c r="H3" s="249"/>
      <c r="I3" s="86"/>
      <c r="J3" s="88"/>
      <c r="K3" s="236"/>
      <c r="L3" s="233"/>
      <c r="M3" s="233"/>
      <c r="N3" s="233"/>
      <c r="O3" s="233"/>
      <c r="P3" s="234"/>
      <c r="Q3" s="237"/>
      <c r="R3" s="241"/>
      <c r="S3" s="242"/>
      <c r="T3" s="237"/>
    </row>
    <row r="4" spans="1:20" ht="12" customHeight="1" x14ac:dyDescent="0.2">
      <c r="A4" s="229"/>
      <c r="B4" s="249" t="s">
        <v>210</v>
      </c>
      <c r="C4" s="249"/>
      <c r="D4" s="249"/>
      <c r="E4" s="249"/>
      <c r="F4" s="249"/>
      <c r="G4" s="249"/>
      <c r="H4" s="249"/>
      <c r="I4" s="86"/>
      <c r="J4" s="88"/>
      <c r="K4" s="236"/>
      <c r="L4" s="233"/>
      <c r="M4" s="233"/>
      <c r="N4" s="233"/>
      <c r="O4" s="233"/>
      <c r="P4" s="234"/>
      <c r="Q4" s="237"/>
      <c r="R4" s="241"/>
      <c r="S4" s="242"/>
      <c r="T4" s="237"/>
    </row>
    <row r="5" spans="1:20" ht="12" customHeight="1" x14ac:dyDescent="0.2">
      <c r="A5" s="229"/>
      <c r="B5" s="89" t="s">
        <v>211</v>
      </c>
      <c r="C5" s="236" t="s">
        <v>212</v>
      </c>
      <c r="D5" s="236"/>
      <c r="E5" s="236"/>
      <c r="F5" s="90" t="s">
        <v>213</v>
      </c>
      <c r="G5" s="250"/>
      <c r="H5" s="249"/>
      <c r="I5" s="86"/>
      <c r="J5" s="91"/>
      <c r="K5" s="92" t="s">
        <v>214</v>
      </c>
      <c r="L5" s="236"/>
      <c r="M5" s="233"/>
      <c r="N5" s="233"/>
      <c r="O5" s="233"/>
      <c r="P5" s="234"/>
      <c r="Q5" s="237"/>
      <c r="R5" s="241"/>
      <c r="S5" s="242"/>
      <c r="T5" s="237"/>
    </row>
    <row r="6" spans="1:20" ht="12" customHeight="1" x14ac:dyDescent="0.2">
      <c r="A6" s="230"/>
      <c r="B6" s="251" t="s">
        <v>215</v>
      </c>
      <c r="C6" s="252"/>
      <c r="D6" s="253" t="s">
        <v>216</v>
      </c>
      <c r="E6" s="254"/>
      <c r="F6" s="254"/>
      <c r="G6" s="254"/>
      <c r="H6" s="254"/>
      <c r="I6" s="93"/>
      <c r="J6" s="94"/>
      <c r="K6" s="95" t="s">
        <v>217</v>
      </c>
      <c r="L6" s="253"/>
      <c r="M6" s="255"/>
      <c r="N6" s="255"/>
      <c r="O6" s="255"/>
      <c r="P6" s="256"/>
      <c r="Q6" s="237"/>
      <c r="R6" s="241"/>
      <c r="S6" s="242"/>
      <c r="T6" s="237"/>
    </row>
    <row r="7" spans="1:20" ht="9.9499999999999993" customHeight="1" x14ac:dyDescent="0.2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37"/>
      <c r="R7" s="241"/>
      <c r="S7" s="242"/>
      <c r="T7" s="237"/>
    </row>
    <row r="8" spans="1:20" ht="15.95" customHeight="1" x14ac:dyDescent="0.2">
      <c r="A8" s="226" t="s">
        <v>218</v>
      </c>
      <c r="B8" s="227"/>
      <c r="C8" s="227"/>
      <c r="D8" s="227"/>
      <c r="E8" s="227"/>
      <c r="F8" s="227"/>
      <c r="G8" s="227"/>
      <c r="H8" s="227"/>
      <c r="I8" s="84"/>
      <c r="J8" s="228" t="s">
        <v>219</v>
      </c>
      <c r="K8" s="162"/>
      <c r="L8" s="162"/>
      <c r="M8" s="162"/>
      <c r="N8" s="162"/>
      <c r="O8" s="162"/>
      <c r="P8" s="163"/>
      <c r="Q8" s="237"/>
      <c r="R8" s="241"/>
      <c r="S8" s="242"/>
      <c r="T8" s="237"/>
    </row>
    <row r="9" spans="1:20" ht="12" customHeight="1" x14ac:dyDescent="0.2">
      <c r="A9" s="229"/>
      <c r="B9" s="231" t="s">
        <v>17</v>
      </c>
      <c r="C9" s="231"/>
      <c r="D9" s="231"/>
      <c r="E9" s="231"/>
      <c r="F9" s="231"/>
      <c r="G9" s="231"/>
      <c r="H9" s="231"/>
      <c r="I9" s="86"/>
      <c r="J9" s="87"/>
      <c r="K9" s="232"/>
      <c r="L9" s="233"/>
      <c r="M9" s="233"/>
      <c r="N9" s="233"/>
      <c r="O9" s="233"/>
      <c r="P9" s="234"/>
      <c r="Q9" s="237"/>
      <c r="R9" s="241"/>
      <c r="S9" s="242"/>
      <c r="T9" s="237"/>
    </row>
    <row r="10" spans="1:20" ht="12" customHeight="1" x14ac:dyDescent="0.2">
      <c r="A10" s="229"/>
      <c r="B10" s="235" t="s">
        <v>18</v>
      </c>
      <c r="C10" s="235"/>
      <c r="D10" s="235"/>
      <c r="E10" s="235"/>
      <c r="F10" s="235"/>
      <c r="G10" s="235"/>
      <c r="H10" s="235"/>
      <c r="I10" s="86"/>
      <c r="J10" s="88"/>
      <c r="K10" s="236"/>
      <c r="L10" s="233"/>
      <c r="M10" s="233"/>
      <c r="N10" s="233"/>
      <c r="O10" s="233"/>
      <c r="P10" s="234"/>
      <c r="Q10" s="237"/>
      <c r="R10" s="241"/>
      <c r="S10" s="242"/>
      <c r="T10" s="237"/>
    </row>
    <row r="11" spans="1:20" ht="12" customHeight="1" x14ac:dyDescent="0.2">
      <c r="A11" s="229"/>
      <c r="B11" s="235" t="s">
        <v>220</v>
      </c>
      <c r="C11" s="235"/>
      <c r="D11" s="235"/>
      <c r="E11" s="235"/>
      <c r="F11" s="235"/>
      <c r="G11" s="235"/>
      <c r="H11" s="235"/>
      <c r="I11" s="86"/>
      <c r="J11" s="88"/>
      <c r="K11" s="236"/>
      <c r="L11" s="233"/>
      <c r="M11" s="233"/>
      <c r="N11" s="233"/>
      <c r="O11" s="233"/>
      <c r="P11" s="234"/>
      <c r="Q11" s="237"/>
      <c r="R11" s="241"/>
      <c r="S11" s="242"/>
      <c r="T11" s="237"/>
    </row>
    <row r="12" spans="1:20" ht="12" customHeight="1" x14ac:dyDescent="0.2">
      <c r="A12" s="229"/>
      <c r="B12" s="96" t="s">
        <v>211</v>
      </c>
      <c r="C12" s="235" t="s">
        <v>221</v>
      </c>
      <c r="D12" s="235"/>
      <c r="E12" s="235"/>
      <c r="F12" s="96" t="s">
        <v>222</v>
      </c>
      <c r="G12" s="235" t="s">
        <v>223</v>
      </c>
      <c r="H12" s="235"/>
      <c r="I12" s="86"/>
      <c r="J12" s="91"/>
      <c r="K12" s="92"/>
      <c r="L12" s="236"/>
      <c r="M12" s="233"/>
      <c r="N12" s="233"/>
      <c r="O12" s="233"/>
      <c r="P12" s="234"/>
      <c r="Q12" s="237"/>
      <c r="R12" s="241"/>
      <c r="S12" s="242"/>
      <c r="T12" s="237"/>
    </row>
    <row r="13" spans="1:20" ht="12" customHeight="1" x14ac:dyDescent="0.2">
      <c r="A13" s="230"/>
      <c r="B13" s="260" t="s">
        <v>215</v>
      </c>
      <c r="C13" s="260"/>
      <c r="D13" s="261" t="s">
        <v>224</v>
      </c>
      <c r="E13" s="262"/>
      <c r="F13" s="262"/>
      <c r="G13" s="262"/>
      <c r="H13" s="262"/>
      <c r="I13" s="93"/>
      <c r="J13" s="94"/>
      <c r="K13" s="97"/>
      <c r="L13" s="253"/>
      <c r="M13" s="255"/>
      <c r="N13" s="255"/>
      <c r="O13" s="255"/>
      <c r="P13" s="256"/>
      <c r="Q13" s="237"/>
      <c r="R13" s="243"/>
      <c r="S13" s="244"/>
      <c r="T13" s="245"/>
    </row>
    <row r="14" spans="1:20" ht="51.75" customHeight="1" x14ac:dyDescent="0.2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</row>
    <row r="15" spans="1:20" s="98" customFormat="1" ht="54.75" customHeight="1" x14ac:dyDescent="0.2">
      <c r="A15" s="214" t="s">
        <v>225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</row>
    <row r="16" spans="1:20" s="98" customFormat="1" ht="30" customHeight="1" thickBot="1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</row>
    <row r="17" spans="1:20" ht="21" customHeight="1" x14ac:dyDescent="0.2">
      <c r="A17" s="99">
        <v>4</v>
      </c>
      <c r="B17" s="216"/>
      <c r="C17" s="217"/>
      <c r="D17" s="218"/>
      <c r="E17" s="219"/>
      <c r="F17" s="219"/>
      <c r="G17" s="219"/>
      <c r="H17" s="220"/>
      <c r="I17" s="221"/>
      <c r="J17" s="222"/>
      <c r="K17" s="223"/>
      <c r="L17" s="221"/>
      <c r="M17" s="222"/>
      <c r="N17" s="223"/>
      <c r="O17" s="221"/>
      <c r="P17" s="223"/>
      <c r="Q17" s="224"/>
      <c r="R17" s="224"/>
      <c r="S17" s="224"/>
      <c r="T17" s="225"/>
    </row>
    <row r="18" spans="1:20" ht="21" customHeight="1" x14ac:dyDescent="0.2">
      <c r="A18" s="100">
        <v>3</v>
      </c>
      <c r="B18" s="209"/>
      <c r="C18" s="210"/>
      <c r="D18" s="203"/>
      <c r="E18" s="204"/>
      <c r="F18" s="204"/>
      <c r="G18" s="204"/>
      <c r="H18" s="205"/>
      <c r="I18" s="211"/>
      <c r="J18" s="206"/>
      <c r="K18" s="207"/>
      <c r="L18" s="211"/>
      <c r="M18" s="206"/>
      <c r="N18" s="207"/>
      <c r="O18" s="211"/>
      <c r="P18" s="207"/>
      <c r="Q18" s="208"/>
      <c r="R18" s="208"/>
      <c r="S18" s="208"/>
      <c r="T18" s="212"/>
    </row>
    <row r="19" spans="1:20" ht="21" customHeight="1" x14ac:dyDescent="0.2">
      <c r="A19" s="100">
        <v>2</v>
      </c>
      <c r="B19" s="209"/>
      <c r="C19" s="210"/>
      <c r="D19" s="203"/>
      <c r="E19" s="204"/>
      <c r="F19" s="204"/>
      <c r="G19" s="204"/>
      <c r="H19" s="205"/>
      <c r="I19" s="211"/>
      <c r="J19" s="206"/>
      <c r="K19" s="207"/>
      <c r="L19" s="211"/>
      <c r="M19" s="206"/>
      <c r="N19" s="207"/>
      <c r="O19" s="211"/>
      <c r="P19" s="207"/>
      <c r="Q19" s="208"/>
      <c r="R19" s="208"/>
      <c r="S19" s="208"/>
      <c r="T19" s="212"/>
    </row>
    <row r="20" spans="1:20" ht="21" customHeight="1" x14ac:dyDescent="0.2">
      <c r="A20" s="100">
        <v>1</v>
      </c>
      <c r="B20" s="209"/>
      <c r="C20" s="210"/>
      <c r="D20" s="203"/>
      <c r="E20" s="204"/>
      <c r="F20" s="204"/>
      <c r="G20" s="204"/>
      <c r="H20" s="205"/>
      <c r="I20" s="211"/>
      <c r="J20" s="206"/>
      <c r="K20" s="207"/>
      <c r="L20" s="211"/>
      <c r="M20" s="206"/>
      <c r="N20" s="207"/>
      <c r="O20" s="211"/>
      <c r="P20" s="207"/>
      <c r="Q20" s="208"/>
      <c r="R20" s="208"/>
      <c r="S20" s="199"/>
      <c r="T20" s="200"/>
    </row>
    <row r="21" spans="1:20" ht="21" customHeight="1" x14ac:dyDescent="0.2">
      <c r="A21" s="100">
        <v>0</v>
      </c>
      <c r="B21" s="201" t="s">
        <v>226</v>
      </c>
      <c r="C21" s="202"/>
      <c r="D21" s="203" t="s">
        <v>227</v>
      </c>
      <c r="E21" s="204"/>
      <c r="F21" s="204"/>
      <c r="G21" s="204"/>
      <c r="H21" s="205"/>
      <c r="I21" s="199" t="s">
        <v>274</v>
      </c>
      <c r="J21" s="206"/>
      <c r="K21" s="207"/>
      <c r="L21" s="199" t="s">
        <v>274</v>
      </c>
      <c r="M21" s="206"/>
      <c r="N21" s="207"/>
      <c r="O21" s="199" t="s">
        <v>228</v>
      </c>
      <c r="P21" s="207"/>
      <c r="Q21" s="208" t="s">
        <v>229</v>
      </c>
      <c r="R21" s="208"/>
      <c r="S21" s="199" t="s">
        <v>230</v>
      </c>
      <c r="T21" s="200"/>
    </row>
    <row r="22" spans="1:20" ht="21" customHeight="1" x14ac:dyDescent="0.2">
      <c r="A22" s="101" t="s">
        <v>231</v>
      </c>
      <c r="B22" s="192" t="s">
        <v>232</v>
      </c>
      <c r="C22" s="193"/>
      <c r="D22" s="194" t="s">
        <v>233</v>
      </c>
      <c r="E22" s="195"/>
      <c r="F22" s="195"/>
      <c r="G22" s="195"/>
      <c r="H22" s="196"/>
      <c r="I22" s="169" t="s">
        <v>234</v>
      </c>
      <c r="J22" s="192"/>
      <c r="K22" s="192"/>
      <c r="L22" s="169" t="s">
        <v>235</v>
      </c>
      <c r="M22" s="192"/>
      <c r="N22" s="192"/>
      <c r="O22" s="169" t="s">
        <v>236</v>
      </c>
      <c r="P22" s="192"/>
      <c r="Q22" s="197" t="s">
        <v>237</v>
      </c>
      <c r="R22" s="198"/>
      <c r="S22" s="169" t="s">
        <v>238</v>
      </c>
      <c r="T22" s="170"/>
    </row>
    <row r="23" spans="1:20" ht="15" customHeight="1" thickBot="1" x14ac:dyDescent="0.25">
      <c r="A23" s="171" t="s">
        <v>239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3"/>
    </row>
    <row r="24" spans="1:20" ht="15" customHeight="1" thickBot="1" x14ac:dyDescent="0.25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</row>
    <row r="25" spans="1:20" ht="15.95" customHeight="1" x14ac:dyDescent="0.2">
      <c r="A25" s="175" t="s">
        <v>240</v>
      </c>
      <c r="B25" s="176"/>
      <c r="C25" s="176"/>
      <c r="D25" s="177"/>
      <c r="E25" s="178" t="s">
        <v>203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80"/>
      <c r="Q25" s="184"/>
      <c r="R25" s="185"/>
      <c r="S25" s="185"/>
      <c r="T25" s="186"/>
    </row>
    <row r="26" spans="1:20" ht="15.95" customHeight="1" x14ac:dyDescent="0.2">
      <c r="A26" s="155" t="s">
        <v>241</v>
      </c>
      <c r="B26" s="156"/>
      <c r="C26" s="156"/>
      <c r="D26" s="157"/>
      <c r="E26" s="181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3"/>
      <c r="Q26" s="187"/>
      <c r="R26" s="174"/>
      <c r="S26" s="174"/>
      <c r="T26" s="188"/>
    </row>
    <row r="27" spans="1:20" ht="15.95" customHeight="1" x14ac:dyDescent="0.2">
      <c r="A27" s="110" t="s">
        <v>242</v>
      </c>
      <c r="B27" s="162"/>
      <c r="C27" s="162"/>
      <c r="D27" s="163"/>
      <c r="E27" s="164" t="s">
        <v>243</v>
      </c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1"/>
      <c r="Q27" s="187"/>
      <c r="R27" s="174"/>
      <c r="S27" s="174"/>
      <c r="T27" s="188"/>
    </row>
    <row r="28" spans="1:20" ht="15.95" customHeight="1" x14ac:dyDescent="0.2">
      <c r="A28" s="155" t="s">
        <v>244</v>
      </c>
      <c r="B28" s="156"/>
      <c r="C28" s="156"/>
      <c r="D28" s="157"/>
      <c r="E28" s="164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1"/>
      <c r="Q28" s="187"/>
      <c r="R28" s="174"/>
      <c r="S28" s="174"/>
      <c r="T28" s="188"/>
    </row>
    <row r="29" spans="1:20" ht="15.95" customHeight="1" x14ac:dyDescent="0.2">
      <c r="A29" s="110" t="s">
        <v>245</v>
      </c>
      <c r="B29" s="162"/>
      <c r="C29" s="162"/>
      <c r="D29" s="163"/>
      <c r="E29" s="164" t="s">
        <v>246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6"/>
      <c r="Q29" s="187"/>
      <c r="R29" s="174"/>
      <c r="S29" s="174"/>
      <c r="T29" s="188"/>
    </row>
    <row r="30" spans="1:20" ht="15.95" customHeight="1" x14ac:dyDescent="0.2">
      <c r="A30" s="155" t="s">
        <v>247</v>
      </c>
      <c r="B30" s="156"/>
      <c r="C30" s="156"/>
      <c r="D30" s="157"/>
      <c r="E30" s="167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6"/>
      <c r="Q30" s="187"/>
      <c r="R30" s="174"/>
      <c r="S30" s="174"/>
      <c r="T30" s="188"/>
    </row>
    <row r="31" spans="1:20" ht="15.95" customHeight="1" x14ac:dyDescent="0.2">
      <c r="A31" s="110" t="s">
        <v>248</v>
      </c>
      <c r="B31" s="162"/>
      <c r="C31" s="162"/>
      <c r="D31" s="163"/>
      <c r="E31" s="168" t="s">
        <v>249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6"/>
      <c r="Q31" s="187"/>
      <c r="R31" s="174"/>
      <c r="S31" s="174"/>
      <c r="T31" s="188"/>
    </row>
    <row r="32" spans="1:20" ht="15.95" customHeight="1" x14ac:dyDescent="0.2">
      <c r="A32" s="155" t="s">
        <v>250</v>
      </c>
      <c r="B32" s="156"/>
      <c r="C32" s="156"/>
      <c r="D32" s="157"/>
      <c r="E32" s="167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6"/>
      <c r="Q32" s="160"/>
      <c r="R32" s="189"/>
      <c r="S32" s="189"/>
      <c r="T32" s="161"/>
    </row>
    <row r="33" spans="1:20" ht="18" customHeight="1" x14ac:dyDescent="0.2">
      <c r="A33" s="110" t="s">
        <v>251</v>
      </c>
      <c r="B33" s="162"/>
      <c r="C33" s="162"/>
      <c r="D33" s="163"/>
      <c r="E33" s="164" t="s">
        <v>252</v>
      </c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6"/>
      <c r="Q33" s="148"/>
      <c r="R33" s="115"/>
      <c r="S33" s="151"/>
      <c r="T33" s="152"/>
    </row>
    <row r="34" spans="1:20" ht="18" customHeight="1" x14ac:dyDescent="0.2">
      <c r="A34" s="155" t="s">
        <v>253</v>
      </c>
      <c r="B34" s="156"/>
      <c r="C34" s="156"/>
      <c r="D34" s="157"/>
      <c r="E34" s="167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6"/>
      <c r="Q34" s="149"/>
      <c r="R34" s="150"/>
      <c r="S34" s="153"/>
      <c r="T34" s="154"/>
    </row>
    <row r="35" spans="1:20" ht="15.95" customHeight="1" x14ac:dyDescent="0.2">
      <c r="A35" s="110" t="s">
        <v>254</v>
      </c>
      <c r="B35" s="111"/>
      <c r="C35" s="111"/>
      <c r="D35" s="112"/>
      <c r="E35" s="164" t="s">
        <v>255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6"/>
      <c r="Q35" s="148"/>
      <c r="R35" s="115"/>
      <c r="S35" s="151"/>
      <c r="T35" s="152"/>
    </row>
    <row r="36" spans="1:20" ht="15.95" customHeight="1" x14ac:dyDescent="0.2">
      <c r="A36" s="155" t="s">
        <v>256</v>
      </c>
      <c r="B36" s="156"/>
      <c r="C36" s="156"/>
      <c r="D36" s="157"/>
      <c r="E36" s="167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6"/>
      <c r="Q36" s="149"/>
      <c r="R36" s="150"/>
      <c r="S36" s="153"/>
      <c r="T36" s="154"/>
    </row>
    <row r="37" spans="1:20" ht="15.95" customHeight="1" x14ac:dyDescent="0.2">
      <c r="A37" s="141" t="s">
        <v>257</v>
      </c>
      <c r="B37" s="142"/>
      <c r="C37" s="142"/>
      <c r="D37" s="143"/>
      <c r="E37" s="144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6"/>
      <c r="Q37" s="148" t="s">
        <v>258</v>
      </c>
      <c r="R37" s="115"/>
      <c r="S37" s="151">
        <v>6</v>
      </c>
      <c r="T37" s="152"/>
    </row>
    <row r="38" spans="1:20" ht="15.95" customHeight="1" x14ac:dyDescent="0.2">
      <c r="A38" s="155" t="s">
        <v>259</v>
      </c>
      <c r="B38" s="156"/>
      <c r="C38" s="156"/>
      <c r="D38" s="157"/>
      <c r="E38" s="147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6"/>
      <c r="Q38" s="149"/>
      <c r="R38" s="150"/>
      <c r="S38" s="153"/>
      <c r="T38" s="154"/>
    </row>
    <row r="39" spans="1:20" ht="15.95" customHeight="1" x14ac:dyDescent="0.2">
      <c r="A39" s="110" t="s">
        <v>260</v>
      </c>
      <c r="B39" s="111"/>
      <c r="C39" s="111"/>
      <c r="D39" s="112"/>
      <c r="E39" s="144" t="s">
        <v>275</v>
      </c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6"/>
      <c r="Q39" s="148" t="s">
        <v>261</v>
      </c>
      <c r="R39" s="115"/>
      <c r="S39" s="158" t="s">
        <v>262</v>
      </c>
      <c r="T39" s="159"/>
    </row>
    <row r="40" spans="1:20" ht="15.95" customHeight="1" x14ac:dyDescent="0.2">
      <c r="A40" s="155" t="s">
        <v>263</v>
      </c>
      <c r="B40" s="156"/>
      <c r="C40" s="156"/>
      <c r="D40" s="157"/>
      <c r="E40" s="147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6"/>
      <c r="Q40" s="149"/>
      <c r="R40" s="150"/>
      <c r="S40" s="160"/>
      <c r="T40" s="161"/>
    </row>
    <row r="41" spans="1:20" ht="15.95" customHeight="1" x14ac:dyDescent="0.2">
      <c r="A41" s="110" t="s">
        <v>264</v>
      </c>
      <c r="B41" s="111"/>
      <c r="C41" s="111"/>
      <c r="D41" s="112"/>
      <c r="E41" s="113" t="s">
        <v>265</v>
      </c>
      <c r="F41" s="114"/>
      <c r="G41" s="115"/>
      <c r="H41" s="113" t="s">
        <v>266</v>
      </c>
      <c r="I41" s="114"/>
      <c r="J41" s="114"/>
      <c r="K41" s="114"/>
      <c r="L41" s="114"/>
      <c r="M41" s="115"/>
      <c r="N41" s="113" t="s">
        <v>267</v>
      </c>
      <c r="O41" s="114"/>
      <c r="P41" s="114"/>
      <c r="Q41" s="114"/>
      <c r="R41" s="114"/>
      <c r="S41" s="115"/>
      <c r="T41" s="102" t="s">
        <v>268</v>
      </c>
    </row>
    <row r="42" spans="1:20" ht="15.95" customHeight="1" x14ac:dyDescent="0.2">
      <c r="A42" s="116"/>
      <c r="B42" s="117"/>
      <c r="C42" s="117"/>
      <c r="D42" s="118"/>
      <c r="E42" s="122" t="s">
        <v>269</v>
      </c>
      <c r="F42" s="123"/>
      <c r="G42" s="124"/>
      <c r="H42" s="125" t="s">
        <v>270</v>
      </c>
      <c r="I42" s="126"/>
      <c r="J42" s="126"/>
      <c r="K42" s="126"/>
      <c r="L42" s="126"/>
      <c r="M42" s="127"/>
      <c r="N42" s="128" t="s">
        <v>276</v>
      </c>
      <c r="O42" s="129"/>
      <c r="P42" s="129"/>
      <c r="Q42" s="129"/>
      <c r="R42" s="129"/>
      <c r="S42" s="130"/>
      <c r="T42" s="103" t="s">
        <v>271</v>
      </c>
    </row>
    <row r="43" spans="1:20" ht="15.95" customHeight="1" x14ac:dyDescent="0.2">
      <c r="A43" s="116"/>
      <c r="B43" s="117"/>
      <c r="C43" s="117"/>
      <c r="D43" s="118"/>
      <c r="E43" s="135"/>
      <c r="F43" s="136"/>
      <c r="G43" s="137"/>
      <c r="H43" s="113" t="s">
        <v>272</v>
      </c>
      <c r="I43" s="114"/>
      <c r="J43" s="114"/>
      <c r="K43" s="114"/>
      <c r="L43" s="114"/>
      <c r="M43" s="115"/>
      <c r="N43" s="131"/>
      <c r="O43" s="129"/>
      <c r="P43" s="129"/>
      <c r="Q43" s="129"/>
      <c r="R43" s="129"/>
      <c r="S43" s="130"/>
      <c r="T43" s="105">
        <v>0</v>
      </c>
    </row>
    <row r="44" spans="1:20" ht="15.95" customHeight="1" thickBot="1" x14ac:dyDescent="0.25">
      <c r="A44" s="119"/>
      <c r="B44" s="120"/>
      <c r="C44" s="120"/>
      <c r="D44" s="121"/>
      <c r="E44" s="138"/>
      <c r="F44" s="139"/>
      <c r="G44" s="140"/>
      <c r="H44" s="107" t="s">
        <v>273</v>
      </c>
      <c r="I44" s="108"/>
      <c r="J44" s="108"/>
      <c r="K44" s="108"/>
      <c r="L44" s="108"/>
      <c r="M44" s="109"/>
      <c r="N44" s="132"/>
      <c r="O44" s="133"/>
      <c r="P44" s="133"/>
      <c r="Q44" s="133"/>
      <c r="R44" s="133"/>
      <c r="S44" s="134"/>
      <c r="T44" s="106"/>
    </row>
    <row r="45" spans="1:20" x14ac:dyDescent="0.2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</row>
    <row r="46" spans="1:20" x14ac:dyDescent="0.2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</row>
    <row r="47" spans="1:20" x14ac:dyDescent="0.2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</row>
    <row r="48" spans="1:20" x14ac:dyDescent="0.2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</row>
    <row r="49" spans="1:20" x14ac:dyDescent="0.2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</row>
    <row r="50" spans="1:20" x14ac:dyDescent="0.2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</row>
    <row r="51" spans="1:20" x14ac:dyDescent="0.2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</row>
    <row r="52" spans="1:20" x14ac:dyDescent="0.2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</row>
    <row r="53" spans="1:20" x14ac:dyDescent="0.2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</row>
    <row r="54" spans="1:20" x14ac:dyDescent="0.2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</row>
    <row r="55" spans="1:20" x14ac:dyDescent="0.2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</row>
  </sheetData>
  <mergeCells count="125">
    <mergeCell ref="Q1:Q13"/>
    <mergeCell ref="R1:T13"/>
    <mergeCell ref="A2:A6"/>
    <mergeCell ref="B2:H2"/>
    <mergeCell ref="K2:P2"/>
    <mergeCell ref="B3:H3"/>
    <mergeCell ref="K3:P3"/>
    <mergeCell ref="B4:H4"/>
    <mergeCell ref="K4:P4"/>
    <mergeCell ref="C5:E5"/>
    <mergeCell ref="G5:H5"/>
    <mergeCell ref="L5:P5"/>
    <mergeCell ref="B6:C6"/>
    <mergeCell ref="D6:H6"/>
    <mergeCell ref="L6:P6"/>
    <mergeCell ref="A1:H1"/>
    <mergeCell ref="J1:P1"/>
    <mergeCell ref="C12:E12"/>
    <mergeCell ref="G12:H12"/>
    <mergeCell ref="L12:P12"/>
    <mergeCell ref="B13:C13"/>
    <mergeCell ref="D13:H13"/>
    <mergeCell ref="L13:P13"/>
    <mergeCell ref="A7:P7"/>
    <mergeCell ref="A8:H8"/>
    <mergeCell ref="J8:P8"/>
    <mergeCell ref="A9:A13"/>
    <mergeCell ref="B9:H9"/>
    <mergeCell ref="K9:P9"/>
    <mergeCell ref="B10:H10"/>
    <mergeCell ref="K10:P10"/>
    <mergeCell ref="B11:H11"/>
    <mergeCell ref="K11:P11"/>
    <mergeCell ref="A14:T14"/>
    <mergeCell ref="A15:T15"/>
    <mergeCell ref="A16:T16"/>
    <mergeCell ref="B17:C17"/>
    <mergeCell ref="D17:H17"/>
    <mergeCell ref="I17:K17"/>
    <mergeCell ref="L17:N17"/>
    <mergeCell ref="O17:P17"/>
    <mergeCell ref="Q17:R17"/>
    <mergeCell ref="S17:T17"/>
    <mergeCell ref="S18:T18"/>
    <mergeCell ref="B19:C19"/>
    <mergeCell ref="D19:H19"/>
    <mergeCell ref="I19:K19"/>
    <mergeCell ref="L19:N19"/>
    <mergeCell ref="O19:P19"/>
    <mergeCell ref="Q19:R19"/>
    <mergeCell ref="S19:T19"/>
    <mergeCell ref="B18:C18"/>
    <mergeCell ref="D18:H18"/>
    <mergeCell ref="I18:K18"/>
    <mergeCell ref="L18:N18"/>
    <mergeCell ref="O18:P18"/>
    <mergeCell ref="Q18:R18"/>
    <mergeCell ref="S20:T20"/>
    <mergeCell ref="B21:C21"/>
    <mergeCell ref="D21:H21"/>
    <mergeCell ref="I21:K21"/>
    <mergeCell ref="L21:N21"/>
    <mergeCell ref="O21:P21"/>
    <mergeCell ref="Q21:R21"/>
    <mergeCell ref="S21:T21"/>
    <mergeCell ref="B20:C20"/>
    <mergeCell ref="D20:H20"/>
    <mergeCell ref="I20:K20"/>
    <mergeCell ref="L20:N20"/>
    <mergeCell ref="O20:P20"/>
    <mergeCell ref="Q20:R20"/>
    <mergeCell ref="A29:D29"/>
    <mergeCell ref="E29:P30"/>
    <mergeCell ref="A30:D30"/>
    <mergeCell ref="A31:D31"/>
    <mergeCell ref="E31:P32"/>
    <mergeCell ref="A32:D32"/>
    <mergeCell ref="S22:T22"/>
    <mergeCell ref="A23:T23"/>
    <mergeCell ref="A24:T24"/>
    <mergeCell ref="A25:D25"/>
    <mergeCell ref="E25:P26"/>
    <mergeCell ref="Q25:T32"/>
    <mergeCell ref="A26:D26"/>
    <mergeCell ref="A27:D27"/>
    <mergeCell ref="E27:P28"/>
    <mergeCell ref="A28:D28"/>
    <mergeCell ref="B22:C22"/>
    <mergeCell ref="D22:H22"/>
    <mergeCell ref="I22:K22"/>
    <mergeCell ref="L22:N22"/>
    <mergeCell ref="O22:P22"/>
    <mergeCell ref="Q22:R22"/>
    <mergeCell ref="A33:D33"/>
    <mergeCell ref="E33:P34"/>
    <mergeCell ref="Q33:R34"/>
    <mergeCell ref="S33:T34"/>
    <mergeCell ref="A34:D34"/>
    <mergeCell ref="A35:D35"/>
    <mergeCell ref="E35:P36"/>
    <mergeCell ref="Q35:R36"/>
    <mergeCell ref="S35:T36"/>
    <mergeCell ref="A36:D36"/>
    <mergeCell ref="A37:D37"/>
    <mergeCell ref="E37:P38"/>
    <mergeCell ref="Q37:R38"/>
    <mergeCell ref="S37:T38"/>
    <mergeCell ref="A38:D38"/>
    <mergeCell ref="A39:D39"/>
    <mergeCell ref="E39:P40"/>
    <mergeCell ref="Q39:R40"/>
    <mergeCell ref="S39:T40"/>
    <mergeCell ref="A40:D40"/>
    <mergeCell ref="T43:T44"/>
    <mergeCell ref="H44:M44"/>
    <mergeCell ref="A41:D41"/>
    <mergeCell ref="E41:G41"/>
    <mergeCell ref="H41:M41"/>
    <mergeCell ref="N41:S41"/>
    <mergeCell ref="A42:D44"/>
    <mergeCell ref="E42:G42"/>
    <mergeCell ref="H42:M42"/>
    <mergeCell ref="N42:S44"/>
    <mergeCell ref="E43:G44"/>
    <mergeCell ref="H43:M43"/>
  </mergeCells>
  <hyperlinks>
    <hyperlink ref="D6" r:id="rId1" display="aerocan.cz@ball.com"/>
    <hyperlink ref="D13" r:id="rId2"/>
  </hyperlinks>
  <printOptions horizontalCentered="1" verticalCentered="1"/>
  <pageMargins left="0.39370078740157483" right="0.39370078740157483" top="0.59055118110236227" bottom="0.59055118110236227" header="0" footer="0"/>
  <pageSetup paperSize="9" scale="95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31"/>
  <sheetViews>
    <sheetView topLeftCell="B1" zoomScaleNormal="100" workbookViewId="0">
      <selection activeCell="X36" sqref="X36"/>
    </sheetView>
  </sheetViews>
  <sheetFormatPr defaultColWidth="9.140625" defaultRowHeight="8.25" outlineLevelRow="2" x14ac:dyDescent="0.15"/>
  <cols>
    <col min="1" max="1" width="34.7109375" style="2" hidden="1" customWidth="1"/>
    <col min="2" max="2" width="80.7109375" style="2" customWidth="1"/>
    <col min="3" max="3" width="15.7109375" style="2" customWidth="1"/>
    <col min="4" max="6" width="15.7109375" style="2" hidden="1" customWidth="1"/>
    <col min="7" max="7" width="41.7109375" style="2" customWidth="1"/>
    <col min="8" max="16384" width="9.140625" style="2"/>
  </cols>
  <sheetData>
    <row r="1" spans="1:8" ht="15.75" x14ac:dyDescent="0.15">
      <c r="B1" s="10"/>
    </row>
    <row r="2" spans="1:8" ht="15.75" x14ac:dyDescent="0.15">
      <c r="B2" s="79" t="s">
        <v>203</v>
      </c>
    </row>
    <row r="3" spans="1:8" ht="15.75" x14ac:dyDescent="0.15">
      <c r="B3" s="79" t="s">
        <v>204</v>
      </c>
    </row>
    <row r="4" spans="1:8" ht="15.75" x14ac:dyDescent="0.15">
      <c r="B4" s="10" t="s">
        <v>49</v>
      </c>
      <c r="C4" s="13"/>
      <c r="D4" s="15"/>
      <c r="E4" s="13"/>
      <c r="F4" s="13"/>
    </row>
    <row r="5" spans="1:8" ht="7.5" customHeight="1" x14ac:dyDescent="0.15">
      <c r="A5" s="6"/>
      <c r="B5" s="11"/>
      <c r="C5" s="13"/>
      <c r="D5" s="16"/>
      <c r="E5" s="18"/>
      <c r="F5" s="18"/>
      <c r="G5" s="8"/>
    </row>
    <row r="6" spans="1:8" ht="11.25" x14ac:dyDescent="0.2">
      <c r="A6" s="4"/>
      <c r="B6" s="19" t="s">
        <v>3</v>
      </c>
      <c r="C6" s="20" t="s">
        <v>9</v>
      </c>
      <c r="D6" s="21" t="s">
        <v>11</v>
      </c>
      <c r="E6" s="20" t="s">
        <v>2</v>
      </c>
      <c r="F6" s="20" t="s">
        <v>15</v>
      </c>
      <c r="G6" s="6"/>
      <c r="H6" s="8"/>
    </row>
    <row r="7" spans="1:8" ht="7.5" customHeight="1" x14ac:dyDescent="0.15">
      <c r="B7" s="11"/>
      <c r="C7" s="13"/>
      <c r="D7" s="15"/>
      <c r="E7" s="13"/>
      <c r="F7" s="13"/>
      <c r="G7" s="8"/>
    </row>
    <row r="8" spans="1:8" ht="15.75" x14ac:dyDescent="0.15">
      <c r="A8" s="30" t="s">
        <v>19</v>
      </c>
      <c r="B8" s="62" t="s">
        <v>201</v>
      </c>
      <c r="C8" s="66">
        <f>VLOOKUP($A8,Zakázka!$A:$Q,10,FALSE)</f>
        <v>0</v>
      </c>
      <c r="D8" s="33">
        <f>VLOOKUP($A8,Zakázka!$A:$Q,12,FALSE)</f>
        <v>10.394396807</v>
      </c>
      <c r="E8" s="32">
        <f>VLOOKUP($A8,Zakázka!$A:$Q,16,FALSE)</f>
        <v>0</v>
      </c>
      <c r="F8" s="32">
        <f>VLOOKUP($A8,Zakázka!$A:$Q,17,FALSE)</f>
        <v>0</v>
      </c>
      <c r="G8" s="6"/>
      <c r="H8" s="8"/>
    </row>
    <row r="9" spans="1:8" ht="15" outlineLevel="1" x14ac:dyDescent="0.15">
      <c r="A9" s="34" t="s">
        <v>20</v>
      </c>
      <c r="B9" s="81" t="s">
        <v>202</v>
      </c>
      <c r="C9" s="61">
        <f>VLOOKUP($A9,Zakázka!$A:$Q,10,FALSE)</f>
        <v>0</v>
      </c>
      <c r="D9" s="37">
        <f>VLOOKUP($A9,Zakázka!$A:$Q,12,FALSE)</f>
        <v>10.394396807</v>
      </c>
      <c r="E9" s="36">
        <f>VLOOKUP($A9,Zakázka!$A:$Q,16,FALSE)</f>
        <v>0</v>
      </c>
      <c r="F9" s="36">
        <f>VLOOKUP($A9,Zakázka!$A:$Q,17,FALSE)</f>
        <v>0</v>
      </c>
      <c r="G9" s="6"/>
      <c r="H9" s="8"/>
    </row>
    <row r="10" spans="1:8" ht="12" outlineLevel="1" x14ac:dyDescent="0.15">
      <c r="A10" s="34"/>
      <c r="B10" s="35"/>
      <c r="C10" s="36"/>
      <c r="D10" s="37"/>
      <c r="E10" s="36"/>
      <c r="F10" s="36"/>
      <c r="G10" s="6"/>
      <c r="H10" s="8"/>
    </row>
    <row r="11" spans="1:8" s="69" customFormat="1" ht="12" outlineLevel="2" x14ac:dyDescent="0.2">
      <c r="A11" s="30" t="s">
        <v>21</v>
      </c>
      <c r="B11" s="80" t="s">
        <v>22</v>
      </c>
      <c r="C11" s="32">
        <f>VLOOKUP($A11,Zakázka!$A:$Q,10,FALSE)</f>
        <v>0</v>
      </c>
      <c r="D11" s="33">
        <f>VLOOKUP($A11,Zakázka!$A:$Q,12,FALSE)</f>
        <v>0</v>
      </c>
      <c r="E11" s="32">
        <f>VLOOKUP($A11,Zakázka!$A:$Q,16,FALSE)</f>
        <v>0</v>
      </c>
      <c r="F11" s="32">
        <f>VLOOKUP($A11,Zakázka!$A:$Q,17,FALSE)</f>
        <v>0</v>
      </c>
      <c r="G11" s="67"/>
      <c r="H11" s="68"/>
    </row>
    <row r="12" spans="1:8" s="69" customFormat="1" ht="12" outlineLevel="2" x14ac:dyDescent="0.2">
      <c r="A12" s="30" t="s">
        <v>23</v>
      </c>
      <c r="B12" s="80" t="s">
        <v>24</v>
      </c>
      <c r="C12" s="32">
        <f>VLOOKUP($A12,Zakázka!$A:$Q,10,FALSE)</f>
        <v>0</v>
      </c>
      <c r="D12" s="33">
        <f>VLOOKUP($A12,Zakázka!$A:$Q,12,FALSE)</f>
        <v>0</v>
      </c>
      <c r="E12" s="32">
        <f>VLOOKUP($A12,Zakázka!$A:$Q,16,FALSE)</f>
        <v>0</v>
      </c>
      <c r="F12" s="32">
        <f>VLOOKUP($A12,Zakázka!$A:$Q,17,FALSE)</f>
        <v>0</v>
      </c>
      <c r="G12" s="67"/>
      <c r="H12" s="68"/>
    </row>
    <row r="13" spans="1:8" s="69" customFormat="1" ht="12" outlineLevel="2" x14ac:dyDescent="0.2">
      <c r="A13" s="30" t="s">
        <v>25</v>
      </c>
      <c r="B13" s="80" t="s">
        <v>26</v>
      </c>
      <c r="C13" s="32">
        <f>VLOOKUP($A13,Zakázka!$A:$Q,10,FALSE)</f>
        <v>0</v>
      </c>
      <c r="D13" s="33">
        <f>VLOOKUP($A13,Zakázka!$A:$Q,12,FALSE)</f>
        <v>0</v>
      </c>
      <c r="E13" s="32">
        <f>VLOOKUP($A13,Zakázka!$A:$Q,16,FALSE)</f>
        <v>0</v>
      </c>
      <c r="F13" s="32">
        <f>VLOOKUP($A13,Zakázka!$A:$Q,17,FALSE)</f>
        <v>0</v>
      </c>
      <c r="G13" s="67"/>
      <c r="H13" s="68"/>
    </row>
    <row r="14" spans="1:8" s="69" customFormat="1" ht="12" outlineLevel="2" x14ac:dyDescent="0.2">
      <c r="A14" s="30" t="s">
        <v>27</v>
      </c>
      <c r="B14" s="80" t="s">
        <v>28</v>
      </c>
      <c r="C14" s="32">
        <f>VLOOKUP($A14,Zakázka!$A:$Q,10,FALSE)</f>
        <v>0</v>
      </c>
      <c r="D14" s="33">
        <f>VLOOKUP($A14,Zakázka!$A:$Q,12,FALSE)</f>
        <v>0</v>
      </c>
      <c r="E14" s="32">
        <f>VLOOKUP($A14,Zakázka!$A:$Q,16,FALSE)</f>
        <v>0</v>
      </c>
      <c r="F14" s="32">
        <f>VLOOKUP($A14,Zakázka!$A:$Q,17,FALSE)</f>
        <v>0</v>
      </c>
      <c r="G14" s="67"/>
      <c r="H14" s="68"/>
    </row>
    <row r="15" spans="1:8" s="69" customFormat="1" ht="12" outlineLevel="2" x14ac:dyDescent="0.2">
      <c r="A15" s="30" t="s">
        <v>29</v>
      </c>
      <c r="B15" s="80" t="s">
        <v>30</v>
      </c>
      <c r="C15" s="32">
        <f>VLOOKUP($A15,Zakázka!$A:$Q,10,FALSE)</f>
        <v>0</v>
      </c>
      <c r="D15" s="33">
        <f>VLOOKUP($A15,Zakázka!$A:$Q,12,FALSE)</f>
        <v>0.12561095999999999</v>
      </c>
      <c r="E15" s="32">
        <f>VLOOKUP($A15,Zakázka!$A:$Q,16,FALSE)</f>
        <v>0</v>
      </c>
      <c r="F15" s="32">
        <f>VLOOKUP($A15,Zakázka!$A:$Q,17,FALSE)</f>
        <v>0</v>
      </c>
      <c r="G15" s="67"/>
      <c r="H15" s="68"/>
    </row>
    <row r="16" spans="1:8" s="69" customFormat="1" ht="12" outlineLevel="2" x14ac:dyDescent="0.2">
      <c r="A16" s="30" t="s">
        <v>31</v>
      </c>
      <c r="B16" s="80" t="s">
        <v>32</v>
      </c>
      <c r="C16" s="32">
        <f>VLOOKUP($A16,Zakázka!$A:$Q,10,FALSE)</f>
        <v>0</v>
      </c>
      <c r="D16" s="33">
        <f>VLOOKUP($A16,Zakázka!$A:$Q,12,FALSE)</f>
        <v>6.5896087920000008</v>
      </c>
      <c r="E16" s="32">
        <f>VLOOKUP($A16,Zakázka!$A:$Q,16,FALSE)</f>
        <v>0</v>
      </c>
      <c r="F16" s="32">
        <f>VLOOKUP($A16,Zakázka!$A:$Q,17,FALSE)</f>
        <v>0</v>
      </c>
      <c r="G16" s="67"/>
      <c r="H16" s="68"/>
    </row>
    <row r="17" spans="1:8" s="69" customFormat="1" ht="12" outlineLevel="2" x14ac:dyDescent="0.2">
      <c r="A17" s="30" t="s">
        <v>33</v>
      </c>
      <c r="B17" s="80" t="s">
        <v>34</v>
      </c>
      <c r="C17" s="32">
        <f>VLOOKUP($A17,Zakázka!$A:$Q,10,FALSE)</f>
        <v>0</v>
      </c>
      <c r="D17" s="33">
        <f>VLOOKUP($A17,Zakázka!$A:$Q,12,FALSE)</f>
        <v>2.2150230400000002</v>
      </c>
      <c r="E17" s="32">
        <f>VLOOKUP($A17,Zakázka!$A:$Q,16,FALSE)</f>
        <v>0</v>
      </c>
      <c r="F17" s="32">
        <f>VLOOKUP($A17,Zakázka!$A:$Q,17,FALSE)</f>
        <v>0</v>
      </c>
      <c r="G17" s="67"/>
      <c r="H17" s="68"/>
    </row>
    <row r="18" spans="1:8" s="69" customFormat="1" ht="12" outlineLevel="2" x14ac:dyDescent="0.2">
      <c r="A18" s="30" t="s">
        <v>35</v>
      </c>
      <c r="B18" s="80" t="s">
        <v>36</v>
      </c>
      <c r="C18" s="32">
        <f>VLOOKUP($A18,Zakázka!$A:$Q,10,FALSE)</f>
        <v>0</v>
      </c>
      <c r="D18" s="33">
        <f>VLOOKUP($A18,Zakázka!$A:$Q,12,FALSE)</f>
        <v>1.3193950000000001</v>
      </c>
      <c r="E18" s="32">
        <f>VLOOKUP($A18,Zakázka!$A:$Q,16,FALSE)</f>
        <v>0</v>
      </c>
      <c r="F18" s="32">
        <f>VLOOKUP($A18,Zakázka!$A:$Q,17,FALSE)</f>
        <v>0</v>
      </c>
      <c r="G18" s="67"/>
      <c r="H18" s="68"/>
    </row>
    <row r="19" spans="1:8" s="69" customFormat="1" ht="12" outlineLevel="2" x14ac:dyDescent="0.2">
      <c r="A19" s="30" t="s">
        <v>37</v>
      </c>
      <c r="B19" s="80" t="s">
        <v>38</v>
      </c>
      <c r="C19" s="32">
        <f>VLOOKUP($A19,Zakázka!$A:$Q,10,FALSE)</f>
        <v>0</v>
      </c>
      <c r="D19" s="33">
        <f>VLOOKUP($A19,Zakázka!$A:$Q,12,FALSE)</f>
        <v>0.14475901500000002</v>
      </c>
      <c r="E19" s="32">
        <f>VLOOKUP($A19,Zakázka!$A:$Q,16,FALSE)</f>
        <v>0</v>
      </c>
      <c r="F19" s="32">
        <f>VLOOKUP($A19,Zakázka!$A:$Q,17,FALSE)</f>
        <v>0</v>
      </c>
      <c r="G19" s="67"/>
      <c r="H19" s="68"/>
    </row>
    <row r="20" spans="1:8" s="69" customFormat="1" ht="12" outlineLevel="2" x14ac:dyDescent="0.2">
      <c r="A20" s="30" t="s">
        <v>39</v>
      </c>
      <c r="B20" s="80" t="s">
        <v>40</v>
      </c>
      <c r="C20" s="32">
        <f>VLOOKUP($A20,Zakázka!$A:$Q,10,FALSE)</f>
        <v>0</v>
      </c>
      <c r="D20" s="33">
        <f>VLOOKUP($A20,Zakázka!$A:$Q,12,FALSE)</f>
        <v>0</v>
      </c>
      <c r="E20" s="32">
        <f>VLOOKUP($A20,Zakázka!$A:$Q,16,FALSE)</f>
        <v>0</v>
      </c>
      <c r="F20" s="32">
        <f>VLOOKUP($A20,Zakázka!$A:$Q,17,FALSE)</f>
        <v>0</v>
      </c>
      <c r="G20" s="67"/>
      <c r="H20" s="68"/>
    </row>
    <row r="21" spans="1:8" s="69" customFormat="1" ht="12" outlineLevel="2" x14ac:dyDescent="0.2">
      <c r="A21" s="30" t="s">
        <v>41</v>
      </c>
      <c r="B21" s="80" t="s">
        <v>42</v>
      </c>
      <c r="C21" s="32">
        <f>VLOOKUP($A21,Zakázka!$A:$Q,10,FALSE)</f>
        <v>0</v>
      </c>
      <c r="D21" s="33">
        <f>VLOOKUP($A21,Zakázka!$A:$Q,12,FALSE)</f>
        <v>0</v>
      </c>
      <c r="E21" s="32">
        <f>VLOOKUP($A21,Zakázka!$A:$Q,16,FALSE)</f>
        <v>0</v>
      </c>
      <c r="F21" s="32">
        <f>VLOOKUP($A21,Zakázka!$A:$Q,17,FALSE)</f>
        <v>0</v>
      </c>
      <c r="G21" s="67"/>
      <c r="H21" s="68"/>
    </row>
    <row r="22" spans="1:8" s="69" customFormat="1" ht="12" outlineLevel="2" x14ac:dyDescent="0.2">
      <c r="A22" s="30" t="s">
        <v>43</v>
      </c>
      <c r="B22" s="80" t="s">
        <v>44</v>
      </c>
      <c r="C22" s="32">
        <f>VLOOKUP($A22,Zakázka!$A:$Q,10,FALSE)</f>
        <v>0</v>
      </c>
      <c r="D22" s="33">
        <f>VLOOKUP($A22,Zakázka!$A:$Q,12,FALSE)</f>
        <v>0</v>
      </c>
      <c r="E22" s="32">
        <f>VLOOKUP($A22,Zakázka!$A:$Q,16,FALSE)</f>
        <v>0</v>
      </c>
      <c r="F22" s="32">
        <f>VLOOKUP($A22,Zakázka!$A:$Q,17,FALSE)</f>
        <v>0</v>
      </c>
      <c r="G22" s="67"/>
      <c r="H22" s="68"/>
    </row>
    <row r="23" spans="1:8" s="69" customFormat="1" ht="12" outlineLevel="2" x14ac:dyDescent="0.2">
      <c r="A23" s="30" t="s">
        <v>45</v>
      </c>
      <c r="B23" s="80" t="s">
        <v>46</v>
      </c>
      <c r="C23" s="32">
        <f>VLOOKUP($A23,Zakázka!$A:$Q,10,FALSE)</f>
        <v>0</v>
      </c>
      <c r="D23" s="33">
        <f>VLOOKUP($A23,Zakázka!$A:$Q,12,FALSE)</f>
        <v>0</v>
      </c>
      <c r="E23" s="32">
        <f>VLOOKUP($A23,Zakázka!$A:$Q,16,FALSE)</f>
        <v>0</v>
      </c>
      <c r="F23" s="32">
        <f>VLOOKUP($A23,Zakázka!$A:$Q,17,FALSE)</f>
        <v>0</v>
      </c>
      <c r="G23" s="67"/>
      <c r="H23" s="68"/>
    </row>
    <row r="24" spans="1:8" s="69" customFormat="1" ht="12" outlineLevel="2" x14ac:dyDescent="0.2">
      <c r="A24" s="30" t="s">
        <v>47</v>
      </c>
      <c r="B24" s="80" t="s">
        <v>48</v>
      </c>
      <c r="C24" s="32">
        <f>VLOOKUP($A24,Zakázka!$A:$Q,10,FALSE)</f>
        <v>0</v>
      </c>
      <c r="D24" s="33">
        <f>VLOOKUP($A24,Zakázka!$A:$Q,12,FALSE)</f>
        <v>0</v>
      </c>
      <c r="E24" s="32">
        <f>VLOOKUP($A24,Zakázka!$A:$Q,16,FALSE)</f>
        <v>0</v>
      </c>
      <c r="F24" s="32">
        <f>VLOOKUP($A24,Zakázka!$A:$Q,17,FALSE)</f>
        <v>0</v>
      </c>
      <c r="G24" s="67"/>
      <c r="H24" s="68"/>
    </row>
    <row r="25" spans="1:8" ht="7.5" customHeight="1" x14ac:dyDescent="0.15">
      <c r="A25" s="9"/>
      <c r="B25" s="12"/>
      <c r="C25" s="14"/>
      <c r="D25" s="17"/>
      <c r="E25" s="14"/>
      <c r="F25" s="14"/>
      <c r="G25" s="8"/>
    </row>
    <row r="26" spans="1:8" ht="12.75" x14ac:dyDescent="0.2">
      <c r="A26" s="5"/>
      <c r="B26" s="22" t="s">
        <v>1</v>
      </c>
      <c r="C26" s="23">
        <f>SUMIF(GROUP_ID,"",ITEM_PRICES)</f>
        <v>0</v>
      </c>
      <c r="D26" s="24"/>
      <c r="E26" s="25"/>
      <c r="F26" s="25"/>
      <c r="G26" s="6"/>
      <c r="H26" s="8"/>
    </row>
    <row r="27" spans="1:8" ht="12.75" x14ac:dyDescent="0.2">
      <c r="A27" s="5"/>
      <c r="B27" s="82" t="s">
        <v>205</v>
      </c>
      <c r="C27" s="83">
        <f>C26*0.21</f>
        <v>0</v>
      </c>
      <c r="D27" s="24"/>
      <c r="E27" s="25"/>
      <c r="F27" s="25"/>
      <c r="G27" s="6"/>
      <c r="H27" s="8"/>
    </row>
    <row r="28" spans="1:8" ht="12.75" x14ac:dyDescent="0.2">
      <c r="A28" s="1"/>
      <c r="B28" s="26"/>
      <c r="C28" s="27"/>
      <c r="D28" s="28"/>
      <c r="E28" s="29"/>
      <c r="F28" s="29"/>
      <c r="G28" s="6"/>
      <c r="H28" s="8"/>
    </row>
    <row r="29" spans="1:8" ht="12.75" x14ac:dyDescent="0.2">
      <c r="A29" s="5"/>
      <c r="B29" s="22" t="s">
        <v>0</v>
      </c>
      <c r="C29" s="23">
        <f>C26+C27</f>
        <v>0</v>
      </c>
      <c r="D29" s="24"/>
      <c r="E29" s="25"/>
      <c r="F29" s="25"/>
      <c r="G29" s="6"/>
      <c r="H29" s="8"/>
    </row>
    <row r="30" spans="1:8" x14ac:dyDescent="0.15">
      <c r="B30" s="11"/>
      <c r="C30" s="13"/>
      <c r="D30" s="15"/>
      <c r="E30" s="13"/>
      <c r="F30" s="13"/>
    </row>
    <row r="31" spans="1:8" x14ac:dyDescent="0.15">
      <c r="B31" s="6"/>
      <c r="C31" s="8"/>
      <c r="D31" s="6"/>
      <c r="E31" s="8"/>
      <c r="F31" s="8"/>
    </row>
  </sheetData>
  <pageMargins left="0.70866141732283505" right="0.70866141732283505" top="0.78740157480314998" bottom="0.78740157480314998" header="0.31496062992126" footer="0.31496062992126"/>
  <pageSetup paperSize="9" scale="92" fitToHeight="0" pageOrder="overThenDown" orientation="portrait" r:id="rId1"/>
  <headerFooter>
    <oddHeader>&amp;L&amp;8&amp;C&amp;8&amp;R&amp;8</oddHeader>
    <oddFooter>&amp;L&amp;8&amp;F&amp;C&amp;8&amp;P/&amp;N&amp;R&amp;8&amp;[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V108"/>
  <sheetViews>
    <sheetView topLeftCell="C1" zoomScaleNormal="100" workbookViewId="0">
      <selection activeCell="H21" sqref="H21"/>
    </sheetView>
  </sheetViews>
  <sheetFormatPr defaultColWidth="9.140625" defaultRowHeight="8.25" outlineLevelRow="3" x14ac:dyDescent="0.15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6.5703125" style="2" bestFit="1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18" width="38.7109375" style="2" customWidth="1"/>
    <col min="19" max="21" width="9.140625" style="2"/>
    <col min="22" max="22" width="9.140625" style="2" customWidth="1"/>
    <col min="23" max="23" width="5.5703125" style="2" customWidth="1"/>
    <col min="24" max="16384" width="9.140625" style="2"/>
  </cols>
  <sheetData>
    <row r="1" spans="1:22" ht="15.75" x14ac:dyDescent="0.15">
      <c r="F1" s="10"/>
    </row>
    <row r="2" spans="1:22" ht="15.75" x14ac:dyDescent="0.15">
      <c r="F2" s="79" t="s">
        <v>203</v>
      </c>
    </row>
    <row r="3" spans="1:22" ht="15.75" x14ac:dyDescent="0.15">
      <c r="F3" s="79" t="s">
        <v>204</v>
      </c>
    </row>
    <row r="4" spans="1:22" ht="15.75" x14ac:dyDescent="0.15">
      <c r="B4" s="38"/>
      <c r="C4" s="38"/>
      <c r="D4" s="11"/>
      <c r="E4" s="11"/>
      <c r="F4" s="10" t="s">
        <v>49</v>
      </c>
      <c r="G4" s="11"/>
      <c r="H4" s="15"/>
      <c r="I4" s="41"/>
      <c r="J4" s="13"/>
      <c r="K4" s="15"/>
      <c r="L4" s="15"/>
      <c r="M4" s="15"/>
      <c r="N4" s="15"/>
      <c r="O4" s="13"/>
      <c r="P4" s="13"/>
      <c r="Q4" s="13"/>
      <c r="S4" s="7"/>
      <c r="V4" s="3"/>
    </row>
    <row r="5" spans="1:22" ht="7.5" customHeight="1" x14ac:dyDescent="0.15">
      <c r="A5" s="6"/>
      <c r="B5" s="39"/>
      <c r="C5" s="38"/>
      <c r="D5" s="40"/>
      <c r="E5" s="11"/>
      <c r="F5" s="11"/>
      <c r="G5" s="11"/>
      <c r="H5" s="15"/>
      <c r="I5" s="41"/>
      <c r="J5" s="13"/>
      <c r="K5" s="16"/>
      <c r="L5" s="16"/>
      <c r="M5" s="16"/>
      <c r="N5" s="16"/>
      <c r="O5" s="18"/>
      <c r="P5" s="18"/>
      <c r="Q5" s="18"/>
      <c r="R5" s="8"/>
    </row>
    <row r="6" spans="1:22" ht="11.25" x14ac:dyDescent="0.2">
      <c r="A6" s="4"/>
      <c r="B6" s="42"/>
      <c r="C6" s="42" t="s">
        <v>4</v>
      </c>
      <c r="D6" s="19" t="s">
        <v>5</v>
      </c>
      <c r="E6" s="19" t="s">
        <v>6</v>
      </c>
      <c r="F6" s="19" t="s">
        <v>3</v>
      </c>
      <c r="G6" s="19" t="s">
        <v>7</v>
      </c>
      <c r="H6" s="21" t="s">
        <v>8</v>
      </c>
      <c r="I6" s="43" t="s">
        <v>16</v>
      </c>
      <c r="J6" s="20" t="s">
        <v>9</v>
      </c>
      <c r="K6" s="21" t="s">
        <v>10</v>
      </c>
      <c r="L6" s="21" t="s">
        <v>11</v>
      </c>
      <c r="M6" s="21" t="s">
        <v>12</v>
      </c>
      <c r="N6" s="21" t="s">
        <v>13</v>
      </c>
      <c r="O6" s="20" t="s">
        <v>14</v>
      </c>
      <c r="P6" s="20" t="s">
        <v>2</v>
      </c>
      <c r="Q6" s="20" t="s">
        <v>15</v>
      </c>
      <c r="R6" s="6"/>
      <c r="S6" s="8"/>
    </row>
    <row r="7" spans="1:22" ht="7.5" customHeight="1" x14ac:dyDescent="0.15">
      <c r="B7" s="38"/>
      <c r="C7" s="38"/>
      <c r="D7" s="11"/>
      <c r="E7" s="11"/>
      <c r="F7" s="11"/>
      <c r="G7" s="11"/>
      <c r="H7" s="15"/>
      <c r="I7" s="41"/>
      <c r="J7" s="13"/>
      <c r="K7" s="15"/>
      <c r="L7" s="15"/>
      <c r="M7" s="15"/>
      <c r="N7" s="15"/>
      <c r="O7" s="13"/>
      <c r="P7" s="13"/>
      <c r="Q7" s="13"/>
      <c r="R7" s="8"/>
    </row>
    <row r="8" spans="1:22" ht="15.75" x14ac:dyDescent="0.25">
      <c r="A8" s="30" t="s">
        <v>19</v>
      </c>
      <c r="B8" s="44">
        <v>1</v>
      </c>
      <c r="C8" s="45"/>
      <c r="D8" s="46" t="s">
        <v>50</v>
      </c>
      <c r="E8" s="46"/>
      <c r="F8" s="62" t="s">
        <v>201</v>
      </c>
      <c r="G8" s="63"/>
      <c r="H8" s="64"/>
      <c r="I8" s="65"/>
      <c r="J8" s="66">
        <f>SUBTOTAL(9,J9:J108)</f>
        <v>0</v>
      </c>
      <c r="K8" s="47"/>
      <c r="L8" s="33">
        <f>SUBTOTAL(9,L9:L108)</f>
        <v>10.394396807</v>
      </c>
      <c r="M8" s="47"/>
      <c r="N8" s="33">
        <f>SUBTOTAL(9,N9:N108)</f>
        <v>12.253355109999998</v>
      </c>
      <c r="O8" s="49"/>
      <c r="P8" s="32">
        <f>SUBTOTAL(9,P9:P108)</f>
        <v>0</v>
      </c>
      <c r="Q8" s="32">
        <f>SUBTOTAL(9,Q9:Q108)</f>
        <v>0</v>
      </c>
      <c r="R8" s="6"/>
      <c r="S8" s="8"/>
      <c r="T8" s="8"/>
    </row>
    <row r="9" spans="1:22" ht="15" outlineLevel="1" x14ac:dyDescent="0.25">
      <c r="A9" s="34" t="s">
        <v>20</v>
      </c>
      <c r="B9" s="50">
        <v>2</v>
      </c>
      <c r="C9" s="51"/>
      <c r="D9" s="52" t="s">
        <v>51</v>
      </c>
      <c r="E9" s="52"/>
      <c r="F9" s="57" t="s">
        <v>202</v>
      </c>
      <c r="G9" s="58"/>
      <c r="H9" s="59"/>
      <c r="I9" s="60"/>
      <c r="J9" s="61">
        <f>SUBTOTAL(9,J11:J107)</f>
        <v>0</v>
      </c>
      <c r="K9" s="54"/>
      <c r="L9" s="37">
        <f>SUBTOTAL(9,L11:L107)</f>
        <v>10.394396807</v>
      </c>
      <c r="M9" s="54"/>
      <c r="N9" s="37">
        <f>SUBTOTAL(9,N11:N107)</f>
        <v>12.253355109999998</v>
      </c>
      <c r="O9" s="56"/>
      <c r="P9" s="36">
        <f>SUBTOTAL(9,P11:P107)</f>
        <v>0</v>
      </c>
      <c r="Q9" s="36">
        <f>SUBTOTAL(9,Q11:Q107)</f>
        <v>0</v>
      </c>
      <c r="R9" s="6"/>
      <c r="S9" s="8"/>
      <c r="T9" s="8"/>
    </row>
    <row r="10" spans="1:22" ht="12" outlineLevel="1" x14ac:dyDescent="0.2">
      <c r="A10" s="34"/>
      <c r="B10" s="50"/>
      <c r="C10" s="51"/>
      <c r="D10" s="52"/>
      <c r="E10" s="52"/>
      <c r="F10" s="53"/>
      <c r="G10" s="52"/>
      <c r="H10" s="54"/>
      <c r="I10" s="55"/>
      <c r="J10" s="36"/>
      <c r="K10" s="54"/>
      <c r="L10" s="37"/>
      <c r="M10" s="54"/>
      <c r="N10" s="37"/>
      <c r="O10" s="56"/>
      <c r="P10" s="36"/>
      <c r="Q10" s="36"/>
      <c r="R10" s="6"/>
      <c r="S10" s="8"/>
      <c r="T10" s="8"/>
    </row>
    <row r="11" spans="1:22" s="69" customFormat="1" ht="12" outlineLevel="2" x14ac:dyDescent="0.2">
      <c r="A11" s="30" t="s">
        <v>21</v>
      </c>
      <c r="B11" s="44">
        <v>3</v>
      </c>
      <c r="C11" s="45"/>
      <c r="D11" s="46" t="s">
        <v>52</v>
      </c>
      <c r="E11" s="46"/>
      <c r="F11" s="31" t="s">
        <v>22</v>
      </c>
      <c r="G11" s="46"/>
      <c r="H11" s="47"/>
      <c r="I11" s="48"/>
      <c r="J11" s="32">
        <f>SUBTOTAL(9,J12:J21)</f>
        <v>0</v>
      </c>
      <c r="K11" s="47"/>
      <c r="L11" s="33">
        <f>SUBTOTAL(9,L12:L21)</f>
        <v>0</v>
      </c>
      <c r="M11" s="47"/>
      <c r="N11" s="33">
        <f>SUBTOTAL(9,N12:N21)</f>
        <v>0</v>
      </c>
      <c r="O11" s="49"/>
      <c r="P11" s="32">
        <f>SUBTOTAL(9,P12:P21)</f>
        <v>0</v>
      </c>
      <c r="Q11" s="32">
        <f>SUBTOTAL(9,Q12:Q21)</f>
        <v>0</v>
      </c>
      <c r="R11" s="67"/>
      <c r="S11" s="68"/>
      <c r="T11" s="68"/>
    </row>
    <row r="12" spans="1:22" s="69" customFormat="1" ht="24" outlineLevel="3" x14ac:dyDescent="0.2">
      <c r="A12" s="70"/>
      <c r="B12" s="71"/>
      <c r="C12" s="72">
        <v>1</v>
      </c>
      <c r="D12" s="73" t="s">
        <v>53</v>
      </c>
      <c r="E12" s="74" t="s">
        <v>54</v>
      </c>
      <c r="F12" s="75" t="s">
        <v>55</v>
      </c>
      <c r="G12" s="73" t="s">
        <v>56</v>
      </c>
      <c r="H12" s="76">
        <v>0</v>
      </c>
      <c r="I12" s="78"/>
      <c r="J12" s="77">
        <f t="shared" ref="J12:J20" si="0">H12*I12</f>
        <v>0</v>
      </c>
      <c r="K12" s="76"/>
      <c r="L12" s="76">
        <f t="shared" ref="L12:L20" si="1">H12*K12</f>
        <v>0</v>
      </c>
      <c r="M12" s="76"/>
      <c r="N12" s="76">
        <f t="shared" ref="N12:N20" si="2">H12*M12</f>
        <v>0</v>
      </c>
      <c r="O12" s="77">
        <v>19</v>
      </c>
      <c r="P12" s="77">
        <f t="shared" ref="P12:P20" si="3">J12*(O12/100)</f>
        <v>0</v>
      </c>
      <c r="Q12" s="77">
        <f t="shared" ref="Q12:Q20" si="4">J12+P12</f>
        <v>0</v>
      </c>
      <c r="R12" s="68"/>
      <c r="S12" s="68"/>
      <c r="T12" s="68"/>
    </row>
    <row r="13" spans="1:22" s="69" customFormat="1" ht="24" outlineLevel="3" x14ac:dyDescent="0.2">
      <c r="A13" s="70"/>
      <c r="B13" s="71"/>
      <c r="C13" s="72">
        <v>2</v>
      </c>
      <c r="D13" s="73" t="s">
        <v>53</v>
      </c>
      <c r="E13" s="74" t="s">
        <v>57</v>
      </c>
      <c r="F13" s="75" t="s">
        <v>58</v>
      </c>
      <c r="G13" s="73" t="s">
        <v>56</v>
      </c>
      <c r="H13" s="76">
        <v>0</v>
      </c>
      <c r="I13" s="78"/>
      <c r="J13" s="77">
        <f t="shared" si="0"/>
        <v>0</v>
      </c>
      <c r="K13" s="76"/>
      <c r="L13" s="76">
        <f t="shared" si="1"/>
        <v>0</v>
      </c>
      <c r="M13" s="76"/>
      <c r="N13" s="76">
        <f t="shared" si="2"/>
        <v>0</v>
      </c>
      <c r="O13" s="77">
        <v>19</v>
      </c>
      <c r="P13" s="77">
        <f t="shared" si="3"/>
        <v>0</v>
      </c>
      <c r="Q13" s="77">
        <f t="shared" si="4"/>
        <v>0</v>
      </c>
      <c r="R13" s="68"/>
      <c r="S13" s="68"/>
      <c r="T13" s="68"/>
    </row>
    <row r="14" spans="1:22" s="69" customFormat="1" ht="36" outlineLevel="3" x14ac:dyDescent="0.2">
      <c r="A14" s="70"/>
      <c r="B14" s="71"/>
      <c r="C14" s="72">
        <v>3</v>
      </c>
      <c r="D14" s="73" t="s">
        <v>53</v>
      </c>
      <c r="E14" s="74" t="s">
        <v>59</v>
      </c>
      <c r="F14" s="75" t="s">
        <v>60</v>
      </c>
      <c r="G14" s="73" t="s">
        <v>56</v>
      </c>
      <c r="H14" s="76">
        <v>0</v>
      </c>
      <c r="I14" s="78"/>
      <c r="J14" s="77">
        <f t="shared" si="0"/>
        <v>0</v>
      </c>
      <c r="K14" s="76"/>
      <c r="L14" s="76">
        <f t="shared" si="1"/>
        <v>0</v>
      </c>
      <c r="M14" s="76"/>
      <c r="N14" s="76">
        <f t="shared" si="2"/>
        <v>0</v>
      </c>
      <c r="O14" s="77">
        <v>19</v>
      </c>
      <c r="P14" s="77">
        <f t="shared" si="3"/>
        <v>0</v>
      </c>
      <c r="Q14" s="77">
        <f t="shared" si="4"/>
        <v>0</v>
      </c>
      <c r="R14" s="68"/>
      <c r="S14" s="68"/>
      <c r="T14" s="68"/>
    </row>
    <row r="15" spans="1:22" s="69" customFormat="1" ht="24" outlineLevel="3" x14ac:dyDescent="0.2">
      <c r="A15" s="70"/>
      <c r="B15" s="71"/>
      <c r="C15" s="72">
        <v>4</v>
      </c>
      <c r="D15" s="73" t="s">
        <v>53</v>
      </c>
      <c r="E15" s="74" t="s">
        <v>61</v>
      </c>
      <c r="F15" s="75" t="s">
        <v>62</v>
      </c>
      <c r="G15" s="73" t="s">
        <v>56</v>
      </c>
      <c r="H15" s="76">
        <v>0</v>
      </c>
      <c r="I15" s="78"/>
      <c r="J15" s="77">
        <f t="shared" si="0"/>
        <v>0</v>
      </c>
      <c r="K15" s="76"/>
      <c r="L15" s="76">
        <f t="shared" si="1"/>
        <v>0</v>
      </c>
      <c r="M15" s="76"/>
      <c r="N15" s="76">
        <f t="shared" si="2"/>
        <v>0</v>
      </c>
      <c r="O15" s="77">
        <v>19</v>
      </c>
      <c r="P15" s="77">
        <f t="shared" si="3"/>
        <v>0</v>
      </c>
      <c r="Q15" s="77">
        <f t="shared" si="4"/>
        <v>0</v>
      </c>
      <c r="R15" s="68"/>
      <c r="S15" s="68"/>
      <c r="T15" s="68"/>
    </row>
    <row r="16" spans="1:22" s="69" customFormat="1" ht="24" outlineLevel="3" x14ac:dyDescent="0.2">
      <c r="A16" s="70"/>
      <c r="B16" s="71"/>
      <c r="C16" s="72">
        <v>5</v>
      </c>
      <c r="D16" s="73" t="s">
        <v>53</v>
      </c>
      <c r="E16" s="74" t="s">
        <v>63</v>
      </c>
      <c r="F16" s="75" t="s">
        <v>64</v>
      </c>
      <c r="G16" s="73" t="s">
        <v>56</v>
      </c>
      <c r="H16" s="76">
        <v>0</v>
      </c>
      <c r="I16" s="78"/>
      <c r="J16" s="77">
        <f t="shared" si="0"/>
        <v>0</v>
      </c>
      <c r="K16" s="76"/>
      <c r="L16" s="76">
        <f t="shared" si="1"/>
        <v>0</v>
      </c>
      <c r="M16" s="76"/>
      <c r="N16" s="76">
        <f t="shared" si="2"/>
        <v>0</v>
      </c>
      <c r="O16" s="77">
        <v>19</v>
      </c>
      <c r="P16" s="77">
        <f t="shared" si="3"/>
        <v>0</v>
      </c>
      <c r="Q16" s="77">
        <f t="shared" si="4"/>
        <v>0</v>
      </c>
      <c r="R16" s="68"/>
      <c r="S16" s="68"/>
      <c r="T16" s="68"/>
    </row>
    <row r="17" spans="1:20" s="69" customFormat="1" ht="24" outlineLevel="3" x14ac:dyDescent="0.2">
      <c r="A17" s="70"/>
      <c r="B17" s="71"/>
      <c r="C17" s="72">
        <v>6</v>
      </c>
      <c r="D17" s="73" t="s">
        <v>53</v>
      </c>
      <c r="E17" s="74" t="s">
        <v>65</v>
      </c>
      <c r="F17" s="75" t="s">
        <v>66</v>
      </c>
      <c r="G17" s="73" t="s">
        <v>56</v>
      </c>
      <c r="H17" s="76">
        <v>0</v>
      </c>
      <c r="I17" s="78"/>
      <c r="J17" s="77">
        <f t="shared" si="0"/>
        <v>0</v>
      </c>
      <c r="K17" s="76"/>
      <c r="L17" s="76">
        <f t="shared" si="1"/>
        <v>0</v>
      </c>
      <c r="M17" s="76"/>
      <c r="N17" s="76">
        <f t="shared" si="2"/>
        <v>0</v>
      </c>
      <c r="O17" s="77">
        <v>19</v>
      </c>
      <c r="P17" s="77">
        <f t="shared" si="3"/>
        <v>0</v>
      </c>
      <c r="Q17" s="77">
        <f t="shared" si="4"/>
        <v>0</v>
      </c>
      <c r="R17" s="68"/>
      <c r="S17" s="68"/>
      <c r="T17" s="68"/>
    </row>
    <row r="18" spans="1:20" s="69" customFormat="1" ht="36" outlineLevel="3" x14ac:dyDescent="0.2">
      <c r="A18" s="70"/>
      <c r="B18" s="71"/>
      <c r="C18" s="72">
        <v>7</v>
      </c>
      <c r="D18" s="73" t="s">
        <v>53</v>
      </c>
      <c r="E18" s="74" t="s">
        <v>67</v>
      </c>
      <c r="F18" s="75" t="s">
        <v>68</v>
      </c>
      <c r="G18" s="73" t="s">
        <v>56</v>
      </c>
      <c r="H18" s="76">
        <v>0</v>
      </c>
      <c r="I18" s="78"/>
      <c r="J18" s="77">
        <f t="shared" si="0"/>
        <v>0</v>
      </c>
      <c r="K18" s="76"/>
      <c r="L18" s="76">
        <f t="shared" si="1"/>
        <v>0</v>
      </c>
      <c r="M18" s="76"/>
      <c r="N18" s="76">
        <f t="shared" si="2"/>
        <v>0</v>
      </c>
      <c r="O18" s="77">
        <v>19</v>
      </c>
      <c r="P18" s="77">
        <f t="shared" si="3"/>
        <v>0</v>
      </c>
      <c r="Q18" s="77">
        <f t="shared" si="4"/>
        <v>0</v>
      </c>
      <c r="R18" s="68"/>
      <c r="S18" s="68"/>
      <c r="T18" s="68"/>
    </row>
    <row r="19" spans="1:20" s="69" customFormat="1" ht="24" outlineLevel="3" x14ac:dyDescent="0.2">
      <c r="A19" s="70"/>
      <c r="B19" s="71"/>
      <c r="C19" s="72">
        <v>8</v>
      </c>
      <c r="D19" s="73" t="s">
        <v>53</v>
      </c>
      <c r="E19" s="74" t="s">
        <v>69</v>
      </c>
      <c r="F19" s="75" t="s">
        <v>70</v>
      </c>
      <c r="G19" s="73" t="s">
        <v>56</v>
      </c>
      <c r="H19" s="76">
        <v>0</v>
      </c>
      <c r="I19" s="78"/>
      <c r="J19" s="77">
        <f t="shared" si="0"/>
        <v>0</v>
      </c>
      <c r="K19" s="76"/>
      <c r="L19" s="76">
        <f t="shared" si="1"/>
        <v>0</v>
      </c>
      <c r="M19" s="76"/>
      <c r="N19" s="76">
        <f t="shared" si="2"/>
        <v>0</v>
      </c>
      <c r="O19" s="77">
        <v>19</v>
      </c>
      <c r="P19" s="77">
        <f t="shared" si="3"/>
        <v>0</v>
      </c>
      <c r="Q19" s="77">
        <f t="shared" si="4"/>
        <v>0</v>
      </c>
      <c r="R19" s="68"/>
      <c r="S19" s="68"/>
      <c r="T19" s="68"/>
    </row>
    <row r="20" spans="1:20" s="69" customFormat="1" ht="36" outlineLevel="3" x14ac:dyDescent="0.2">
      <c r="A20" s="70"/>
      <c r="B20" s="71"/>
      <c r="C20" s="72">
        <v>9</v>
      </c>
      <c r="D20" s="73" t="s">
        <v>53</v>
      </c>
      <c r="E20" s="74" t="s">
        <v>71</v>
      </c>
      <c r="F20" s="75" t="s">
        <v>72</v>
      </c>
      <c r="G20" s="73" t="s">
        <v>56</v>
      </c>
      <c r="H20" s="76">
        <v>0</v>
      </c>
      <c r="I20" s="78"/>
      <c r="J20" s="77">
        <f t="shared" si="0"/>
        <v>0</v>
      </c>
      <c r="K20" s="76"/>
      <c r="L20" s="76">
        <f t="shared" si="1"/>
        <v>0</v>
      </c>
      <c r="M20" s="76"/>
      <c r="N20" s="76">
        <f t="shared" si="2"/>
        <v>0</v>
      </c>
      <c r="O20" s="77">
        <v>19</v>
      </c>
      <c r="P20" s="77">
        <f t="shared" si="3"/>
        <v>0</v>
      </c>
      <c r="Q20" s="77">
        <f t="shared" si="4"/>
        <v>0</v>
      </c>
      <c r="R20" s="68"/>
      <c r="S20" s="68"/>
      <c r="T20" s="68"/>
    </row>
    <row r="21" spans="1:20" s="69" customFormat="1" ht="12" outlineLevel="3" x14ac:dyDescent="0.2">
      <c r="B21" s="67"/>
      <c r="C21" s="67"/>
      <c r="D21" s="67"/>
      <c r="E21" s="67"/>
      <c r="F21" s="67"/>
      <c r="G21" s="67"/>
      <c r="H21" s="67"/>
      <c r="I21" s="68"/>
      <c r="J21" s="68"/>
      <c r="K21" s="67"/>
      <c r="L21" s="67"/>
      <c r="M21" s="67"/>
      <c r="N21" s="67"/>
      <c r="O21" s="67"/>
      <c r="P21" s="68"/>
      <c r="Q21" s="68"/>
    </row>
    <row r="22" spans="1:20" s="69" customFormat="1" ht="12" outlineLevel="2" x14ac:dyDescent="0.2">
      <c r="A22" s="30" t="s">
        <v>23</v>
      </c>
      <c r="B22" s="44">
        <v>3</v>
      </c>
      <c r="C22" s="45"/>
      <c r="D22" s="46" t="s">
        <v>52</v>
      </c>
      <c r="E22" s="46"/>
      <c r="F22" s="31" t="s">
        <v>24</v>
      </c>
      <c r="G22" s="46"/>
      <c r="H22" s="47"/>
      <c r="I22" s="48"/>
      <c r="J22" s="32">
        <f>SUBTOTAL(9,J23:J28)</f>
        <v>0</v>
      </c>
      <c r="K22" s="47"/>
      <c r="L22" s="33">
        <f>SUBTOTAL(9,L23:L28)</f>
        <v>0</v>
      </c>
      <c r="M22" s="47"/>
      <c r="N22" s="33">
        <f>SUBTOTAL(9,N23:N28)</f>
        <v>0</v>
      </c>
      <c r="O22" s="49"/>
      <c r="P22" s="32">
        <f>SUBTOTAL(9,P23:P28)</f>
        <v>0</v>
      </c>
      <c r="Q22" s="32">
        <f>SUBTOTAL(9,Q23:Q28)</f>
        <v>0</v>
      </c>
      <c r="R22" s="67"/>
      <c r="S22" s="68"/>
      <c r="T22" s="68"/>
    </row>
    <row r="23" spans="1:20" s="69" customFormat="1" ht="24" outlineLevel="3" x14ac:dyDescent="0.2">
      <c r="A23" s="70"/>
      <c r="B23" s="71"/>
      <c r="C23" s="72">
        <v>1</v>
      </c>
      <c r="D23" s="73" t="s">
        <v>53</v>
      </c>
      <c r="E23" s="74" t="s">
        <v>73</v>
      </c>
      <c r="F23" s="75" t="s">
        <v>74</v>
      </c>
      <c r="G23" s="73" t="s">
        <v>56</v>
      </c>
      <c r="H23" s="76">
        <v>1</v>
      </c>
      <c r="I23" s="78"/>
      <c r="J23" s="77">
        <f>H23*I23</f>
        <v>0</v>
      </c>
      <c r="K23" s="76"/>
      <c r="L23" s="76">
        <f>H23*K23</f>
        <v>0</v>
      </c>
      <c r="M23" s="76"/>
      <c r="N23" s="76">
        <f>H23*M23</f>
        <v>0</v>
      </c>
      <c r="O23" s="77">
        <v>21</v>
      </c>
      <c r="P23" s="77">
        <f>J23*(O23/100)</f>
        <v>0</v>
      </c>
      <c r="Q23" s="77">
        <f>J23+P23</f>
        <v>0</v>
      </c>
      <c r="R23" s="68"/>
      <c r="S23" s="68"/>
      <c r="T23" s="68"/>
    </row>
    <row r="24" spans="1:20" s="69" customFormat="1" ht="24" outlineLevel="3" x14ac:dyDescent="0.2">
      <c r="A24" s="70"/>
      <c r="B24" s="71"/>
      <c r="C24" s="72">
        <v>2</v>
      </c>
      <c r="D24" s="73" t="s">
        <v>53</v>
      </c>
      <c r="E24" s="74" t="s">
        <v>75</v>
      </c>
      <c r="F24" s="75" t="s">
        <v>76</v>
      </c>
      <c r="G24" s="73" t="s">
        <v>77</v>
      </c>
      <c r="H24" s="76">
        <v>318.58249999999998</v>
      </c>
      <c r="I24" s="78"/>
      <c r="J24" s="77">
        <f>H24*I24</f>
        <v>0</v>
      </c>
      <c r="K24" s="76"/>
      <c r="L24" s="76">
        <f>H24*K24</f>
        <v>0</v>
      </c>
      <c r="M24" s="76"/>
      <c r="N24" s="76">
        <f>H24*M24</f>
        <v>0</v>
      </c>
      <c r="O24" s="77">
        <v>21</v>
      </c>
      <c r="P24" s="77">
        <f>J24*(O24/100)</f>
        <v>0</v>
      </c>
      <c r="Q24" s="77">
        <f>J24+P24</f>
        <v>0</v>
      </c>
      <c r="R24" s="68"/>
      <c r="S24" s="68"/>
      <c r="T24" s="68"/>
    </row>
    <row r="25" spans="1:20" s="69" customFormat="1" ht="24" outlineLevel="3" x14ac:dyDescent="0.2">
      <c r="A25" s="70"/>
      <c r="B25" s="71"/>
      <c r="C25" s="72">
        <v>3</v>
      </c>
      <c r="D25" s="73" t="s">
        <v>53</v>
      </c>
      <c r="E25" s="74" t="s">
        <v>78</v>
      </c>
      <c r="F25" s="75" t="s">
        <v>79</v>
      </c>
      <c r="G25" s="73" t="s">
        <v>77</v>
      </c>
      <c r="H25" s="76">
        <v>19114.919999999998</v>
      </c>
      <c r="I25" s="78"/>
      <c r="J25" s="77">
        <f>H25*I25</f>
        <v>0</v>
      </c>
      <c r="K25" s="76"/>
      <c r="L25" s="76">
        <f>H25*K25</f>
        <v>0</v>
      </c>
      <c r="M25" s="76"/>
      <c r="N25" s="76">
        <f>H25*M25</f>
        <v>0</v>
      </c>
      <c r="O25" s="77">
        <v>21</v>
      </c>
      <c r="P25" s="77">
        <f>J25*(O25/100)</f>
        <v>0</v>
      </c>
      <c r="Q25" s="77">
        <f>J25+P25</f>
        <v>0</v>
      </c>
      <c r="R25" s="68"/>
      <c r="S25" s="68"/>
      <c r="T25" s="68"/>
    </row>
    <row r="26" spans="1:20" s="69" customFormat="1" ht="24" outlineLevel="3" x14ac:dyDescent="0.2">
      <c r="A26" s="70"/>
      <c r="B26" s="71"/>
      <c r="C26" s="72">
        <v>4</v>
      </c>
      <c r="D26" s="73" t="s">
        <v>53</v>
      </c>
      <c r="E26" s="74" t="s">
        <v>80</v>
      </c>
      <c r="F26" s="75" t="s">
        <v>81</v>
      </c>
      <c r="G26" s="73" t="s">
        <v>77</v>
      </c>
      <c r="H26" s="76">
        <v>318.58199999999999</v>
      </c>
      <c r="I26" s="78"/>
      <c r="J26" s="77">
        <f>H26*I26</f>
        <v>0</v>
      </c>
      <c r="K26" s="76"/>
      <c r="L26" s="76">
        <f>H26*K26</f>
        <v>0</v>
      </c>
      <c r="M26" s="76"/>
      <c r="N26" s="76">
        <f>H26*M26</f>
        <v>0</v>
      </c>
      <c r="O26" s="77">
        <v>21</v>
      </c>
      <c r="P26" s="77">
        <f>J26*(O26/100)</f>
        <v>0</v>
      </c>
      <c r="Q26" s="77">
        <f>J26+P26</f>
        <v>0</v>
      </c>
      <c r="R26" s="68"/>
      <c r="S26" s="68"/>
      <c r="T26" s="68"/>
    </row>
    <row r="27" spans="1:20" s="69" customFormat="1" ht="12" outlineLevel="3" x14ac:dyDescent="0.2">
      <c r="A27" s="70"/>
      <c r="B27" s="71"/>
      <c r="C27" s="72">
        <v>5</v>
      </c>
      <c r="D27" s="73" t="s">
        <v>53</v>
      </c>
      <c r="E27" s="74" t="s">
        <v>82</v>
      </c>
      <c r="F27" s="75" t="s">
        <v>83</v>
      </c>
      <c r="G27" s="73" t="s">
        <v>77</v>
      </c>
      <c r="H27" s="76">
        <v>253.94651999999999</v>
      </c>
      <c r="I27" s="78"/>
      <c r="J27" s="77">
        <f>H27*I27</f>
        <v>0</v>
      </c>
      <c r="K27" s="76"/>
      <c r="L27" s="76">
        <f>H27*K27</f>
        <v>0</v>
      </c>
      <c r="M27" s="76"/>
      <c r="N27" s="76">
        <f>H27*M27</f>
        <v>0</v>
      </c>
      <c r="O27" s="77">
        <v>21</v>
      </c>
      <c r="P27" s="77">
        <f>J27*(O27/100)</f>
        <v>0</v>
      </c>
      <c r="Q27" s="77">
        <f>J27+P27</f>
        <v>0</v>
      </c>
      <c r="R27" s="68"/>
      <c r="S27" s="68"/>
      <c r="T27" s="68"/>
    </row>
    <row r="28" spans="1:20" s="69" customFormat="1" ht="12" outlineLevel="3" x14ac:dyDescent="0.2">
      <c r="B28" s="67"/>
      <c r="C28" s="67"/>
      <c r="D28" s="67"/>
      <c r="E28" s="67"/>
      <c r="F28" s="67"/>
      <c r="G28" s="67"/>
      <c r="H28" s="67"/>
      <c r="I28" s="68"/>
      <c r="J28" s="68"/>
      <c r="K28" s="67"/>
      <c r="L28" s="67"/>
      <c r="M28" s="67"/>
      <c r="N28" s="67"/>
      <c r="O28" s="67"/>
      <c r="P28" s="68"/>
      <c r="Q28" s="68"/>
    </row>
    <row r="29" spans="1:20" s="69" customFormat="1" ht="12" outlineLevel="2" x14ac:dyDescent="0.2">
      <c r="A29" s="30" t="s">
        <v>25</v>
      </c>
      <c r="B29" s="44">
        <v>3</v>
      </c>
      <c r="C29" s="45"/>
      <c r="D29" s="46" t="s">
        <v>52</v>
      </c>
      <c r="E29" s="46"/>
      <c r="F29" s="31" t="s">
        <v>26</v>
      </c>
      <c r="G29" s="46"/>
      <c r="H29" s="47"/>
      <c r="I29" s="48"/>
      <c r="J29" s="32">
        <f>SUBTOTAL(9,J30:J31)</f>
        <v>0</v>
      </c>
      <c r="K29" s="47"/>
      <c r="L29" s="33">
        <f>SUBTOTAL(9,L30:L31)</f>
        <v>0</v>
      </c>
      <c r="M29" s="47"/>
      <c r="N29" s="33">
        <f>SUBTOTAL(9,N30:N31)</f>
        <v>0</v>
      </c>
      <c r="O29" s="49"/>
      <c r="P29" s="32">
        <f>SUBTOTAL(9,P30:P31)</f>
        <v>0</v>
      </c>
      <c r="Q29" s="32">
        <f>SUBTOTAL(9,Q30:Q31)</f>
        <v>0</v>
      </c>
      <c r="R29" s="67"/>
      <c r="S29" s="68"/>
      <c r="T29" s="68"/>
    </row>
    <row r="30" spans="1:20" s="69" customFormat="1" ht="12" outlineLevel="3" x14ac:dyDescent="0.2">
      <c r="A30" s="70"/>
      <c r="B30" s="71"/>
      <c r="C30" s="72">
        <v>1</v>
      </c>
      <c r="D30" s="73" t="s">
        <v>84</v>
      </c>
      <c r="E30" s="74" t="s">
        <v>85</v>
      </c>
      <c r="F30" s="75" t="s">
        <v>86</v>
      </c>
      <c r="G30" s="73" t="s">
        <v>56</v>
      </c>
      <c r="H30" s="76">
        <v>1</v>
      </c>
      <c r="I30" s="78"/>
      <c r="J30" s="77">
        <f>H30*I30</f>
        <v>0</v>
      </c>
      <c r="K30" s="76"/>
      <c r="L30" s="76">
        <f>H30*K30</f>
        <v>0</v>
      </c>
      <c r="M30" s="76"/>
      <c r="N30" s="76">
        <f>H30*M30</f>
        <v>0</v>
      </c>
      <c r="O30" s="77">
        <v>21</v>
      </c>
      <c r="P30" s="77">
        <f>J30*(O30/100)</f>
        <v>0</v>
      </c>
      <c r="Q30" s="77">
        <f>J30+P30</f>
        <v>0</v>
      </c>
      <c r="R30" s="68"/>
      <c r="S30" s="68"/>
      <c r="T30" s="68"/>
    </row>
    <row r="31" spans="1:20" s="69" customFormat="1" ht="12" outlineLevel="3" x14ac:dyDescent="0.2">
      <c r="B31" s="67"/>
      <c r="C31" s="67"/>
      <c r="D31" s="67"/>
      <c r="E31" s="67"/>
      <c r="F31" s="67"/>
      <c r="G31" s="67"/>
      <c r="H31" s="67"/>
      <c r="I31" s="68"/>
      <c r="J31" s="68"/>
      <c r="K31" s="67"/>
      <c r="L31" s="67"/>
      <c r="M31" s="67"/>
      <c r="N31" s="67"/>
      <c r="O31" s="67"/>
      <c r="P31" s="68"/>
      <c r="Q31" s="68"/>
    </row>
    <row r="32" spans="1:20" s="69" customFormat="1" ht="12" outlineLevel="2" x14ac:dyDescent="0.2">
      <c r="A32" s="30" t="s">
        <v>27</v>
      </c>
      <c r="B32" s="44">
        <v>3</v>
      </c>
      <c r="C32" s="45"/>
      <c r="D32" s="46" t="s">
        <v>52</v>
      </c>
      <c r="E32" s="46"/>
      <c r="F32" s="31" t="s">
        <v>28</v>
      </c>
      <c r="G32" s="46"/>
      <c r="H32" s="47"/>
      <c r="I32" s="48"/>
      <c r="J32" s="32">
        <f>SUBTOTAL(9,J33:J37)</f>
        <v>0</v>
      </c>
      <c r="K32" s="47"/>
      <c r="L32" s="33">
        <f>SUBTOTAL(9,L33:L37)</f>
        <v>0</v>
      </c>
      <c r="M32" s="47"/>
      <c r="N32" s="33">
        <f>SUBTOTAL(9,N33:N37)</f>
        <v>0</v>
      </c>
      <c r="O32" s="49"/>
      <c r="P32" s="32">
        <f>SUBTOTAL(9,P33:P37)</f>
        <v>0</v>
      </c>
      <c r="Q32" s="32">
        <f>SUBTOTAL(9,Q33:Q37)</f>
        <v>0</v>
      </c>
      <c r="R32" s="67"/>
      <c r="S32" s="68"/>
      <c r="T32" s="68"/>
    </row>
    <row r="33" spans="1:20" s="69" customFormat="1" ht="12" outlineLevel="3" x14ac:dyDescent="0.2">
      <c r="A33" s="70"/>
      <c r="B33" s="71"/>
      <c r="C33" s="72">
        <v>1</v>
      </c>
      <c r="D33" s="73" t="s">
        <v>53</v>
      </c>
      <c r="E33" s="74" t="s">
        <v>87</v>
      </c>
      <c r="F33" s="75" t="s">
        <v>88</v>
      </c>
      <c r="G33" s="73" t="s">
        <v>89</v>
      </c>
      <c r="H33" s="76">
        <v>12.253355109999999</v>
      </c>
      <c r="I33" s="78"/>
      <c r="J33" s="77">
        <f>H33*I33</f>
        <v>0</v>
      </c>
      <c r="K33" s="76"/>
      <c r="L33" s="76">
        <f>H33*K33</f>
        <v>0</v>
      </c>
      <c r="M33" s="76"/>
      <c r="N33" s="76">
        <f>H33*M33</f>
        <v>0</v>
      </c>
      <c r="O33" s="77">
        <v>21</v>
      </c>
      <c r="P33" s="77">
        <f>J33*(O33/100)</f>
        <v>0</v>
      </c>
      <c r="Q33" s="77">
        <f>J33+P33</f>
        <v>0</v>
      </c>
      <c r="R33" s="68"/>
      <c r="S33" s="68"/>
      <c r="T33" s="68"/>
    </row>
    <row r="34" spans="1:20" s="69" customFormat="1" ht="12" outlineLevel="3" x14ac:dyDescent="0.2">
      <c r="A34" s="70"/>
      <c r="B34" s="71"/>
      <c r="C34" s="72">
        <v>2</v>
      </c>
      <c r="D34" s="73" t="s">
        <v>53</v>
      </c>
      <c r="E34" s="74" t="s">
        <v>90</v>
      </c>
      <c r="F34" s="75" t="s">
        <v>91</v>
      </c>
      <c r="G34" s="73" t="s">
        <v>89</v>
      </c>
      <c r="H34" s="76">
        <v>12.253355109999999</v>
      </c>
      <c r="I34" s="78"/>
      <c r="J34" s="77">
        <f>H34*I34</f>
        <v>0</v>
      </c>
      <c r="K34" s="76"/>
      <c r="L34" s="76">
        <f>H34*K34</f>
        <v>0</v>
      </c>
      <c r="M34" s="76"/>
      <c r="N34" s="76">
        <f>H34*M34</f>
        <v>0</v>
      </c>
      <c r="O34" s="77">
        <v>21</v>
      </c>
      <c r="P34" s="77">
        <f>J34*(O34/100)</f>
        <v>0</v>
      </c>
      <c r="Q34" s="77">
        <f>J34+P34</f>
        <v>0</v>
      </c>
      <c r="R34" s="68"/>
      <c r="S34" s="68"/>
      <c r="T34" s="68"/>
    </row>
    <row r="35" spans="1:20" s="69" customFormat="1" ht="12" outlineLevel="3" x14ac:dyDescent="0.2">
      <c r="A35" s="70"/>
      <c r="B35" s="71"/>
      <c r="C35" s="72">
        <v>3</v>
      </c>
      <c r="D35" s="73" t="s">
        <v>53</v>
      </c>
      <c r="E35" s="74" t="s">
        <v>92</v>
      </c>
      <c r="F35" s="75" t="s">
        <v>93</v>
      </c>
      <c r="G35" s="73" t="s">
        <v>89</v>
      </c>
      <c r="H35" s="76">
        <v>12.253355109999999</v>
      </c>
      <c r="I35" s="78"/>
      <c r="J35" s="77">
        <f>H35*I35</f>
        <v>0</v>
      </c>
      <c r="K35" s="76"/>
      <c r="L35" s="76">
        <f>H35*K35</f>
        <v>0</v>
      </c>
      <c r="M35" s="76"/>
      <c r="N35" s="76">
        <f>H35*M35</f>
        <v>0</v>
      </c>
      <c r="O35" s="77">
        <v>21</v>
      </c>
      <c r="P35" s="77">
        <f>J35*(O35/100)</f>
        <v>0</v>
      </c>
      <c r="Q35" s="77">
        <f>J35+P35</f>
        <v>0</v>
      </c>
      <c r="R35" s="68"/>
      <c r="S35" s="68"/>
      <c r="T35" s="68"/>
    </row>
    <row r="36" spans="1:20" s="69" customFormat="1" ht="24" outlineLevel="3" x14ac:dyDescent="0.2">
      <c r="A36" s="70"/>
      <c r="B36" s="71"/>
      <c r="C36" s="72">
        <v>4</v>
      </c>
      <c r="D36" s="73" t="s">
        <v>53</v>
      </c>
      <c r="E36" s="74" t="s">
        <v>94</v>
      </c>
      <c r="F36" s="75" t="s">
        <v>95</v>
      </c>
      <c r="G36" s="73" t="s">
        <v>89</v>
      </c>
      <c r="H36" s="76">
        <v>18.225000000000001</v>
      </c>
      <c r="I36" s="78"/>
      <c r="J36" s="77">
        <f>H36*I36</f>
        <v>0</v>
      </c>
      <c r="K36" s="76"/>
      <c r="L36" s="76">
        <f>H36*K36</f>
        <v>0</v>
      </c>
      <c r="M36" s="76"/>
      <c r="N36" s="76">
        <f>H36*M36</f>
        <v>0</v>
      </c>
      <c r="O36" s="77">
        <v>21</v>
      </c>
      <c r="P36" s="77">
        <f>J36*(O36/100)</f>
        <v>0</v>
      </c>
      <c r="Q36" s="77">
        <f>J36+P36</f>
        <v>0</v>
      </c>
      <c r="R36" s="68"/>
      <c r="S36" s="68"/>
      <c r="T36" s="68"/>
    </row>
    <row r="37" spans="1:20" s="69" customFormat="1" ht="12" outlineLevel="3" x14ac:dyDescent="0.2">
      <c r="B37" s="67"/>
      <c r="C37" s="67"/>
      <c r="D37" s="67"/>
      <c r="E37" s="67"/>
      <c r="F37" s="67"/>
      <c r="G37" s="67"/>
      <c r="H37" s="67"/>
      <c r="I37" s="68"/>
      <c r="J37" s="68"/>
      <c r="K37" s="67"/>
      <c r="L37" s="67"/>
      <c r="M37" s="67"/>
      <c r="N37" s="67"/>
      <c r="O37" s="67"/>
      <c r="P37" s="68"/>
      <c r="Q37" s="68"/>
    </row>
    <row r="38" spans="1:20" s="69" customFormat="1" ht="12" outlineLevel="2" x14ac:dyDescent="0.2">
      <c r="A38" s="30" t="s">
        <v>29</v>
      </c>
      <c r="B38" s="44">
        <v>3</v>
      </c>
      <c r="C38" s="45"/>
      <c r="D38" s="46" t="s">
        <v>52</v>
      </c>
      <c r="E38" s="46"/>
      <c r="F38" s="31" t="s">
        <v>30</v>
      </c>
      <c r="G38" s="46"/>
      <c r="H38" s="47"/>
      <c r="I38" s="48"/>
      <c r="J38" s="32">
        <f>SUBTOTAL(9,J39:J40)</f>
        <v>0</v>
      </c>
      <c r="K38" s="47"/>
      <c r="L38" s="33">
        <f>SUBTOTAL(9,L39:L40)</f>
        <v>0.12561095999999999</v>
      </c>
      <c r="M38" s="47"/>
      <c r="N38" s="33">
        <f>SUBTOTAL(9,N39:N40)</f>
        <v>0</v>
      </c>
      <c r="O38" s="49"/>
      <c r="P38" s="32">
        <f>SUBTOTAL(9,P39:P40)</f>
        <v>0</v>
      </c>
      <c r="Q38" s="32">
        <f>SUBTOTAL(9,Q39:Q40)</f>
        <v>0</v>
      </c>
      <c r="R38" s="67"/>
      <c r="S38" s="68"/>
      <c r="T38" s="68"/>
    </row>
    <row r="39" spans="1:20" s="69" customFormat="1" ht="12" outlineLevel="3" x14ac:dyDescent="0.2">
      <c r="A39" s="70"/>
      <c r="B39" s="71"/>
      <c r="C39" s="72">
        <v>1</v>
      </c>
      <c r="D39" s="73" t="s">
        <v>53</v>
      </c>
      <c r="E39" s="74" t="s">
        <v>96</v>
      </c>
      <c r="F39" s="75" t="s">
        <v>97</v>
      </c>
      <c r="G39" s="73" t="s">
        <v>77</v>
      </c>
      <c r="H39" s="76">
        <v>246.29599999999999</v>
      </c>
      <c r="I39" s="78"/>
      <c r="J39" s="77">
        <f>H39*I39</f>
        <v>0</v>
      </c>
      <c r="K39" s="76">
        <v>5.1000000000000004E-4</v>
      </c>
      <c r="L39" s="76">
        <f>H39*K39</f>
        <v>0.12561095999999999</v>
      </c>
      <c r="M39" s="76"/>
      <c r="N39" s="76">
        <f>H39*M39</f>
        <v>0</v>
      </c>
      <c r="O39" s="77">
        <v>21</v>
      </c>
      <c r="P39" s="77">
        <f>J39*(O39/100)</f>
        <v>0</v>
      </c>
      <c r="Q39" s="77">
        <f>J39+P39</f>
        <v>0</v>
      </c>
      <c r="R39" s="68"/>
      <c r="S39" s="68"/>
      <c r="T39" s="68"/>
    </row>
    <row r="40" spans="1:20" s="69" customFormat="1" ht="12" outlineLevel="3" x14ac:dyDescent="0.2">
      <c r="B40" s="67"/>
      <c r="C40" s="67"/>
      <c r="D40" s="67"/>
      <c r="E40" s="67"/>
      <c r="F40" s="67"/>
      <c r="G40" s="67"/>
      <c r="H40" s="67"/>
      <c r="I40" s="68"/>
      <c r="J40" s="68"/>
      <c r="K40" s="67"/>
      <c r="L40" s="67"/>
      <c r="M40" s="67"/>
      <c r="N40" s="67"/>
      <c r="O40" s="67"/>
      <c r="P40" s="68"/>
      <c r="Q40" s="68"/>
    </row>
    <row r="41" spans="1:20" s="69" customFormat="1" ht="12" outlineLevel="2" x14ac:dyDescent="0.2">
      <c r="A41" s="30" t="s">
        <v>31</v>
      </c>
      <c r="B41" s="44">
        <v>3</v>
      </c>
      <c r="C41" s="45"/>
      <c r="D41" s="46" t="s">
        <v>52</v>
      </c>
      <c r="E41" s="46"/>
      <c r="F41" s="31" t="s">
        <v>32</v>
      </c>
      <c r="G41" s="46"/>
      <c r="H41" s="47"/>
      <c r="I41" s="48"/>
      <c r="J41" s="32">
        <f>SUBTOTAL(9,J42:J53)</f>
        <v>0</v>
      </c>
      <c r="K41" s="47"/>
      <c r="L41" s="33">
        <f>SUBTOTAL(9,L42:L53)</f>
        <v>6.5896087920000008</v>
      </c>
      <c r="M41" s="47"/>
      <c r="N41" s="33">
        <f>SUBTOTAL(9,N42:N53)</f>
        <v>9.0404846999999986</v>
      </c>
      <c r="O41" s="49"/>
      <c r="P41" s="32">
        <f>SUBTOTAL(9,P42:P53)</f>
        <v>0</v>
      </c>
      <c r="Q41" s="32">
        <f>SUBTOTAL(9,Q42:Q53)</f>
        <v>0</v>
      </c>
      <c r="R41" s="67"/>
      <c r="S41" s="68"/>
      <c r="T41" s="68"/>
    </row>
    <row r="42" spans="1:20" s="69" customFormat="1" ht="12" outlineLevel="3" x14ac:dyDescent="0.2">
      <c r="A42" s="70"/>
      <c r="B42" s="71"/>
      <c r="C42" s="72">
        <v>1</v>
      </c>
      <c r="D42" s="73" t="s">
        <v>53</v>
      </c>
      <c r="E42" s="74" t="s">
        <v>98</v>
      </c>
      <c r="F42" s="75" t="s">
        <v>99</v>
      </c>
      <c r="G42" s="73" t="s">
        <v>77</v>
      </c>
      <c r="H42" s="76">
        <v>246.29649999999998</v>
      </c>
      <c r="I42" s="78"/>
      <c r="J42" s="77">
        <f t="shared" ref="J42:J52" si="5">H42*I42</f>
        <v>0</v>
      </c>
      <c r="K42" s="76"/>
      <c r="L42" s="76">
        <f t="shared" ref="L42:L52" si="6">H42*K42</f>
        <v>0</v>
      </c>
      <c r="M42" s="76">
        <v>1.4999999999999999E-2</v>
      </c>
      <c r="N42" s="76">
        <f t="shared" ref="N42:N52" si="7">H42*M42</f>
        <v>3.6944474999999994</v>
      </c>
      <c r="O42" s="77">
        <v>21</v>
      </c>
      <c r="P42" s="77">
        <f t="shared" ref="P42:P52" si="8">J42*(O42/100)</f>
        <v>0</v>
      </c>
      <c r="Q42" s="77">
        <f t="shared" ref="Q42:Q52" si="9">J42+P42</f>
        <v>0</v>
      </c>
      <c r="R42" s="68"/>
      <c r="S42" s="68"/>
      <c r="T42" s="68"/>
    </row>
    <row r="43" spans="1:20" s="69" customFormat="1" ht="24" outlineLevel="3" x14ac:dyDescent="0.2">
      <c r="A43" s="70"/>
      <c r="B43" s="71"/>
      <c r="C43" s="72">
        <v>2</v>
      </c>
      <c r="D43" s="73" t="s">
        <v>53</v>
      </c>
      <c r="E43" s="74" t="s">
        <v>100</v>
      </c>
      <c r="F43" s="75" t="s">
        <v>101</v>
      </c>
      <c r="G43" s="73" t="s">
        <v>102</v>
      </c>
      <c r="H43" s="76">
        <v>222.75154999999998</v>
      </c>
      <c r="I43" s="78"/>
      <c r="J43" s="77">
        <f t="shared" si="5"/>
        <v>0</v>
      </c>
      <c r="K43" s="76"/>
      <c r="L43" s="76">
        <f t="shared" si="6"/>
        <v>0</v>
      </c>
      <c r="M43" s="76">
        <v>2.4E-2</v>
      </c>
      <c r="N43" s="76">
        <f t="shared" si="7"/>
        <v>5.3460371999999996</v>
      </c>
      <c r="O43" s="77">
        <v>21</v>
      </c>
      <c r="P43" s="77">
        <f t="shared" si="8"/>
        <v>0</v>
      </c>
      <c r="Q43" s="77">
        <f t="shared" si="9"/>
        <v>0</v>
      </c>
      <c r="R43" s="68"/>
      <c r="S43" s="68"/>
      <c r="T43" s="68"/>
    </row>
    <row r="44" spans="1:20" s="69" customFormat="1" ht="24" outlineLevel="3" x14ac:dyDescent="0.2">
      <c r="A44" s="70"/>
      <c r="B44" s="71"/>
      <c r="C44" s="72">
        <v>3</v>
      </c>
      <c r="D44" s="73" t="s">
        <v>53</v>
      </c>
      <c r="E44" s="74" t="s">
        <v>103</v>
      </c>
      <c r="F44" s="75" t="s">
        <v>104</v>
      </c>
      <c r="G44" s="73" t="s">
        <v>102</v>
      </c>
      <c r="H44" s="76">
        <v>222.75200000000001</v>
      </c>
      <c r="I44" s="78"/>
      <c r="J44" s="77">
        <f t="shared" si="5"/>
        <v>0</v>
      </c>
      <c r="K44" s="76"/>
      <c r="L44" s="76">
        <f t="shared" si="6"/>
        <v>0</v>
      </c>
      <c r="M44" s="76"/>
      <c r="N44" s="76">
        <f t="shared" si="7"/>
        <v>0</v>
      </c>
      <c r="O44" s="77">
        <v>21</v>
      </c>
      <c r="P44" s="77">
        <f t="shared" si="8"/>
        <v>0</v>
      </c>
      <c r="Q44" s="77">
        <f t="shared" si="9"/>
        <v>0</v>
      </c>
      <c r="R44" s="68"/>
      <c r="S44" s="68"/>
      <c r="T44" s="68"/>
    </row>
    <row r="45" spans="1:20" s="69" customFormat="1" ht="12" outlineLevel="3" x14ac:dyDescent="0.2">
      <c r="A45" s="70"/>
      <c r="B45" s="71"/>
      <c r="C45" s="72">
        <v>4</v>
      </c>
      <c r="D45" s="73" t="s">
        <v>105</v>
      </c>
      <c r="E45" s="74" t="s">
        <v>106</v>
      </c>
      <c r="F45" s="75" t="s">
        <v>107</v>
      </c>
      <c r="G45" s="73" t="s">
        <v>108</v>
      </c>
      <c r="H45" s="76">
        <v>4.0320030400000002</v>
      </c>
      <c r="I45" s="78"/>
      <c r="J45" s="77">
        <f t="shared" si="5"/>
        <v>0</v>
      </c>
      <c r="K45" s="76">
        <v>0.55000000000000004</v>
      </c>
      <c r="L45" s="76">
        <f t="shared" si="6"/>
        <v>2.2176016720000002</v>
      </c>
      <c r="M45" s="76"/>
      <c r="N45" s="76">
        <f t="shared" si="7"/>
        <v>0</v>
      </c>
      <c r="O45" s="77">
        <v>21</v>
      </c>
      <c r="P45" s="77">
        <f t="shared" si="8"/>
        <v>0</v>
      </c>
      <c r="Q45" s="77">
        <f t="shared" si="9"/>
        <v>0</v>
      </c>
      <c r="R45" s="68"/>
      <c r="S45" s="68"/>
      <c r="T45" s="68"/>
    </row>
    <row r="46" spans="1:20" s="69" customFormat="1" ht="24" outlineLevel="3" x14ac:dyDescent="0.2">
      <c r="A46" s="70"/>
      <c r="B46" s="71"/>
      <c r="C46" s="72">
        <v>5</v>
      </c>
      <c r="D46" s="73" t="s">
        <v>53</v>
      </c>
      <c r="E46" s="74" t="s">
        <v>109</v>
      </c>
      <c r="F46" s="75" t="s">
        <v>110</v>
      </c>
      <c r="G46" s="73" t="s">
        <v>102</v>
      </c>
      <c r="H46" s="76">
        <v>7.1999999999999984</v>
      </c>
      <c r="I46" s="78"/>
      <c r="J46" s="77">
        <f t="shared" si="5"/>
        <v>0</v>
      </c>
      <c r="K46" s="76"/>
      <c r="L46" s="76">
        <f t="shared" si="6"/>
        <v>0</v>
      </c>
      <c r="M46" s="76"/>
      <c r="N46" s="76">
        <f t="shared" si="7"/>
        <v>0</v>
      </c>
      <c r="O46" s="77">
        <v>21</v>
      </c>
      <c r="P46" s="77">
        <f t="shared" si="8"/>
        <v>0</v>
      </c>
      <c r="Q46" s="77">
        <f t="shared" si="9"/>
        <v>0</v>
      </c>
      <c r="R46" s="68"/>
      <c r="S46" s="68"/>
      <c r="T46" s="68"/>
    </row>
    <row r="47" spans="1:20" s="69" customFormat="1" ht="12" outlineLevel="3" x14ac:dyDescent="0.2">
      <c r="A47" s="70"/>
      <c r="B47" s="71"/>
      <c r="C47" s="72">
        <v>6</v>
      </c>
      <c r="D47" s="73" t="s">
        <v>105</v>
      </c>
      <c r="E47" s="74" t="s">
        <v>111</v>
      </c>
      <c r="F47" s="75" t="s">
        <v>112</v>
      </c>
      <c r="G47" s="73" t="s">
        <v>108</v>
      </c>
      <c r="H47" s="76">
        <v>4.7499999999999994E-2</v>
      </c>
      <c r="I47" s="78"/>
      <c r="J47" s="77">
        <f t="shared" si="5"/>
        <v>0</v>
      </c>
      <c r="K47" s="76">
        <v>0.55000000000000004</v>
      </c>
      <c r="L47" s="76">
        <f t="shared" si="6"/>
        <v>2.6124999999999999E-2</v>
      </c>
      <c r="M47" s="76"/>
      <c r="N47" s="76">
        <f t="shared" si="7"/>
        <v>0</v>
      </c>
      <c r="O47" s="77">
        <v>21</v>
      </c>
      <c r="P47" s="77">
        <f t="shared" si="8"/>
        <v>0</v>
      </c>
      <c r="Q47" s="77">
        <f t="shared" si="9"/>
        <v>0</v>
      </c>
      <c r="R47" s="68"/>
      <c r="S47" s="68"/>
      <c r="T47" s="68"/>
    </row>
    <row r="48" spans="1:20" s="69" customFormat="1" ht="12" outlineLevel="3" x14ac:dyDescent="0.2">
      <c r="A48" s="70"/>
      <c r="B48" s="71"/>
      <c r="C48" s="72">
        <v>7</v>
      </c>
      <c r="D48" s="73" t="s">
        <v>53</v>
      </c>
      <c r="E48" s="74" t="s">
        <v>113</v>
      </c>
      <c r="F48" s="75" t="s">
        <v>114</v>
      </c>
      <c r="G48" s="73" t="s">
        <v>77</v>
      </c>
      <c r="H48" s="76">
        <v>246.29599999999999</v>
      </c>
      <c r="I48" s="78"/>
      <c r="J48" s="77">
        <f t="shared" si="5"/>
        <v>0</v>
      </c>
      <c r="K48" s="76"/>
      <c r="L48" s="76">
        <f t="shared" si="6"/>
        <v>0</v>
      </c>
      <c r="M48" s="76"/>
      <c r="N48" s="76">
        <f t="shared" si="7"/>
        <v>0</v>
      </c>
      <c r="O48" s="77">
        <v>21</v>
      </c>
      <c r="P48" s="77">
        <f t="shared" si="8"/>
        <v>0</v>
      </c>
      <c r="Q48" s="77">
        <f t="shared" si="9"/>
        <v>0</v>
      </c>
      <c r="R48" s="68"/>
      <c r="S48" s="68"/>
      <c r="T48" s="68"/>
    </row>
    <row r="49" spans="1:20" s="69" customFormat="1" ht="12" outlineLevel="3" x14ac:dyDescent="0.2">
      <c r="A49" s="70"/>
      <c r="B49" s="71"/>
      <c r="C49" s="72">
        <v>8</v>
      </c>
      <c r="D49" s="73" t="s">
        <v>105</v>
      </c>
      <c r="E49" s="74" t="s">
        <v>115</v>
      </c>
      <c r="F49" s="75" t="s">
        <v>116</v>
      </c>
      <c r="G49" s="73" t="s">
        <v>108</v>
      </c>
      <c r="H49" s="76">
        <v>7.3888800000000003</v>
      </c>
      <c r="I49" s="78"/>
      <c r="J49" s="77">
        <f t="shared" si="5"/>
        <v>0</v>
      </c>
      <c r="K49" s="76">
        <v>0.55000000000000004</v>
      </c>
      <c r="L49" s="76">
        <f t="shared" si="6"/>
        <v>4.0638840000000007</v>
      </c>
      <c r="M49" s="76"/>
      <c r="N49" s="76">
        <f t="shared" si="7"/>
        <v>0</v>
      </c>
      <c r="O49" s="77">
        <v>21</v>
      </c>
      <c r="P49" s="77">
        <f t="shared" si="8"/>
        <v>0</v>
      </c>
      <c r="Q49" s="77">
        <f t="shared" si="9"/>
        <v>0</v>
      </c>
      <c r="R49" s="68"/>
      <c r="S49" s="68"/>
      <c r="T49" s="68"/>
    </row>
    <row r="50" spans="1:20" s="69" customFormat="1" ht="12" outlineLevel="3" x14ac:dyDescent="0.2">
      <c r="A50" s="70"/>
      <c r="B50" s="71"/>
      <c r="C50" s="72">
        <v>9</v>
      </c>
      <c r="D50" s="73" t="s">
        <v>53</v>
      </c>
      <c r="E50" s="74" t="s">
        <v>117</v>
      </c>
      <c r="F50" s="75" t="s">
        <v>118</v>
      </c>
      <c r="G50" s="73" t="s">
        <v>108</v>
      </c>
      <c r="H50" s="76">
        <v>11.468</v>
      </c>
      <c r="I50" s="78"/>
      <c r="J50" s="77">
        <f t="shared" si="5"/>
        <v>0</v>
      </c>
      <c r="K50" s="76">
        <v>1.2199999999999999E-3</v>
      </c>
      <c r="L50" s="76">
        <f t="shared" si="6"/>
        <v>1.399096E-2</v>
      </c>
      <c r="M50" s="76"/>
      <c r="N50" s="76">
        <f t="shared" si="7"/>
        <v>0</v>
      </c>
      <c r="O50" s="77">
        <v>21</v>
      </c>
      <c r="P50" s="77">
        <f t="shared" si="8"/>
        <v>0</v>
      </c>
      <c r="Q50" s="77">
        <f t="shared" si="9"/>
        <v>0</v>
      </c>
      <c r="R50" s="68"/>
      <c r="S50" s="68"/>
      <c r="T50" s="68"/>
    </row>
    <row r="51" spans="1:20" s="69" customFormat="1" ht="12" outlineLevel="3" x14ac:dyDescent="0.2">
      <c r="A51" s="70"/>
      <c r="B51" s="71"/>
      <c r="C51" s="72">
        <v>10</v>
      </c>
      <c r="D51" s="73" t="s">
        <v>53</v>
      </c>
      <c r="E51" s="74" t="s">
        <v>119</v>
      </c>
      <c r="F51" s="75" t="s">
        <v>120</v>
      </c>
      <c r="G51" s="73" t="s">
        <v>108</v>
      </c>
      <c r="H51" s="76">
        <v>11.468</v>
      </c>
      <c r="I51" s="78"/>
      <c r="J51" s="77">
        <f t="shared" si="5"/>
        <v>0</v>
      </c>
      <c r="K51" s="76">
        <v>2.3369999999999998E-2</v>
      </c>
      <c r="L51" s="76">
        <f t="shared" si="6"/>
        <v>0.26800715999999997</v>
      </c>
      <c r="M51" s="76"/>
      <c r="N51" s="76">
        <f t="shared" si="7"/>
        <v>0</v>
      </c>
      <c r="O51" s="77">
        <v>21</v>
      </c>
      <c r="P51" s="77">
        <f t="shared" si="8"/>
        <v>0</v>
      </c>
      <c r="Q51" s="77">
        <f t="shared" si="9"/>
        <v>0</v>
      </c>
      <c r="R51" s="68"/>
      <c r="S51" s="68"/>
      <c r="T51" s="68"/>
    </row>
    <row r="52" spans="1:20" s="69" customFormat="1" ht="12" outlineLevel="3" x14ac:dyDescent="0.2">
      <c r="A52" s="70"/>
      <c r="B52" s="71"/>
      <c r="C52" s="72">
        <v>11</v>
      </c>
      <c r="D52" s="73" t="s">
        <v>53</v>
      </c>
      <c r="E52" s="74" t="s">
        <v>121</v>
      </c>
      <c r="F52" s="75" t="s">
        <v>122</v>
      </c>
      <c r="G52" s="73" t="s">
        <v>89</v>
      </c>
      <c r="H52" s="76">
        <v>6.5896087919999999</v>
      </c>
      <c r="I52" s="78"/>
      <c r="J52" s="77">
        <f t="shared" si="5"/>
        <v>0</v>
      </c>
      <c r="K52" s="76"/>
      <c r="L52" s="76">
        <f t="shared" si="6"/>
        <v>0</v>
      </c>
      <c r="M52" s="76"/>
      <c r="N52" s="76">
        <f t="shared" si="7"/>
        <v>0</v>
      </c>
      <c r="O52" s="77">
        <v>21</v>
      </c>
      <c r="P52" s="77">
        <f t="shared" si="8"/>
        <v>0</v>
      </c>
      <c r="Q52" s="77">
        <f t="shared" si="9"/>
        <v>0</v>
      </c>
      <c r="R52" s="68"/>
      <c r="S52" s="68"/>
      <c r="T52" s="68"/>
    </row>
    <row r="53" spans="1:20" s="69" customFormat="1" ht="12" outlineLevel="3" x14ac:dyDescent="0.2">
      <c r="B53" s="67"/>
      <c r="C53" s="67"/>
      <c r="D53" s="67"/>
      <c r="E53" s="67"/>
      <c r="F53" s="67"/>
      <c r="G53" s="67"/>
      <c r="H53" s="67"/>
      <c r="I53" s="68"/>
      <c r="J53" s="68"/>
      <c r="K53" s="67"/>
      <c r="L53" s="67"/>
      <c r="M53" s="67"/>
      <c r="N53" s="67"/>
      <c r="O53" s="67"/>
      <c r="P53" s="68"/>
      <c r="Q53" s="68"/>
    </row>
    <row r="54" spans="1:20" s="69" customFormat="1" ht="12" outlineLevel="2" x14ac:dyDescent="0.2">
      <c r="A54" s="30" t="s">
        <v>33</v>
      </c>
      <c r="B54" s="44">
        <v>3</v>
      </c>
      <c r="C54" s="45"/>
      <c r="D54" s="46" t="s">
        <v>52</v>
      </c>
      <c r="E54" s="46"/>
      <c r="F54" s="31" t="s">
        <v>34</v>
      </c>
      <c r="G54" s="46"/>
      <c r="H54" s="47"/>
      <c r="I54" s="48"/>
      <c r="J54" s="32">
        <f>SUBTOTAL(9,J55:J76)</f>
        <v>0</v>
      </c>
      <c r="K54" s="47"/>
      <c r="L54" s="33">
        <f>SUBTOTAL(9,L55:L76)</f>
        <v>2.2150230400000002</v>
      </c>
      <c r="M54" s="47"/>
      <c r="N54" s="33">
        <f>SUBTOTAL(9,N55:N76)</f>
        <v>1.8239004099999998</v>
      </c>
      <c r="O54" s="49"/>
      <c r="P54" s="32">
        <f>SUBTOTAL(9,P55:P76)</f>
        <v>0</v>
      </c>
      <c r="Q54" s="32">
        <f>SUBTOTAL(9,Q55:Q76)</f>
        <v>0</v>
      </c>
      <c r="R54" s="67"/>
      <c r="S54" s="68"/>
      <c r="T54" s="68"/>
    </row>
    <row r="55" spans="1:20" s="69" customFormat="1" ht="12" outlineLevel="3" x14ac:dyDescent="0.2">
      <c r="A55" s="70"/>
      <c r="B55" s="71"/>
      <c r="C55" s="72">
        <v>1</v>
      </c>
      <c r="D55" s="73" t="s">
        <v>53</v>
      </c>
      <c r="E55" s="74" t="s">
        <v>123</v>
      </c>
      <c r="F55" s="75" t="s">
        <v>124</v>
      </c>
      <c r="G55" s="73" t="s">
        <v>77</v>
      </c>
      <c r="H55" s="76">
        <v>246.29649999999998</v>
      </c>
      <c r="I55" s="78"/>
      <c r="J55" s="77">
        <f t="shared" ref="J55:J75" si="10">H55*I55</f>
        <v>0</v>
      </c>
      <c r="K55" s="76"/>
      <c r="L55" s="76">
        <f t="shared" ref="L55:L75" si="11">H55*K55</f>
        <v>0</v>
      </c>
      <c r="M55" s="76">
        <v>5.94E-3</v>
      </c>
      <c r="N55" s="76">
        <f t="shared" ref="N55:N75" si="12">H55*M55</f>
        <v>1.4630012099999998</v>
      </c>
      <c r="O55" s="77">
        <v>21</v>
      </c>
      <c r="P55" s="77">
        <f t="shared" ref="P55:P75" si="13">J55*(O55/100)</f>
        <v>0</v>
      </c>
      <c r="Q55" s="77">
        <f t="shared" ref="Q55:Q75" si="14">J55+P55</f>
        <v>0</v>
      </c>
      <c r="R55" s="68"/>
      <c r="S55" s="68"/>
      <c r="T55" s="68"/>
    </row>
    <row r="56" spans="1:20" s="69" customFormat="1" ht="12" outlineLevel="3" x14ac:dyDescent="0.2">
      <c r="A56" s="70"/>
      <c r="B56" s="71"/>
      <c r="C56" s="72">
        <v>2</v>
      </c>
      <c r="D56" s="73" t="s">
        <v>53</v>
      </c>
      <c r="E56" s="74" t="s">
        <v>125</v>
      </c>
      <c r="F56" s="75" t="s">
        <v>126</v>
      </c>
      <c r="G56" s="73" t="s">
        <v>77</v>
      </c>
      <c r="H56" s="76">
        <v>2</v>
      </c>
      <c r="I56" s="78"/>
      <c r="J56" s="77">
        <f t="shared" si="10"/>
        <v>0</v>
      </c>
      <c r="K56" s="76"/>
      <c r="L56" s="76">
        <f t="shared" si="11"/>
        <v>0</v>
      </c>
      <c r="M56" s="76">
        <v>5.8399999999999997E-3</v>
      </c>
      <c r="N56" s="76">
        <f t="shared" si="12"/>
        <v>1.1679999999999999E-2</v>
      </c>
      <c r="O56" s="77">
        <v>21</v>
      </c>
      <c r="P56" s="77">
        <f t="shared" si="13"/>
        <v>0</v>
      </c>
      <c r="Q56" s="77">
        <f t="shared" si="14"/>
        <v>0</v>
      </c>
      <c r="R56" s="68"/>
      <c r="S56" s="68"/>
      <c r="T56" s="68"/>
    </row>
    <row r="57" spans="1:20" s="69" customFormat="1" ht="12" outlineLevel="3" x14ac:dyDescent="0.2">
      <c r="A57" s="70"/>
      <c r="B57" s="71"/>
      <c r="C57" s="72">
        <v>3</v>
      </c>
      <c r="D57" s="73" t="s">
        <v>53</v>
      </c>
      <c r="E57" s="74" t="s">
        <v>127</v>
      </c>
      <c r="F57" s="75" t="s">
        <v>128</v>
      </c>
      <c r="G57" s="73" t="s">
        <v>102</v>
      </c>
      <c r="H57" s="76">
        <v>43.28</v>
      </c>
      <c r="I57" s="78"/>
      <c r="J57" s="77">
        <f t="shared" si="10"/>
        <v>0</v>
      </c>
      <c r="K57" s="76"/>
      <c r="L57" s="76">
        <f t="shared" si="11"/>
        <v>0</v>
      </c>
      <c r="M57" s="76">
        <v>1.6999999999999999E-3</v>
      </c>
      <c r="N57" s="76">
        <f t="shared" si="12"/>
        <v>7.3576000000000003E-2</v>
      </c>
      <c r="O57" s="77">
        <v>21</v>
      </c>
      <c r="P57" s="77">
        <f t="shared" si="13"/>
        <v>0</v>
      </c>
      <c r="Q57" s="77">
        <f t="shared" si="14"/>
        <v>0</v>
      </c>
      <c r="R57" s="68"/>
      <c r="S57" s="68"/>
      <c r="T57" s="68"/>
    </row>
    <row r="58" spans="1:20" s="69" customFormat="1" ht="12" outlineLevel="3" x14ac:dyDescent="0.2">
      <c r="A58" s="70"/>
      <c r="B58" s="71"/>
      <c r="C58" s="72">
        <v>4</v>
      </c>
      <c r="D58" s="73" t="s">
        <v>53</v>
      </c>
      <c r="E58" s="74" t="s">
        <v>129</v>
      </c>
      <c r="F58" s="75" t="s">
        <v>130</v>
      </c>
      <c r="G58" s="73" t="s">
        <v>102</v>
      </c>
      <c r="H58" s="76">
        <v>48.22</v>
      </c>
      <c r="I58" s="78"/>
      <c r="J58" s="77">
        <f t="shared" si="10"/>
        <v>0</v>
      </c>
      <c r="K58" s="76"/>
      <c r="L58" s="76">
        <f t="shared" si="11"/>
        <v>0</v>
      </c>
      <c r="M58" s="76">
        <v>2.5999999999999999E-3</v>
      </c>
      <c r="N58" s="76">
        <f t="shared" si="12"/>
        <v>0.12537199999999998</v>
      </c>
      <c r="O58" s="77">
        <v>21</v>
      </c>
      <c r="P58" s="77">
        <f t="shared" si="13"/>
        <v>0</v>
      </c>
      <c r="Q58" s="77">
        <f t="shared" si="14"/>
        <v>0</v>
      </c>
      <c r="R58" s="68"/>
      <c r="S58" s="68"/>
      <c r="T58" s="68"/>
    </row>
    <row r="59" spans="1:20" s="69" customFormat="1" ht="12" outlineLevel="3" x14ac:dyDescent="0.2">
      <c r="A59" s="70"/>
      <c r="B59" s="71"/>
      <c r="C59" s="72">
        <v>5</v>
      </c>
      <c r="D59" s="73" t="s">
        <v>53</v>
      </c>
      <c r="E59" s="74" t="s">
        <v>131</v>
      </c>
      <c r="F59" s="75" t="s">
        <v>132</v>
      </c>
      <c r="G59" s="73" t="s">
        <v>102</v>
      </c>
      <c r="H59" s="76">
        <v>16.600000000000001</v>
      </c>
      <c r="I59" s="78"/>
      <c r="J59" s="77">
        <f t="shared" si="10"/>
        <v>0</v>
      </c>
      <c r="K59" s="76"/>
      <c r="L59" s="76">
        <f t="shared" si="11"/>
        <v>0</v>
      </c>
      <c r="M59" s="76">
        <v>3.9399999999999999E-3</v>
      </c>
      <c r="N59" s="76">
        <f t="shared" si="12"/>
        <v>6.5404000000000004E-2</v>
      </c>
      <c r="O59" s="77">
        <v>21</v>
      </c>
      <c r="P59" s="77">
        <f t="shared" si="13"/>
        <v>0</v>
      </c>
      <c r="Q59" s="77">
        <f t="shared" si="14"/>
        <v>0</v>
      </c>
      <c r="R59" s="68"/>
      <c r="S59" s="68"/>
      <c r="T59" s="68"/>
    </row>
    <row r="60" spans="1:20" s="69" customFormat="1" ht="12" outlineLevel="3" x14ac:dyDescent="0.2">
      <c r="A60" s="70"/>
      <c r="B60" s="71"/>
      <c r="C60" s="72">
        <v>6</v>
      </c>
      <c r="D60" s="73" t="s">
        <v>53</v>
      </c>
      <c r="E60" s="74" t="s">
        <v>133</v>
      </c>
      <c r="F60" s="75" t="s">
        <v>134</v>
      </c>
      <c r="G60" s="73" t="s">
        <v>102</v>
      </c>
      <c r="H60" s="76">
        <v>48.22</v>
      </c>
      <c r="I60" s="78"/>
      <c r="J60" s="77">
        <f t="shared" si="10"/>
        <v>0</v>
      </c>
      <c r="K60" s="76"/>
      <c r="L60" s="76">
        <f t="shared" si="11"/>
        <v>0</v>
      </c>
      <c r="M60" s="76">
        <v>1.7600000000000001E-3</v>
      </c>
      <c r="N60" s="76">
        <f t="shared" si="12"/>
        <v>8.4867200000000004E-2</v>
      </c>
      <c r="O60" s="77">
        <v>21</v>
      </c>
      <c r="P60" s="77">
        <f t="shared" si="13"/>
        <v>0</v>
      </c>
      <c r="Q60" s="77">
        <f t="shared" si="14"/>
        <v>0</v>
      </c>
      <c r="R60" s="68"/>
      <c r="S60" s="68"/>
      <c r="T60" s="68"/>
    </row>
    <row r="61" spans="1:20" s="69" customFormat="1" ht="12" outlineLevel="3" x14ac:dyDescent="0.2">
      <c r="A61" s="70"/>
      <c r="B61" s="71"/>
      <c r="C61" s="72">
        <v>7</v>
      </c>
      <c r="D61" s="73" t="s">
        <v>53</v>
      </c>
      <c r="E61" s="74" t="s">
        <v>135</v>
      </c>
      <c r="F61" s="75" t="s">
        <v>136</v>
      </c>
      <c r="G61" s="73" t="s">
        <v>77</v>
      </c>
      <c r="H61" s="76">
        <v>246.29599999999999</v>
      </c>
      <c r="I61" s="78"/>
      <c r="J61" s="77">
        <f t="shared" si="10"/>
        <v>0</v>
      </c>
      <c r="K61" s="76">
        <v>5.94E-3</v>
      </c>
      <c r="L61" s="76">
        <f t="shared" si="11"/>
        <v>1.4629982399999999</v>
      </c>
      <c r="M61" s="76"/>
      <c r="N61" s="76">
        <f t="shared" si="12"/>
        <v>0</v>
      </c>
      <c r="O61" s="77">
        <v>21</v>
      </c>
      <c r="P61" s="77">
        <f t="shared" si="13"/>
        <v>0</v>
      </c>
      <c r="Q61" s="77">
        <f t="shared" si="14"/>
        <v>0</v>
      </c>
      <c r="R61" s="68"/>
      <c r="S61" s="68"/>
      <c r="T61" s="68"/>
    </row>
    <row r="62" spans="1:20" s="69" customFormat="1" ht="12" outlineLevel="3" x14ac:dyDescent="0.2">
      <c r="A62" s="70"/>
      <c r="B62" s="71"/>
      <c r="C62" s="72">
        <v>8</v>
      </c>
      <c r="D62" s="73" t="s">
        <v>53</v>
      </c>
      <c r="E62" s="74" t="s">
        <v>137</v>
      </c>
      <c r="F62" s="75" t="s">
        <v>138</v>
      </c>
      <c r="G62" s="73" t="s">
        <v>102</v>
      </c>
      <c r="H62" s="76">
        <v>34.32</v>
      </c>
      <c r="I62" s="78"/>
      <c r="J62" s="77">
        <f t="shared" si="10"/>
        <v>0</v>
      </c>
      <c r="K62" s="76">
        <v>4.1399999999999996E-3</v>
      </c>
      <c r="L62" s="76">
        <f t="shared" si="11"/>
        <v>0.14208479999999998</v>
      </c>
      <c r="M62" s="76"/>
      <c r="N62" s="76">
        <f t="shared" si="12"/>
        <v>0</v>
      </c>
      <c r="O62" s="77">
        <v>21</v>
      </c>
      <c r="P62" s="77">
        <f t="shared" si="13"/>
        <v>0</v>
      </c>
      <c r="Q62" s="77">
        <f t="shared" si="14"/>
        <v>0</v>
      </c>
      <c r="R62" s="68"/>
      <c r="S62" s="68"/>
      <c r="T62" s="68"/>
    </row>
    <row r="63" spans="1:20" s="69" customFormat="1" ht="12" outlineLevel="3" x14ac:dyDescent="0.2">
      <c r="A63" s="70"/>
      <c r="B63" s="71"/>
      <c r="C63" s="72">
        <v>9</v>
      </c>
      <c r="D63" s="73" t="s">
        <v>53</v>
      </c>
      <c r="E63" s="74" t="s">
        <v>139</v>
      </c>
      <c r="F63" s="75" t="s">
        <v>140</v>
      </c>
      <c r="G63" s="73" t="s">
        <v>102</v>
      </c>
      <c r="H63" s="76">
        <v>43.28</v>
      </c>
      <c r="I63" s="78"/>
      <c r="J63" s="77">
        <f t="shared" si="10"/>
        <v>0</v>
      </c>
      <c r="K63" s="76">
        <v>2.5600000000000002E-3</v>
      </c>
      <c r="L63" s="76">
        <f t="shared" si="11"/>
        <v>0.11079680000000001</v>
      </c>
      <c r="M63" s="76"/>
      <c r="N63" s="76">
        <f t="shared" si="12"/>
        <v>0</v>
      </c>
      <c r="O63" s="77">
        <v>21</v>
      </c>
      <c r="P63" s="77">
        <f t="shared" si="13"/>
        <v>0</v>
      </c>
      <c r="Q63" s="77">
        <f t="shared" si="14"/>
        <v>0</v>
      </c>
      <c r="R63" s="68"/>
      <c r="S63" s="68"/>
      <c r="T63" s="68"/>
    </row>
    <row r="64" spans="1:20" s="69" customFormat="1" ht="12" outlineLevel="3" x14ac:dyDescent="0.2">
      <c r="A64" s="70"/>
      <c r="B64" s="71"/>
      <c r="C64" s="72">
        <v>10</v>
      </c>
      <c r="D64" s="73" t="s">
        <v>53</v>
      </c>
      <c r="E64" s="74" t="s">
        <v>141</v>
      </c>
      <c r="F64" s="75" t="s">
        <v>142</v>
      </c>
      <c r="G64" s="73" t="s">
        <v>77</v>
      </c>
      <c r="H64" s="76">
        <v>2</v>
      </c>
      <c r="I64" s="78"/>
      <c r="J64" s="77">
        <f t="shared" si="10"/>
        <v>0</v>
      </c>
      <c r="K64" s="76">
        <v>5.8100000000000001E-3</v>
      </c>
      <c r="L64" s="76">
        <f t="shared" si="11"/>
        <v>1.162E-2</v>
      </c>
      <c r="M64" s="76"/>
      <c r="N64" s="76">
        <f t="shared" si="12"/>
        <v>0</v>
      </c>
      <c r="O64" s="77">
        <v>21</v>
      </c>
      <c r="P64" s="77">
        <f t="shared" si="13"/>
        <v>0</v>
      </c>
      <c r="Q64" s="77">
        <f t="shared" si="14"/>
        <v>0</v>
      </c>
      <c r="R64" s="68"/>
      <c r="S64" s="68"/>
      <c r="T64" s="68"/>
    </row>
    <row r="65" spans="1:20" s="69" customFormat="1" ht="24" outlineLevel="3" x14ac:dyDescent="0.2">
      <c r="A65" s="70"/>
      <c r="B65" s="71"/>
      <c r="C65" s="72">
        <v>11</v>
      </c>
      <c r="D65" s="73" t="s">
        <v>53</v>
      </c>
      <c r="E65" s="74" t="s">
        <v>143</v>
      </c>
      <c r="F65" s="75" t="s">
        <v>144</v>
      </c>
      <c r="G65" s="73" t="s">
        <v>102</v>
      </c>
      <c r="H65" s="76">
        <v>246.29599999999999</v>
      </c>
      <c r="I65" s="78"/>
      <c r="J65" s="77">
        <f t="shared" si="10"/>
        <v>0</v>
      </c>
      <c r="K65" s="76">
        <v>5.5000000000000003E-4</v>
      </c>
      <c r="L65" s="76">
        <f t="shared" si="11"/>
        <v>0.13546279999999999</v>
      </c>
      <c r="M65" s="76"/>
      <c r="N65" s="76">
        <f t="shared" si="12"/>
        <v>0</v>
      </c>
      <c r="O65" s="77">
        <v>21</v>
      </c>
      <c r="P65" s="77">
        <f t="shared" si="13"/>
        <v>0</v>
      </c>
      <c r="Q65" s="77">
        <f t="shared" si="14"/>
        <v>0</v>
      </c>
      <c r="R65" s="68"/>
      <c r="S65" s="68"/>
      <c r="T65" s="68"/>
    </row>
    <row r="66" spans="1:20" s="69" customFormat="1" ht="12" outlineLevel="3" x14ac:dyDescent="0.2">
      <c r="A66" s="70"/>
      <c r="B66" s="71"/>
      <c r="C66" s="72">
        <v>12</v>
      </c>
      <c r="D66" s="73" t="s">
        <v>53</v>
      </c>
      <c r="E66" s="74" t="s">
        <v>145</v>
      </c>
      <c r="F66" s="75" t="s">
        <v>146</v>
      </c>
      <c r="G66" s="73" t="s">
        <v>102</v>
      </c>
      <c r="H66" s="76">
        <v>48.22</v>
      </c>
      <c r="I66" s="78"/>
      <c r="J66" s="77">
        <f t="shared" si="10"/>
        <v>0</v>
      </c>
      <c r="K66" s="76">
        <v>3.2200000000000002E-3</v>
      </c>
      <c r="L66" s="76">
        <f t="shared" si="11"/>
        <v>0.1552684</v>
      </c>
      <c r="M66" s="76"/>
      <c r="N66" s="76">
        <f t="shared" si="12"/>
        <v>0</v>
      </c>
      <c r="O66" s="77">
        <v>21</v>
      </c>
      <c r="P66" s="77">
        <f t="shared" si="13"/>
        <v>0</v>
      </c>
      <c r="Q66" s="77">
        <f t="shared" si="14"/>
        <v>0</v>
      </c>
      <c r="R66" s="68"/>
      <c r="S66" s="68"/>
      <c r="T66" s="68"/>
    </row>
    <row r="67" spans="1:20" s="69" customFormat="1" ht="12" outlineLevel="3" x14ac:dyDescent="0.2">
      <c r="A67" s="70"/>
      <c r="B67" s="71"/>
      <c r="C67" s="72">
        <v>13</v>
      </c>
      <c r="D67" s="73" t="s">
        <v>53</v>
      </c>
      <c r="E67" s="74" t="s">
        <v>147</v>
      </c>
      <c r="F67" s="75" t="s">
        <v>148</v>
      </c>
      <c r="G67" s="73" t="s">
        <v>102</v>
      </c>
      <c r="H67" s="76">
        <v>48.2</v>
      </c>
      <c r="I67" s="78"/>
      <c r="J67" s="77">
        <f t="shared" si="10"/>
        <v>0</v>
      </c>
      <c r="K67" s="76">
        <v>1.7700000000000001E-3</v>
      </c>
      <c r="L67" s="76">
        <f t="shared" si="11"/>
        <v>8.5314000000000015E-2</v>
      </c>
      <c r="M67" s="76"/>
      <c r="N67" s="76">
        <f t="shared" si="12"/>
        <v>0</v>
      </c>
      <c r="O67" s="77">
        <v>21</v>
      </c>
      <c r="P67" s="77">
        <f t="shared" si="13"/>
        <v>0</v>
      </c>
      <c r="Q67" s="77">
        <f t="shared" si="14"/>
        <v>0</v>
      </c>
      <c r="R67" s="68"/>
      <c r="S67" s="68"/>
      <c r="T67" s="68"/>
    </row>
    <row r="68" spans="1:20" s="69" customFormat="1" ht="12" outlineLevel="3" x14ac:dyDescent="0.2">
      <c r="A68" s="70"/>
      <c r="B68" s="71"/>
      <c r="C68" s="72">
        <v>14</v>
      </c>
      <c r="D68" s="73" t="s">
        <v>53</v>
      </c>
      <c r="E68" s="74" t="s">
        <v>149</v>
      </c>
      <c r="F68" s="75" t="s">
        <v>150</v>
      </c>
      <c r="G68" s="73" t="s">
        <v>151</v>
      </c>
      <c r="H68" s="76">
        <v>2</v>
      </c>
      <c r="I68" s="78"/>
      <c r="J68" s="77">
        <f t="shared" si="10"/>
        <v>0</v>
      </c>
      <c r="K68" s="76">
        <v>2E-3</v>
      </c>
      <c r="L68" s="76">
        <f t="shared" si="11"/>
        <v>4.0000000000000001E-3</v>
      </c>
      <c r="M68" s="76"/>
      <c r="N68" s="76">
        <f t="shared" si="12"/>
        <v>0</v>
      </c>
      <c r="O68" s="77">
        <v>21</v>
      </c>
      <c r="P68" s="77">
        <f t="shared" si="13"/>
        <v>0</v>
      </c>
      <c r="Q68" s="77">
        <f t="shared" si="14"/>
        <v>0</v>
      </c>
      <c r="R68" s="68"/>
      <c r="S68" s="68"/>
      <c r="T68" s="68"/>
    </row>
    <row r="69" spans="1:20" s="69" customFormat="1" ht="12" outlineLevel="3" x14ac:dyDescent="0.2">
      <c r="A69" s="70"/>
      <c r="B69" s="71"/>
      <c r="C69" s="72">
        <v>15</v>
      </c>
      <c r="D69" s="73" t="s">
        <v>53</v>
      </c>
      <c r="E69" s="74" t="s">
        <v>152</v>
      </c>
      <c r="F69" s="75" t="s">
        <v>153</v>
      </c>
      <c r="G69" s="73" t="s">
        <v>151</v>
      </c>
      <c r="H69" s="76">
        <v>6</v>
      </c>
      <c r="I69" s="78"/>
      <c r="J69" s="77">
        <f t="shared" si="10"/>
        <v>0</v>
      </c>
      <c r="K69" s="76"/>
      <c r="L69" s="76">
        <f t="shared" si="11"/>
        <v>0</v>
      </c>
      <c r="M69" s="76"/>
      <c r="N69" s="76">
        <f t="shared" si="12"/>
        <v>0</v>
      </c>
      <c r="O69" s="77">
        <v>21</v>
      </c>
      <c r="P69" s="77">
        <f t="shared" si="13"/>
        <v>0</v>
      </c>
      <c r="Q69" s="77">
        <f t="shared" si="14"/>
        <v>0</v>
      </c>
      <c r="R69" s="68"/>
      <c r="S69" s="68"/>
      <c r="T69" s="68"/>
    </row>
    <row r="70" spans="1:20" s="69" customFormat="1" ht="12" outlineLevel="3" x14ac:dyDescent="0.2">
      <c r="A70" s="70"/>
      <c r="B70" s="71"/>
      <c r="C70" s="72">
        <v>16</v>
      </c>
      <c r="D70" s="73" t="s">
        <v>105</v>
      </c>
      <c r="E70" s="74" t="s">
        <v>154</v>
      </c>
      <c r="F70" s="75" t="s">
        <v>155</v>
      </c>
      <c r="G70" s="73" t="s">
        <v>151</v>
      </c>
      <c r="H70" s="76">
        <v>6</v>
      </c>
      <c r="I70" s="78"/>
      <c r="J70" s="77">
        <f t="shared" si="10"/>
        <v>0</v>
      </c>
      <c r="K70" s="76">
        <v>1.7000000000000001E-4</v>
      </c>
      <c r="L70" s="76">
        <f t="shared" si="11"/>
        <v>1.0200000000000001E-3</v>
      </c>
      <c r="M70" s="76"/>
      <c r="N70" s="76">
        <f t="shared" si="12"/>
        <v>0</v>
      </c>
      <c r="O70" s="77">
        <v>21</v>
      </c>
      <c r="P70" s="77">
        <f t="shared" si="13"/>
        <v>0</v>
      </c>
      <c r="Q70" s="77">
        <f t="shared" si="14"/>
        <v>0</v>
      </c>
      <c r="R70" s="68"/>
      <c r="S70" s="68"/>
      <c r="T70" s="68"/>
    </row>
    <row r="71" spans="1:20" s="69" customFormat="1" ht="12" outlineLevel="3" x14ac:dyDescent="0.2">
      <c r="A71" s="70"/>
      <c r="B71" s="71"/>
      <c r="C71" s="72">
        <v>17</v>
      </c>
      <c r="D71" s="73" t="s">
        <v>53</v>
      </c>
      <c r="E71" s="74" t="s">
        <v>156</v>
      </c>
      <c r="F71" s="75" t="s">
        <v>157</v>
      </c>
      <c r="G71" s="73" t="s">
        <v>151</v>
      </c>
      <c r="H71" s="76">
        <v>50</v>
      </c>
      <c r="I71" s="78"/>
      <c r="J71" s="77">
        <f t="shared" si="10"/>
        <v>0</v>
      </c>
      <c r="K71" s="76"/>
      <c r="L71" s="76">
        <f t="shared" si="11"/>
        <v>0</v>
      </c>
      <c r="M71" s="76"/>
      <c r="N71" s="76">
        <f t="shared" si="12"/>
        <v>0</v>
      </c>
      <c r="O71" s="77">
        <v>21</v>
      </c>
      <c r="P71" s="77">
        <f t="shared" si="13"/>
        <v>0</v>
      </c>
      <c r="Q71" s="77">
        <f t="shared" si="14"/>
        <v>0</v>
      </c>
      <c r="R71" s="68"/>
      <c r="S71" s="68"/>
      <c r="T71" s="68"/>
    </row>
    <row r="72" spans="1:20" s="69" customFormat="1" ht="12" outlineLevel="3" x14ac:dyDescent="0.2">
      <c r="A72" s="70"/>
      <c r="B72" s="71"/>
      <c r="C72" s="72">
        <v>18</v>
      </c>
      <c r="D72" s="73" t="s">
        <v>105</v>
      </c>
      <c r="E72" s="74" t="s">
        <v>158</v>
      </c>
      <c r="F72" s="75" t="s">
        <v>159</v>
      </c>
      <c r="G72" s="73" t="s">
        <v>151</v>
      </c>
      <c r="H72" s="76">
        <v>50</v>
      </c>
      <c r="I72" s="78"/>
      <c r="J72" s="77">
        <f t="shared" si="10"/>
        <v>0</v>
      </c>
      <c r="K72" s="76">
        <v>9.3999999999999997E-4</v>
      </c>
      <c r="L72" s="76">
        <f t="shared" si="11"/>
        <v>4.7E-2</v>
      </c>
      <c r="M72" s="76"/>
      <c r="N72" s="76">
        <f t="shared" si="12"/>
        <v>0</v>
      </c>
      <c r="O72" s="77">
        <v>21</v>
      </c>
      <c r="P72" s="77">
        <f t="shared" si="13"/>
        <v>0</v>
      </c>
      <c r="Q72" s="77">
        <f t="shared" si="14"/>
        <v>0</v>
      </c>
      <c r="R72" s="68"/>
      <c r="S72" s="68"/>
      <c r="T72" s="68"/>
    </row>
    <row r="73" spans="1:20" s="69" customFormat="1" ht="12" outlineLevel="3" x14ac:dyDescent="0.2">
      <c r="A73" s="70"/>
      <c r="B73" s="71"/>
      <c r="C73" s="72">
        <v>19</v>
      </c>
      <c r="D73" s="73" t="s">
        <v>53</v>
      </c>
      <c r="E73" s="74" t="s">
        <v>160</v>
      </c>
      <c r="F73" s="75" t="s">
        <v>161</v>
      </c>
      <c r="G73" s="73" t="s">
        <v>151</v>
      </c>
      <c r="H73" s="76">
        <v>4</v>
      </c>
      <c r="I73" s="78"/>
      <c r="J73" s="77">
        <f t="shared" si="10"/>
        <v>0</v>
      </c>
      <c r="K73" s="76">
        <v>3.1199999999999999E-3</v>
      </c>
      <c r="L73" s="76">
        <f t="shared" si="11"/>
        <v>1.248E-2</v>
      </c>
      <c r="M73" s="76"/>
      <c r="N73" s="76">
        <f t="shared" si="12"/>
        <v>0</v>
      </c>
      <c r="O73" s="77">
        <v>21</v>
      </c>
      <c r="P73" s="77">
        <f t="shared" si="13"/>
        <v>0</v>
      </c>
      <c r="Q73" s="77">
        <f t="shared" si="14"/>
        <v>0</v>
      </c>
      <c r="R73" s="68"/>
      <c r="S73" s="68"/>
      <c r="T73" s="68"/>
    </row>
    <row r="74" spans="1:20" s="69" customFormat="1" ht="12" outlineLevel="3" x14ac:dyDescent="0.2">
      <c r="A74" s="70"/>
      <c r="B74" s="71"/>
      <c r="C74" s="72">
        <v>20</v>
      </c>
      <c r="D74" s="73" t="s">
        <v>53</v>
      </c>
      <c r="E74" s="74" t="s">
        <v>162</v>
      </c>
      <c r="F74" s="75" t="s">
        <v>163</v>
      </c>
      <c r="G74" s="73" t="s">
        <v>102</v>
      </c>
      <c r="H74" s="76">
        <v>16.600000000000001</v>
      </c>
      <c r="I74" s="78"/>
      <c r="J74" s="77">
        <f t="shared" si="10"/>
        <v>0</v>
      </c>
      <c r="K74" s="76">
        <v>2.8300000000000001E-3</v>
      </c>
      <c r="L74" s="76">
        <f t="shared" si="11"/>
        <v>4.6978000000000006E-2</v>
      </c>
      <c r="M74" s="76"/>
      <c r="N74" s="76">
        <f t="shared" si="12"/>
        <v>0</v>
      </c>
      <c r="O74" s="77">
        <v>21</v>
      </c>
      <c r="P74" s="77">
        <f t="shared" si="13"/>
        <v>0</v>
      </c>
      <c r="Q74" s="77">
        <f t="shared" si="14"/>
        <v>0</v>
      </c>
      <c r="R74" s="68"/>
      <c r="S74" s="68"/>
      <c r="T74" s="68"/>
    </row>
    <row r="75" spans="1:20" s="69" customFormat="1" ht="12" outlineLevel="3" x14ac:dyDescent="0.2">
      <c r="A75" s="70"/>
      <c r="B75" s="71"/>
      <c r="C75" s="72">
        <v>21</v>
      </c>
      <c r="D75" s="73" t="s">
        <v>53</v>
      </c>
      <c r="E75" s="74" t="s">
        <v>164</v>
      </c>
      <c r="F75" s="75" t="s">
        <v>165</v>
      </c>
      <c r="G75" s="73" t="s">
        <v>89</v>
      </c>
      <c r="H75" s="76">
        <v>2.2150230400000002</v>
      </c>
      <c r="I75" s="78"/>
      <c r="J75" s="77">
        <f t="shared" si="10"/>
        <v>0</v>
      </c>
      <c r="K75" s="76"/>
      <c r="L75" s="76">
        <f t="shared" si="11"/>
        <v>0</v>
      </c>
      <c r="M75" s="76"/>
      <c r="N75" s="76">
        <f t="shared" si="12"/>
        <v>0</v>
      </c>
      <c r="O75" s="77">
        <v>21</v>
      </c>
      <c r="P75" s="77">
        <f t="shared" si="13"/>
        <v>0</v>
      </c>
      <c r="Q75" s="77">
        <f t="shared" si="14"/>
        <v>0</v>
      </c>
      <c r="R75" s="68"/>
      <c r="S75" s="68"/>
      <c r="T75" s="68"/>
    </row>
    <row r="76" spans="1:20" s="69" customFormat="1" ht="12" outlineLevel="3" x14ac:dyDescent="0.2">
      <c r="B76" s="67"/>
      <c r="C76" s="67"/>
      <c r="D76" s="67"/>
      <c r="E76" s="67"/>
      <c r="F76" s="67"/>
      <c r="G76" s="67"/>
      <c r="H76" s="67"/>
      <c r="I76" s="68"/>
      <c r="J76" s="68"/>
      <c r="K76" s="67"/>
      <c r="L76" s="67"/>
      <c r="M76" s="67"/>
      <c r="N76" s="67"/>
      <c r="O76" s="67"/>
      <c r="P76" s="68"/>
      <c r="Q76" s="68"/>
    </row>
    <row r="77" spans="1:20" s="69" customFormat="1" ht="12" outlineLevel="2" x14ac:dyDescent="0.2">
      <c r="A77" s="30" t="s">
        <v>35</v>
      </c>
      <c r="B77" s="44">
        <v>3</v>
      </c>
      <c r="C77" s="45"/>
      <c r="D77" s="46" t="s">
        <v>52</v>
      </c>
      <c r="E77" s="46"/>
      <c r="F77" s="31" t="s">
        <v>36</v>
      </c>
      <c r="G77" s="46"/>
      <c r="H77" s="47"/>
      <c r="I77" s="48"/>
      <c r="J77" s="32">
        <f>SUBTOTAL(9,J78:J83)</f>
        <v>0</v>
      </c>
      <c r="K77" s="47"/>
      <c r="L77" s="33">
        <f>SUBTOTAL(9,L78:L83)</f>
        <v>1.3193950000000001</v>
      </c>
      <c r="M77" s="47"/>
      <c r="N77" s="33">
        <f>SUBTOTAL(9,N78:N83)</f>
        <v>1.38897</v>
      </c>
      <c r="O77" s="49"/>
      <c r="P77" s="32">
        <f>SUBTOTAL(9,P78:P83)</f>
        <v>0</v>
      </c>
      <c r="Q77" s="32">
        <f>SUBTOTAL(9,Q78:Q83)</f>
        <v>0</v>
      </c>
      <c r="R77" s="67"/>
      <c r="S77" s="68"/>
      <c r="T77" s="68"/>
    </row>
    <row r="78" spans="1:20" s="69" customFormat="1" ht="12" outlineLevel="3" x14ac:dyDescent="0.2">
      <c r="A78" s="70"/>
      <c r="B78" s="71"/>
      <c r="C78" s="72">
        <v>1</v>
      </c>
      <c r="D78" s="73" t="s">
        <v>53</v>
      </c>
      <c r="E78" s="74" t="s">
        <v>166</v>
      </c>
      <c r="F78" s="75" t="s">
        <v>167</v>
      </c>
      <c r="G78" s="73" t="s">
        <v>77</v>
      </c>
      <c r="H78" s="76">
        <v>126.5</v>
      </c>
      <c r="I78" s="78"/>
      <c r="J78" s="77">
        <f>H78*I78</f>
        <v>0</v>
      </c>
      <c r="K78" s="76"/>
      <c r="L78" s="76">
        <f>H78*K78</f>
        <v>0</v>
      </c>
      <c r="M78" s="76">
        <v>1.098E-2</v>
      </c>
      <c r="N78" s="76">
        <f>H78*M78</f>
        <v>1.38897</v>
      </c>
      <c r="O78" s="77">
        <v>21</v>
      </c>
      <c r="P78" s="77">
        <f>J78*(O78/100)</f>
        <v>0</v>
      </c>
      <c r="Q78" s="77">
        <f>J78+P78</f>
        <v>0</v>
      </c>
      <c r="R78" s="68"/>
      <c r="S78" s="68"/>
      <c r="T78" s="68"/>
    </row>
    <row r="79" spans="1:20" s="69" customFormat="1" ht="12" outlineLevel="3" x14ac:dyDescent="0.2">
      <c r="A79" s="70"/>
      <c r="B79" s="71"/>
      <c r="C79" s="72">
        <v>2</v>
      </c>
      <c r="D79" s="73" t="s">
        <v>53</v>
      </c>
      <c r="E79" s="74" t="s">
        <v>168</v>
      </c>
      <c r="F79" s="75" t="s">
        <v>169</v>
      </c>
      <c r="G79" s="73" t="s">
        <v>77</v>
      </c>
      <c r="H79" s="76">
        <v>126.5</v>
      </c>
      <c r="I79" s="78"/>
      <c r="J79" s="77">
        <f>H79*I79</f>
        <v>0</v>
      </c>
      <c r="K79" s="76"/>
      <c r="L79" s="76">
        <f>H79*K79</f>
        <v>0</v>
      </c>
      <c r="M79" s="76"/>
      <c r="N79" s="76">
        <f>H79*M79</f>
        <v>0</v>
      </c>
      <c r="O79" s="77">
        <v>21</v>
      </c>
      <c r="P79" s="77">
        <f>J79*(O79/100)</f>
        <v>0</v>
      </c>
      <c r="Q79" s="77">
        <f>J79+P79</f>
        <v>0</v>
      </c>
      <c r="R79" s="68"/>
      <c r="S79" s="68"/>
      <c r="T79" s="68"/>
    </row>
    <row r="80" spans="1:20" s="69" customFormat="1" ht="12" outlineLevel="3" x14ac:dyDescent="0.2">
      <c r="A80" s="70"/>
      <c r="B80" s="71"/>
      <c r="C80" s="72">
        <v>3</v>
      </c>
      <c r="D80" s="73" t="s">
        <v>105</v>
      </c>
      <c r="E80" s="74" t="s">
        <v>170</v>
      </c>
      <c r="F80" s="75" t="s">
        <v>171</v>
      </c>
      <c r="G80" s="73" t="s">
        <v>77</v>
      </c>
      <c r="H80" s="76">
        <v>126.5</v>
      </c>
      <c r="I80" s="78"/>
      <c r="J80" s="77">
        <f>H80*I80</f>
        <v>0</v>
      </c>
      <c r="K80" s="76">
        <v>1.023E-2</v>
      </c>
      <c r="L80" s="76">
        <f>H80*K80</f>
        <v>1.294095</v>
      </c>
      <c r="M80" s="76"/>
      <c r="N80" s="76">
        <f>H80*M80</f>
        <v>0</v>
      </c>
      <c r="O80" s="77">
        <v>21</v>
      </c>
      <c r="P80" s="77">
        <f>J80*(O80/100)</f>
        <v>0</v>
      </c>
      <c r="Q80" s="77">
        <f>J80+P80</f>
        <v>0</v>
      </c>
      <c r="R80" s="68"/>
      <c r="S80" s="68"/>
      <c r="T80" s="68"/>
    </row>
    <row r="81" spans="1:20" s="69" customFormat="1" ht="12" outlineLevel="3" x14ac:dyDescent="0.2">
      <c r="A81" s="70"/>
      <c r="B81" s="71"/>
      <c r="C81" s="72">
        <v>4</v>
      </c>
      <c r="D81" s="73" t="s">
        <v>53</v>
      </c>
      <c r="E81" s="74" t="s">
        <v>172</v>
      </c>
      <c r="F81" s="75" t="s">
        <v>173</v>
      </c>
      <c r="G81" s="73" t="s">
        <v>77</v>
      </c>
      <c r="H81" s="76">
        <v>126.5</v>
      </c>
      <c r="I81" s="78"/>
      <c r="J81" s="77">
        <f>H81*I81</f>
        <v>0</v>
      </c>
      <c r="K81" s="76">
        <v>2.0000000000000001E-4</v>
      </c>
      <c r="L81" s="76">
        <f>H81*K81</f>
        <v>2.53E-2</v>
      </c>
      <c r="M81" s="76"/>
      <c r="N81" s="76">
        <f>H81*M81</f>
        <v>0</v>
      </c>
      <c r="O81" s="77">
        <v>21</v>
      </c>
      <c r="P81" s="77">
        <f>J81*(O81/100)</f>
        <v>0</v>
      </c>
      <c r="Q81" s="77">
        <f>J81+P81</f>
        <v>0</v>
      </c>
      <c r="R81" s="68"/>
      <c r="S81" s="68"/>
      <c r="T81" s="68"/>
    </row>
    <row r="82" spans="1:20" s="69" customFormat="1" ht="12" outlineLevel="3" x14ac:dyDescent="0.2">
      <c r="A82" s="70"/>
      <c r="B82" s="71"/>
      <c r="C82" s="72">
        <v>5</v>
      </c>
      <c r="D82" s="73" t="s">
        <v>53</v>
      </c>
      <c r="E82" s="74" t="s">
        <v>174</v>
      </c>
      <c r="F82" s="75" t="s">
        <v>175</v>
      </c>
      <c r="G82" s="73" t="s">
        <v>89</v>
      </c>
      <c r="H82" s="76">
        <v>1.3193950000000001</v>
      </c>
      <c r="I82" s="78"/>
      <c r="J82" s="77">
        <f>H82*I82</f>
        <v>0</v>
      </c>
      <c r="K82" s="76"/>
      <c r="L82" s="76">
        <f>H82*K82</f>
        <v>0</v>
      </c>
      <c r="M82" s="76"/>
      <c r="N82" s="76">
        <f>H82*M82</f>
        <v>0</v>
      </c>
      <c r="O82" s="77">
        <v>21</v>
      </c>
      <c r="P82" s="77">
        <f>J82*(O82/100)</f>
        <v>0</v>
      </c>
      <c r="Q82" s="77">
        <f>J82+P82</f>
        <v>0</v>
      </c>
      <c r="R82" s="68"/>
      <c r="S82" s="68"/>
      <c r="T82" s="68"/>
    </row>
    <row r="83" spans="1:20" s="69" customFormat="1" ht="12" outlineLevel="3" x14ac:dyDescent="0.2">
      <c r="B83" s="67"/>
      <c r="C83" s="67"/>
      <c r="D83" s="67"/>
      <c r="E83" s="67"/>
      <c r="F83" s="67"/>
      <c r="G83" s="67"/>
      <c r="H83" s="67"/>
      <c r="I83" s="68"/>
      <c r="J83" s="68"/>
      <c r="K83" s="67"/>
      <c r="L83" s="67"/>
      <c r="M83" s="67"/>
      <c r="N83" s="67"/>
      <c r="O83" s="67"/>
      <c r="P83" s="68"/>
      <c r="Q83" s="68"/>
    </row>
    <row r="84" spans="1:20" s="69" customFormat="1" ht="12" outlineLevel="2" x14ac:dyDescent="0.2">
      <c r="A84" s="30" t="s">
        <v>37</v>
      </c>
      <c r="B84" s="44">
        <v>3</v>
      </c>
      <c r="C84" s="45"/>
      <c r="D84" s="46" t="s">
        <v>52</v>
      </c>
      <c r="E84" s="46"/>
      <c r="F84" s="31" t="s">
        <v>38</v>
      </c>
      <c r="G84" s="46"/>
      <c r="H84" s="47"/>
      <c r="I84" s="48"/>
      <c r="J84" s="32">
        <f>SUBTOTAL(9,J85:J91)</f>
        <v>0</v>
      </c>
      <c r="K84" s="47"/>
      <c r="L84" s="33">
        <f>SUBTOTAL(9,L85:L91)</f>
        <v>0.14475901500000002</v>
      </c>
      <c r="M84" s="47"/>
      <c r="N84" s="33">
        <f>SUBTOTAL(9,N85:N91)</f>
        <v>0</v>
      </c>
      <c r="O84" s="49"/>
      <c r="P84" s="32">
        <f>SUBTOTAL(9,P85:P91)</f>
        <v>0</v>
      </c>
      <c r="Q84" s="32">
        <f>SUBTOTAL(9,Q85:Q91)</f>
        <v>0</v>
      </c>
      <c r="R84" s="67"/>
      <c r="S84" s="68"/>
      <c r="T84" s="68"/>
    </row>
    <row r="85" spans="1:20" s="69" customFormat="1" ht="12" outlineLevel="3" x14ac:dyDescent="0.2">
      <c r="A85" s="70"/>
      <c r="B85" s="71"/>
      <c r="C85" s="72">
        <v>1</v>
      </c>
      <c r="D85" s="73" t="s">
        <v>53</v>
      </c>
      <c r="E85" s="74" t="s">
        <v>176</v>
      </c>
      <c r="F85" s="75" t="s">
        <v>177</v>
      </c>
      <c r="G85" s="73" t="s">
        <v>77</v>
      </c>
      <c r="H85" s="76">
        <v>211.73425</v>
      </c>
      <c r="I85" s="78"/>
      <c r="J85" s="77">
        <f t="shared" ref="J85:J90" si="15">H85*I85</f>
        <v>0</v>
      </c>
      <c r="K85" s="76">
        <v>6.0000000000000002E-5</v>
      </c>
      <c r="L85" s="76">
        <f t="shared" ref="L85:L90" si="16">H85*K85</f>
        <v>1.2704055000000001E-2</v>
      </c>
      <c r="M85" s="76"/>
      <c r="N85" s="76">
        <f t="shared" ref="N85:N90" si="17">H85*M85</f>
        <v>0</v>
      </c>
      <c r="O85" s="77">
        <v>21</v>
      </c>
      <c r="P85" s="77">
        <f t="shared" ref="P85:P90" si="18">J85*(O85/100)</f>
        <v>0</v>
      </c>
      <c r="Q85" s="77">
        <f t="shared" ref="Q85:Q90" si="19">J85+P85</f>
        <v>0</v>
      </c>
      <c r="R85" s="68"/>
      <c r="S85" s="68"/>
      <c r="T85" s="68"/>
    </row>
    <row r="86" spans="1:20" s="69" customFormat="1" ht="12" outlineLevel="3" x14ac:dyDescent="0.2">
      <c r="A86" s="70"/>
      <c r="B86" s="71"/>
      <c r="C86" s="72">
        <v>2</v>
      </c>
      <c r="D86" s="73" t="s">
        <v>53</v>
      </c>
      <c r="E86" s="74" t="s">
        <v>178</v>
      </c>
      <c r="F86" s="75" t="s">
        <v>179</v>
      </c>
      <c r="G86" s="73" t="s">
        <v>77</v>
      </c>
      <c r="H86" s="76">
        <v>211.73400000000001</v>
      </c>
      <c r="I86" s="78"/>
      <c r="J86" s="77">
        <f t="shared" si="15"/>
        <v>0</v>
      </c>
      <c r="K86" s="76"/>
      <c r="L86" s="76">
        <f t="shared" si="16"/>
        <v>0</v>
      </c>
      <c r="M86" s="76"/>
      <c r="N86" s="76">
        <f t="shared" si="17"/>
        <v>0</v>
      </c>
      <c r="O86" s="77">
        <v>21</v>
      </c>
      <c r="P86" s="77">
        <f t="shared" si="18"/>
        <v>0</v>
      </c>
      <c r="Q86" s="77">
        <f t="shared" si="19"/>
        <v>0</v>
      </c>
      <c r="R86" s="68"/>
      <c r="S86" s="68"/>
      <c r="T86" s="68"/>
    </row>
    <row r="87" spans="1:20" s="69" customFormat="1" ht="24" outlineLevel="3" x14ac:dyDescent="0.2">
      <c r="A87" s="70"/>
      <c r="B87" s="71"/>
      <c r="C87" s="72">
        <v>3</v>
      </c>
      <c r="D87" s="73" t="s">
        <v>53</v>
      </c>
      <c r="E87" s="74" t="s">
        <v>180</v>
      </c>
      <c r="F87" s="75" t="s">
        <v>181</v>
      </c>
      <c r="G87" s="73" t="s">
        <v>77</v>
      </c>
      <c r="H87" s="76">
        <v>211.73400000000001</v>
      </c>
      <c r="I87" s="78"/>
      <c r="J87" s="77">
        <f t="shared" si="15"/>
        <v>0</v>
      </c>
      <c r="K87" s="76">
        <v>4.4000000000000002E-4</v>
      </c>
      <c r="L87" s="76">
        <f t="shared" si="16"/>
        <v>9.3162960000000003E-2</v>
      </c>
      <c r="M87" s="76"/>
      <c r="N87" s="76">
        <f t="shared" si="17"/>
        <v>0</v>
      </c>
      <c r="O87" s="77">
        <v>21</v>
      </c>
      <c r="P87" s="77">
        <f t="shared" si="18"/>
        <v>0</v>
      </c>
      <c r="Q87" s="77">
        <f t="shared" si="19"/>
        <v>0</v>
      </c>
      <c r="R87" s="68"/>
      <c r="S87" s="68"/>
      <c r="T87" s="68"/>
    </row>
    <row r="88" spans="1:20" s="69" customFormat="1" ht="12" outlineLevel="3" x14ac:dyDescent="0.2">
      <c r="A88" s="70"/>
      <c r="B88" s="71"/>
      <c r="C88" s="72">
        <v>4</v>
      </c>
      <c r="D88" s="73" t="s">
        <v>53</v>
      </c>
      <c r="E88" s="74" t="s">
        <v>182</v>
      </c>
      <c r="F88" s="75" t="s">
        <v>183</v>
      </c>
      <c r="G88" s="73" t="s">
        <v>77</v>
      </c>
      <c r="H88" s="76">
        <v>92.6</v>
      </c>
      <c r="I88" s="78"/>
      <c r="J88" s="77">
        <f t="shared" si="15"/>
        <v>0</v>
      </c>
      <c r="K88" s="76">
        <v>2.0000000000000002E-5</v>
      </c>
      <c r="L88" s="76">
        <f t="shared" si="16"/>
        <v>1.8520000000000001E-3</v>
      </c>
      <c r="M88" s="76"/>
      <c r="N88" s="76">
        <f t="shared" si="17"/>
        <v>0</v>
      </c>
      <c r="O88" s="77">
        <v>21</v>
      </c>
      <c r="P88" s="77">
        <f t="shared" si="18"/>
        <v>0</v>
      </c>
      <c r="Q88" s="77">
        <f t="shared" si="19"/>
        <v>0</v>
      </c>
      <c r="R88" s="68"/>
      <c r="S88" s="68"/>
      <c r="T88" s="68"/>
    </row>
    <row r="89" spans="1:20" s="69" customFormat="1" ht="12" outlineLevel="3" x14ac:dyDescent="0.2">
      <c r="A89" s="70"/>
      <c r="B89" s="71"/>
      <c r="C89" s="72">
        <v>5</v>
      </c>
      <c r="D89" s="73" t="s">
        <v>53</v>
      </c>
      <c r="E89" s="74" t="s">
        <v>184</v>
      </c>
      <c r="F89" s="75" t="s">
        <v>185</v>
      </c>
      <c r="G89" s="73" t="s">
        <v>77</v>
      </c>
      <c r="H89" s="76">
        <v>92.6</v>
      </c>
      <c r="I89" s="78"/>
      <c r="J89" s="77">
        <f t="shared" si="15"/>
        <v>0</v>
      </c>
      <c r="K89" s="76"/>
      <c r="L89" s="76">
        <f t="shared" si="16"/>
        <v>0</v>
      </c>
      <c r="M89" s="76"/>
      <c r="N89" s="76">
        <f t="shared" si="17"/>
        <v>0</v>
      </c>
      <c r="O89" s="77">
        <v>21</v>
      </c>
      <c r="P89" s="77">
        <f t="shared" si="18"/>
        <v>0</v>
      </c>
      <c r="Q89" s="77">
        <f t="shared" si="19"/>
        <v>0</v>
      </c>
      <c r="R89" s="68"/>
      <c r="S89" s="68"/>
      <c r="T89" s="68"/>
    </row>
    <row r="90" spans="1:20" s="69" customFormat="1" ht="12" outlineLevel="3" x14ac:dyDescent="0.2">
      <c r="A90" s="70"/>
      <c r="B90" s="71"/>
      <c r="C90" s="72">
        <v>6</v>
      </c>
      <c r="D90" s="73" t="s">
        <v>53</v>
      </c>
      <c r="E90" s="74" t="s">
        <v>186</v>
      </c>
      <c r="F90" s="75" t="s">
        <v>187</v>
      </c>
      <c r="G90" s="73" t="s">
        <v>77</v>
      </c>
      <c r="H90" s="76">
        <v>92.6</v>
      </c>
      <c r="I90" s="78"/>
      <c r="J90" s="77">
        <f t="shared" si="15"/>
        <v>0</v>
      </c>
      <c r="K90" s="76">
        <v>4.0000000000000002E-4</v>
      </c>
      <c r="L90" s="76">
        <f t="shared" si="16"/>
        <v>3.7039999999999997E-2</v>
      </c>
      <c r="M90" s="76"/>
      <c r="N90" s="76">
        <f t="shared" si="17"/>
        <v>0</v>
      </c>
      <c r="O90" s="77">
        <v>21</v>
      </c>
      <c r="P90" s="77">
        <f t="shared" si="18"/>
        <v>0</v>
      </c>
      <c r="Q90" s="77">
        <f t="shared" si="19"/>
        <v>0</v>
      </c>
      <c r="R90" s="68"/>
      <c r="S90" s="68"/>
      <c r="T90" s="68"/>
    </row>
    <row r="91" spans="1:20" s="69" customFormat="1" ht="12" outlineLevel="3" x14ac:dyDescent="0.2">
      <c r="B91" s="67"/>
      <c r="C91" s="67"/>
      <c r="D91" s="67"/>
      <c r="E91" s="67"/>
      <c r="F91" s="67"/>
      <c r="G91" s="67"/>
      <c r="H91" s="67"/>
      <c r="I91" s="68"/>
      <c r="J91" s="68"/>
      <c r="K91" s="67"/>
      <c r="L91" s="67"/>
      <c r="M91" s="67"/>
      <c r="N91" s="67"/>
      <c r="O91" s="67"/>
      <c r="P91" s="68"/>
      <c r="Q91" s="68"/>
    </row>
    <row r="92" spans="1:20" s="69" customFormat="1" ht="12" outlineLevel="2" x14ac:dyDescent="0.2">
      <c r="A92" s="30" t="s">
        <v>39</v>
      </c>
      <c r="B92" s="44">
        <v>3</v>
      </c>
      <c r="C92" s="45"/>
      <c r="D92" s="46" t="s">
        <v>52</v>
      </c>
      <c r="E92" s="46"/>
      <c r="F92" s="31" t="s">
        <v>40</v>
      </c>
      <c r="G92" s="46"/>
      <c r="H92" s="47"/>
      <c r="I92" s="48"/>
      <c r="J92" s="32">
        <f>SUBTOTAL(9,J93:J95)</f>
        <v>0</v>
      </c>
      <c r="K92" s="47"/>
      <c r="L92" s="33">
        <f>SUBTOTAL(9,L93:L95)</f>
        <v>0</v>
      </c>
      <c r="M92" s="47"/>
      <c r="N92" s="33">
        <f>SUBTOTAL(9,N93:N95)</f>
        <v>0</v>
      </c>
      <c r="O92" s="49"/>
      <c r="P92" s="32">
        <f>SUBTOTAL(9,P93:P95)</f>
        <v>0</v>
      </c>
      <c r="Q92" s="32">
        <f>SUBTOTAL(9,Q93:Q95)</f>
        <v>0</v>
      </c>
      <c r="R92" s="67"/>
      <c r="S92" s="68"/>
      <c r="T92" s="68"/>
    </row>
    <row r="93" spans="1:20" s="69" customFormat="1" ht="36" outlineLevel="3" x14ac:dyDescent="0.2">
      <c r="A93" s="70"/>
      <c r="B93" s="71"/>
      <c r="C93" s="72">
        <v>1</v>
      </c>
      <c r="D93" s="73" t="s">
        <v>188</v>
      </c>
      <c r="E93" s="74" t="s">
        <v>189</v>
      </c>
      <c r="F93" s="75" t="s">
        <v>190</v>
      </c>
      <c r="G93" s="73" t="s">
        <v>56</v>
      </c>
      <c r="H93" s="76">
        <v>1</v>
      </c>
      <c r="I93" s="78"/>
      <c r="J93" s="77">
        <f>H93*I93</f>
        <v>0</v>
      </c>
      <c r="K93" s="76"/>
      <c r="L93" s="76">
        <f>H93*K93</f>
        <v>0</v>
      </c>
      <c r="M93" s="76"/>
      <c r="N93" s="76">
        <f>H93*M93</f>
        <v>0</v>
      </c>
      <c r="O93" s="77">
        <v>21</v>
      </c>
      <c r="P93" s="77">
        <f>J93*(O93/100)</f>
        <v>0</v>
      </c>
      <c r="Q93" s="77">
        <f>J93+P93</f>
        <v>0</v>
      </c>
      <c r="R93" s="68"/>
      <c r="S93" s="68"/>
      <c r="T93" s="68"/>
    </row>
    <row r="94" spans="1:20" s="69" customFormat="1" ht="12" outlineLevel="3" x14ac:dyDescent="0.2">
      <c r="A94" s="70"/>
      <c r="B94" s="71"/>
      <c r="C94" s="72">
        <v>2</v>
      </c>
      <c r="D94" s="73" t="s">
        <v>188</v>
      </c>
      <c r="E94" s="74" t="s">
        <v>191</v>
      </c>
      <c r="F94" s="75" t="s">
        <v>192</v>
      </c>
      <c r="G94" s="73" t="s">
        <v>56</v>
      </c>
      <c r="H94" s="76">
        <v>1</v>
      </c>
      <c r="I94" s="78"/>
      <c r="J94" s="77">
        <f>H94*I94</f>
        <v>0</v>
      </c>
      <c r="K94" s="76"/>
      <c r="L94" s="76">
        <f>H94*K94</f>
        <v>0</v>
      </c>
      <c r="M94" s="76"/>
      <c r="N94" s="76">
        <f>H94*M94</f>
        <v>0</v>
      </c>
      <c r="O94" s="77">
        <v>21</v>
      </c>
      <c r="P94" s="77">
        <f>J94*(O94/100)</f>
        <v>0</v>
      </c>
      <c r="Q94" s="77">
        <f>J94+P94</f>
        <v>0</v>
      </c>
      <c r="R94" s="68"/>
      <c r="S94" s="68"/>
      <c r="T94" s="68"/>
    </row>
    <row r="95" spans="1:20" s="69" customFormat="1" ht="12" outlineLevel="3" x14ac:dyDescent="0.2">
      <c r="B95" s="67"/>
      <c r="C95" s="67"/>
      <c r="D95" s="67"/>
      <c r="E95" s="67"/>
      <c r="F95" s="67"/>
      <c r="G95" s="67"/>
      <c r="H95" s="67"/>
      <c r="I95" s="68"/>
      <c r="J95" s="68"/>
      <c r="K95" s="67"/>
      <c r="L95" s="67"/>
      <c r="M95" s="67"/>
      <c r="N95" s="67"/>
      <c r="O95" s="67"/>
      <c r="P95" s="68"/>
      <c r="Q95" s="68"/>
    </row>
    <row r="96" spans="1:20" s="69" customFormat="1" ht="12" outlineLevel="2" x14ac:dyDescent="0.2">
      <c r="A96" s="30" t="s">
        <v>41</v>
      </c>
      <c r="B96" s="44">
        <v>3</v>
      </c>
      <c r="C96" s="45"/>
      <c r="D96" s="46" t="s">
        <v>52</v>
      </c>
      <c r="E96" s="46"/>
      <c r="F96" s="31" t="s">
        <v>42</v>
      </c>
      <c r="G96" s="46"/>
      <c r="H96" s="47"/>
      <c r="I96" s="48"/>
      <c r="J96" s="32">
        <f>SUBTOTAL(9,J97:J98)</f>
        <v>0</v>
      </c>
      <c r="K96" s="47"/>
      <c r="L96" s="33">
        <f>SUBTOTAL(9,L97:L98)</f>
        <v>0</v>
      </c>
      <c r="M96" s="47"/>
      <c r="N96" s="33">
        <f>SUBTOTAL(9,N97:N98)</f>
        <v>0</v>
      </c>
      <c r="O96" s="49"/>
      <c r="P96" s="32">
        <f>SUBTOTAL(9,P97:P98)</f>
        <v>0</v>
      </c>
      <c r="Q96" s="32">
        <f>SUBTOTAL(9,Q97:Q98)</f>
        <v>0</v>
      </c>
      <c r="R96" s="67"/>
      <c r="S96" s="68"/>
      <c r="T96" s="68"/>
    </row>
    <row r="97" spans="1:20" s="69" customFormat="1" ht="12" outlineLevel="3" x14ac:dyDescent="0.2">
      <c r="A97" s="70"/>
      <c r="B97" s="71"/>
      <c r="C97" s="72">
        <v>1</v>
      </c>
      <c r="D97" s="73" t="s">
        <v>188</v>
      </c>
      <c r="E97" s="74" t="s">
        <v>193</v>
      </c>
      <c r="F97" s="75" t="s">
        <v>194</v>
      </c>
      <c r="G97" s="73" t="s">
        <v>56</v>
      </c>
      <c r="H97" s="76">
        <v>1</v>
      </c>
      <c r="I97" s="78"/>
      <c r="J97" s="77">
        <f>H97*I97</f>
        <v>0</v>
      </c>
      <c r="K97" s="76"/>
      <c r="L97" s="76">
        <f>H97*K97</f>
        <v>0</v>
      </c>
      <c r="M97" s="76"/>
      <c r="N97" s="76">
        <f>H97*M97</f>
        <v>0</v>
      </c>
      <c r="O97" s="77">
        <v>21</v>
      </c>
      <c r="P97" s="77">
        <f>J97*(O97/100)</f>
        <v>0</v>
      </c>
      <c r="Q97" s="77">
        <f>J97+P97</f>
        <v>0</v>
      </c>
      <c r="R97" s="68"/>
      <c r="S97" s="68"/>
      <c r="T97" s="68"/>
    </row>
    <row r="98" spans="1:20" s="69" customFormat="1" ht="12" outlineLevel="3" x14ac:dyDescent="0.2">
      <c r="B98" s="67"/>
      <c r="C98" s="67"/>
      <c r="D98" s="67"/>
      <c r="E98" s="67"/>
      <c r="F98" s="67"/>
      <c r="G98" s="67"/>
      <c r="H98" s="67"/>
      <c r="I98" s="68"/>
      <c r="J98" s="68"/>
      <c r="K98" s="67"/>
      <c r="L98" s="67"/>
      <c r="M98" s="67"/>
      <c r="N98" s="67"/>
      <c r="O98" s="67"/>
      <c r="P98" s="68"/>
      <c r="Q98" s="68"/>
    </row>
    <row r="99" spans="1:20" s="69" customFormat="1" ht="12" outlineLevel="2" x14ac:dyDescent="0.2">
      <c r="A99" s="30" t="s">
        <v>43</v>
      </c>
      <c r="B99" s="44">
        <v>3</v>
      </c>
      <c r="C99" s="45"/>
      <c r="D99" s="46" t="s">
        <v>52</v>
      </c>
      <c r="E99" s="46"/>
      <c r="F99" s="31" t="s">
        <v>44</v>
      </c>
      <c r="G99" s="46"/>
      <c r="H99" s="47"/>
      <c r="I99" s="48"/>
      <c r="J99" s="32">
        <f>SUBTOTAL(9,J100:J101)</f>
        <v>0</v>
      </c>
      <c r="K99" s="47"/>
      <c r="L99" s="33">
        <f>SUBTOTAL(9,L100:L101)</f>
        <v>0</v>
      </c>
      <c r="M99" s="47"/>
      <c r="N99" s="33">
        <f>SUBTOTAL(9,N100:N101)</f>
        <v>0</v>
      </c>
      <c r="O99" s="49"/>
      <c r="P99" s="32">
        <f>SUBTOTAL(9,P100:P101)</f>
        <v>0</v>
      </c>
      <c r="Q99" s="32">
        <f>SUBTOTAL(9,Q100:Q101)</f>
        <v>0</v>
      </c>
      <c r="R99" s="67"/>
      <c r="S99" s="68"/>
      <c r="T99" s="68"/>
    </row>
    <row r="100" spans="1:20" s="69" customFormat="1" ht="12" outlineLevel="3" x14ac:dyDescent="0.2">
      <c r="A100" s="70"/>
      <c r="B100" s="71"/>
      <c r="C100" s="72">
        <v>1</v>
      </c>
      <c r="D100" s="73" t="s">
        <v>188</v>
      </c>
      <c r="E100" s="74" t="s">
        <v>195</v>
      </c>
      <c r="F100" s="75" t="s">
        <v>196</v>
      </c>
      <c r="G100" s="73" t="s">
        <v>56</v>
      </c>
      <c r="H100" s="76">
        <v>1</v>
      </c>
      <c r="I100" s="78"/>
      <c r="J100" s="77">
        <f>H100*I100</f>
        <v>0</v>
      </c>
      <c r="K100" s="76"/>
      <c r="L100" s="76">
        <f>H100*K100</f>
        <v>0</v>
      </c>
      <c r="M100" s="76"/>
      <c r="N100" s="76">
        <f>H100*M100</f>
        <v>0</v>
      </c>
      <c r="O100" s="77">
        <v>21</v>
      </c>
      <c r="P100" s="77">
        <f>J100*(O100/100)</f>
        <v>0</v>
      </c>
      <c r="Q100" s="77">
        <f>J100+P100</f>
        <v>0</v>
      </c>
      <c r="R100" s="68"/>
      <c r="S100" s="68"/>
      <c r="T100" s="68"/>
    </row>
    <row r="101" spans="1:20" s="69" customFormat="1" ht="12" outlineLevel="3" x14ac:dyDescent="0.2">
      <c r="B101" s="67"/>
      <c r="C101" s="67"/>
      <c r="D101" s="67"/>
      <c r="E101" s="67"/>
      <c r="F101" s="67"/>
      <c r="G101" s="67"/>
      <c r="H101" s="67"/>
      <c r="I101" s="68"/>
      <c r="J101" s="68"/>
      <c r="K101" s="67"/>
      <c r="L101" s="67"/>
      <c r="M101" s="67"/>
      <c r="N101" s="67"/>
      <c r="O101" s="67"/>
      <c r="P101" s="68"/>
      <c r="Q101" s="68"/>
    </row>
    <row r="102" spans="1:20" s="69" customFormat="1" ht="12" outlineLevel="2" x14ac:dyDescent="0.2">
      <c r="A102" s="30" t="s">
        <v>45</v>
      </c>
      <c r="B102" s="44">
        <v>3</v>
      </c>
      <c r="C102" s="45"/>
      <c r="D102" s="46" t="s">
        <v>52</v>
      </c>
      <c r="E102" s="46"/>
      <c r="F102" s="31" t="s">
        <v>46</v>
      </c>
      <c r="G102" s="46"/>
      <c r="H102" s="47"/>
      <c r="I102" s="48"/>
      <c r="J102" s="32">
        <f>SUBTOTAL(9,J103:J104)</f>
        <v>0</v>
      </c>
      <c r="K102" s="47"/>
      <c r="L102" s="33">
        <f>SUBTOTAL(9,L103:L104)</f>
        <v>0</v>
      </c>
      <c r="M102" s="47"/>
      <c r="N102" s="33">
        <f>SUBTOTAL(9,N103:N104)</f>
        <v>0</v>
      </c>
      <c r="O102" s="49"/>
      <c r="P102" s="32">
        <f>SUBTOTAL(9,P103:P104)</f>
        <v>0</v>
      </c>
      <c r="Q102" s="32">
        <f>SUBTOTAL(9,Q103:Q104)</f>
        <v>0</v>
      </c>
      <c r="R102" s="67"/>
      <c r="S102" s="68"/>
      <c r="T102" s="68"/>
    </row>
    <row r="103" spans="1:20" s="69" customFormat="1" ht="12" outlineLevel="3" x14ac:dyDescent="0.2">
      <c r="A103" s="70"/>
      <c r="B103" s="71"/>
      <c r="C103" s="72">
        <v>1</v>
      </c>
      <c r="D103" s="73" t="s">
        <v>188</v>
      </c>
      <c r="E103" s="74" t="s">
        <v>197</v>
      </c>
      <c r="F103" s="75" t="s">
        <v>198</v>
      </c>
      <c r="G103" s="73" t="s">
        <v>56</v>
      </c>
      <c r="H103" s="76">
        <v>1</v>
      </c>
      <c r="I103" s="78"/>
      <c r="J103" s="77">
        <f>H103*I103</f>
        <v>0</v>
      </c>
      <c r="K103" s="76"/>
      <c r="L103" s="76">
        <f>H103*K103</f>
        <v>0</v>
      </c>
      <c r="M103" s="76"/>
      <c r="N103" s="76">
        <f>H103*M103</f>
        <v>0</v>
      </c>
      <c r="O103" s="77">
        <v>21</v>
      </c>
      <c r="P103" s="77">
        <f>J103*(O103/100)</f>
        <v>0</v>
      </c>
      <c r="Q103" s="77">
        <f>J103+P103</f>
        <v>0</v>
      </c>
      <c r="R103" s="68"/>
      <c r="S103" s="68"/>
      <c r="T103" s="68"/>
    </row>
    <row r="104" spans="1:20" s="69" customFormat="1" ht="12" outlineLevel="3" x14ac:dyDescent="0.2">
      <c r="B104" s="67"/>
      <c r="C104" s="67"/>
      <c r="D104" s="67"/>
      <c r="E104" s="67"/>
      <c r="F104" s="67"/>
      <c r="G104" s="67"/>
      <c r="H104" s="67"/>
      <c r="I104" s="68"/>
      <c r="J104" s="68"/>
      <c r="K104" s="67"/>
      <c r="L104" s="67"/>
      <c r="M104" s="67"/>
      <c r="N104" s="67"/>
      <c r="O104" s="67"/>
      <c r="P104" s="68"/>
      <c r="Q104" s="68"/>
    </row>
    <row r="105" spans="1:20" s="69" customFormat="1" ht="12" outlineLevel="2" x14ac:dyDescent="0.2">
      <c r="A105" s="30" t="s">
        <v>47</v>
      </c>
      <c r="B105" s="44">
        <v>3</v>
      </c>
      <c r="C105" s="45"/>
      <c r="D105" s="46" t="s">
        <v>52</v>
      </c>
      <c r="E105" s="46"/>
      <c r="F105" s="31" t="s">
        <v>48</v>
      </c>
      <c r="G105" s="46"/>
      <c r="H105" s="47"/>
      <c r="I105" s="48"/>
      <c r="J105" s="32">
        <f>SUBTOTAL(9,J106:J107)</f>
        <v>0</v>
      </c>
      <c r="K105" s="47"/>
      <c r="L105" s="33">
        <f>SUBTOTAL(9,L106:L107)</f>
        <v>0</v>
      </c>
      <c r="M105" s="47"/>
      <c r="N105" s="33">
        <f>SUBTOTAL(9,N106:N107)</f>
        <v>0</v>
      </c>
      <c r="O105" s="49"/>
      <c r="P105" s="32">
        <f>SUBTOTAL(9,P106:P107)</f>
        <v>0</v>
      </c>
      <c r="Q105" s="32">
        <f>SUBTOTAL(9,Q106:Q107)</f>
        <v>0</v>
      </c>
      <c r="R105" s="67"/>
      <c r="S105" s="68"/>
      <c r="T105" s="68"/>
    </row>
    <row r="106" spans="1:20" s="69" customFormat="1" ht="12" outlineLevel="3" x14ac:dyDescent="0.2">
      <c r="A106" s="70"/>
      <c r="B106" s="71"/>
      <c r="C106" s="72">
        <v>1</v>
      </c>
      <c r="D106" s="73" t="s">
        <v>188</v>
      </c>
      <c r="E106" s="74" t="s">
        <v>199</v>
      </c>
      <c r="F106" s="75" t="s">
        <v>200</v>
      </c>
      <c r="G106" s="73" t="s">
        <v>56</v>
      </c>
      <c r="H106" s="76">
        <v>1</v>
      </c>
      <c r="I106" s="78"/>
      <c r="J106" s="77">
        <f>H106*I106</f>
        <v>0</v>
      </c>
      <c r="K106" s="76"/>
      <c r="L106" s="76">
        <f>H106*K106</f>
        <v>0</v>
      </c>
      <c r="M106" s="76"/>
      <c r="N106" s="76">
        <f>H106*M106</f>
        <v>0</v>
      </c>
      <c r="O106" s="77">
        <v>21</v>
      </c>
      <c r="P106" s="77">
        <f>J106*(O106/100)</f>
        <v>0</v>
      </c>
      <c r="Q106" s="77">
        <f>J106+P106</f>
        <v>0</v>
      </c>
      <c r="R106" s="68"/>
      <c r="S106" s="68"/>
      <c r="T106" s="68"/>
    </row>
    <row r="107" spans="1:20" s="69" customFormat="1" ht="12" outlineLevel="3" x14ac:dyDescent="0.2">
      <c r="B107" s="67"/>
      <c r="C107" s="67"/>
      <c r="D107" s="67"/>
      <c r="E107" s="67"/>
      <c r="F107" s="67"/>
      <c r="G107" s="67"/>
      <c r="H107" s="67"/>
      <c r="I107" s="68"/>
      <c r="J107" s="68"/>
      <c r="K107" s="67"/>
      <c r="L107" s="67"/>
      <c r="M107" s="67"/>
      <c r="N107" s="67"/>
      <c r="O107" s="67"/>
      <c r="P107" s="68"/>
      <c r="Q107" s="68"/>
    </row>
    <row r="108" spans="1:20" outlineLevel="1" x14ac:dyDescent="0.15"/>
  </sheetData>
  <pageMargins left="0.70866141732283505" right="0.70866141732283505" top="0.78740157480314998" bottom="0.78740157480314998" header="0.31496062992126" footer="0.31496062992126"/>
  <pageSetup paperSize="9" scale="93" fitToHeight="0" pageOrder="overThenDown" orientation="landscape" r:id="rId1"/>
  <headerFooter>
    <oddHeader>&amp;L&amp;8&amp;C&amp;8&amp;R&amp;8</oddHeader>
    <oddFooter>&amp;L&amp;8&amp;F&amp;C&amp;8&amp;P/&amp;N&amp;R&amp;8&amp;[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Rozpočet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D12e</vt:lpstr>
      <vt:lpstr>Rekapitulace</vt:lpstr>
      <vt:lpstr>Zakázka</vt:lpstr>
      <vt:lpstr>__3FD872C1_8887_4EA3_9FC2_897EF4F3D2C3_ITEM__</vt:lpstr>
      <vt:lpstr>__3FD872C1_8887_4EA3_9FC2_897EF4F3D2C3_ITEM_GROUP1__</vt:lpstr>
      <vt:lpstr>__3FD872C1_8887_4EA3_9FC2_897EF4F3D2C3_ITEM_GROUP1_RECAP__</vt:lpstr>
      <vt:lpstr>__3FD872C1_8887_4EA3_9FC2_897EF4F3D2C3_ITEM_GROUP2__</vt:lpstr>
      <vt:lpstr>__3FD872C1_8887_4EA3_9FC2_897EF4F3D2C3_ITEM_GROUP2_RECAP__</vt:lpstr>
      <vt:lpstr>__3FD872C1_8887_4EA3_9FC2_897EF4F3D2C3_ITEM_GROUP3__X</vt:lpstr>
      <vt:lpstr>__3FD872C1_8887_4EA3_9FC2_897EF4F3D2C3_ITEM_GROUP3_RECAP__</vt:lpstr>
      <vt:lpstr>GROUP_ID</vt:lpstr>
      <vt:lpstr>ITEM_PRICES</vt:lpstr>
      <vt:lpstr>Rekapitulace!Názvy_tisku</vt:lpstr>
      <vt:lpstr>Zakázka!Názvy_tisku</vt:lpstr>
      <vt:lpstr>D12e!Oblast_tisku</vt:lpstr>
      <vt:lpstr>Rekapitulace!Oblast_tisku</vt:lpstr>
      <vt:lpstr>Zakázka!Oblast_tisku</vt:lpstr>
      <vt:lpstr>VAT_RATES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euroCALC 4</dc:title>
  <dc:subject>Dřevěná tribuna Slovan Poděbrady - Nabídka</dc:subject>
  <dc:creator>ADMIN</dc:creator>
  <cp:lastModifiedBy>Franeková Marie</cp:lastModifiedBy>
  <cp:lastPrinted>2024-03-07T09:58:50Z</cp:lastPrinted>
  <dcterms:created xsi:type="dcterms:W3CDTF">2024-03-07T08:28:37Z</dcterms:created>
  <dcterms:modified xsi:type="dcterms:W3CDTF">2024-04-23T06:26:03Z</dcterms:modified>
</cp:coreProperties>
</file>