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875" yWindow="540" windowWidth="15480" windowHeight="11640" activeTab="1"/>
  </bookViews>
  <sheets>
    <sheet name="Rekapitulace" sheetId="1" r:id="rId1"/>
    <sheet name="Rozpočet" sheetId="2" r:id="rId2"/>
  </sheets>
  <definedNames>
    <definedName name="_1_">#REF!</definedName>
    <definedName name="_xlnm.Print_Titles" localSheetId="0">Rekapitulace!$3:$4</definedName>
    <definedName name="_xlnm.Print_Titles" localSheetId="1">Rozpočet!$1:$1</definedName>
    <definedName name="_xlnm.Print_Area" localSheetId="1">Rozpočet!$A$1:$H$133</definedName>
    <definedName name="Print_Area">#REF!</definedName>
    <definedName name="Print_Titles">#REF!</definedName>
  </definedNames>
  <calcPr calcId="125725" fullCalcOnLoad="1"/>
</workbook>
</file>

<file path=xl/calcChain.xml><?xml version="1.0" encoding="utf-8"?>
<calcChain xmlns="http://schemas.openxmlformats.org/spreadsheetml/2006/main">
  <c r="G14" i="2"/>
  <c r="G13"/>
  <c r="G12"/>
  <c r="G11"/>
  <c r="G10"/>
  <c r="G9"/>
  <c r="G8"/>
  <c r="G7"/>
  <c r="G6"/>
  <c r="G5"/>
  <c r="G16"/>
  <c r="G26"/>
  <c r="G25"/>
  <c r="G24"/>
  <c r="G23"/>
  <c r="G22"/>
  <c r="G21"/>
  <c r="G20"/>
  <c r="G19"/>
  <c r="G18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56"/>
  <c r="G55"/>
  <c r="G54"/>
  <c r="G53"/>
  <c r="G61"/>
  <c r="G60"/>
  <c r="G64"/>
  <c r="G63"/>
  <c r="G69"/>
  <c r="G68"/>
  <c r="G67"/>
  <c r="G66"/>
  <c r="G73"/>
  <c r="G72"/>
  <c r="G71"/>
  <c r="G77"/>
  <c r="G76"/>
  <c r="G75"/>
  <c r="G83"/>
  <c r="G82"/>
  <c r="G81"/>
  <c r="G80"/>
  <c r="G90"/>
  <c r="G89"/>
  <c r="G88"/>
  <c r="G87"/>
  <c r="G86"/>
  <c r="G99"/>
  <c r="G98"/>
  <c r="G97"/>
  <c r="G96"/>
  <c r="G95"/>
  <c r="G94"/>
  <c r="G93"/>
  <c r="G108"/>
  <c r="G107"/>
  <c r="G106"/>
  <c r="G105"/>
  <c r="G104"/>
  <c r="G103"/>
  <c r="G102"/>
  <c r="G133"/>
  <c r="H133" s="1"/>
  <c r="G132"/>
  <c r="G131"/>
  <c r="H131" s="1"/>
  <c r="H128" s="1"/>
  <c r="G130"/>
  <c r="H130"/>
  <c r="H132"/>
  <c r="H5"/>
  <c r="H6"/>
  <c r="H7"/>
  <c r="H8"/>
  <c r="H9"/>
  <c r="H10"/>
  <c r="H11"/>
  <c r="H12"/>
  <c r="H13"/>
  <c r="H14"/>
  <c r="H4"/>
  <c r="C6" i="1"/>
  <c r="H16" i="2"/>
  <c r="H15"/>
  <c r="C7" i="1" s="1"/>
  <c r="H18" i="2"/>
  <c r="H17" s="1"/>
  <c r="H19"/>
  <c r="H20"/>
  <c r="H21"/>
  <c r="H22"/>
  <c r="H23"/>
  <c r="H24"/>
  <c r="H25"/>
  <c r="H26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27"/>
  <c r="C9" i="1" s="1"/>
  <c r="H53" i="2"/>
  <c r="H54"/>
  <c r="H55"/>
  <c r="H56"/>
  <c r="H51"/>
  <c r="C10" i="1" s="1"/>
  <c r="H60" i="2"/>
  <c r="H61"/>
  <c r="H58" s="1"/>
  <c r="H63"/>
  <c r="H64"/>
  <c r="H62" s="1"/>
  <c r="C13" i="1" s="1"/>
  <c r="H66" i="2"/>
  <c r="H67"/>
  <c r="H65" s="1"/>
  <c r="C14" i="1" s="1"/>
  <c r="H68" i="2"/>
  <c r="H69"/>
  <c r="H71"/>
  <c r="H72"/>
  <c r="H73"/>
  <c r="H70"/>
  <c r="C15" i="1" s="1"/>
  <c r="H75" i="2"/>
  <c r="H74" s="1"/>
  <c r="C16" i="1" s="1"/>
  <c r="H76" i="2"/>
  <c r="H77"/>
  <c r="H80"/>
  <c r="H81"/>
  <c r="H78" s="1"/>
  <c r="C17" i="1" s="1"/>
  <c r="H82" i="2"/>
  <c r="H83"/>
  <c r="H86"/>
  <c r="H87"/>
  <c r="H88"/>
  <c r="H89"/>
  <c r="H90"/>
  <c r="H84"/>
  <c r="C18" i="1" s="1"/>
  <c r="H93" i="2"/>
  <c r="H91" s="1"/>
  <c r="C19" i="1" s="1"/>
  <c r="H94" i="2"/>
  <c r="H95"/>
  <c r="H96"/>
  <c r="H97"/>
  <c r="H98"/>
  <c r="H99"/>
  <c r="H102"/>
  <c r="H103"/>
  <c r="H104"/>
  <c r="H105"/>
  <c r="H106"/>
  <c r="H107"/>
  <c r="H108"/>
  <c r="G109"/>
  <c r="H109" s="1"/>
  <c r="G110"/>
  <c r="H110" s="1"/>
  <c r="G111"/>
  <c r="H111" s="1"/>
  <c r="G112"/>
  <c r="H112" s="1"/>
  <c r="G113"/>
  <c r="H113" s="1"/>
  <c r="G114"/>
  <c r="H114" s="1"/>
  <c r="G115"/>
  <c r="H115" s="1"/>
  <c r="G116"/>
  <c r="H116" s="1"/>
  <c r="G117"/>
  <c r="H117" s="1"/>
  <c r="G118"/>
  <c r="H118" s="1"/>
  <c r="G119"/>
  <c r="H119" s="1"/>
  <c r="G120"/>
  <c r="H120" s="1"/>
  <c r="G121"/>
  <c r="H121" s="1"/>
  <c r="G122"/>
  <c r="H122" s="1"/>
  <c r="G123"/>
  <c r="H123" s="1"/>
  <c r="G126"/>
  <c r="H126" s="1"/>
  <c r="H124" s="1"/>
  <c r="C21" i="1" s="1"/>
  <c r="A8"/>
  <c r="A6"/>
  <c r="F51" i="2"/>
  <c r="B7" i="1"/>
  <c r="A7"/>
  <c r="B17"/>
  <c r="A17"/>
  <c r="B5"/>
  <c r="B10"/>
  <c r="A10"/>
  <c r="B9"/>
  <c r="A9"/>
  <c r="C3"/>
  <c r="B3"/>
  <c r="A3"/>
  <c r="C8" l="1"/>
  <c r="H3" i="2"/>
  <c r="H127"/>
  <c r="C23" i="1"/>
  <c r="C22" s="1"/>
  <c r="C12"/>
  <c r="H57" i="2"/>
  <c r="H100"/>
  <c r="C20" i="1" s="1"/>
  <c r="C5"/>
  <c r="C11" l="1"/>
  <c r="C24" s="1"/>
  <c r="C25" l="1"/>
  <c r="C26"/>
</calcChain>
</file>

<file path=xl/sharedStrings.xml><?xml version="1.0" encoding="utf-8"?>
<sst xmlns="http://schemas.openxmlformats.org/spreadsheetml/2006/main" count="357" uniqueCount="222">
  <si>
    <t>Poř.</t>
  </si>
  <si>
    <t>Kód</t>
  </si>
  <si>
    <t>ID</t>
  </si>
  <si>
    <t>Popis</t>
  </si>
  <si>
    <t>MJ</t>
  </si>
  <si>
    <t>Výměra celkem</t>
  </si>
  <si>
    <t>Jedn. cena</t>
  </si>
  <si>
    <t>Cena</t>
  </si>
  <si>
    <t>SP</t>
  </si>
  <si>
    <t>m2</t>
  </si>
  <si>
    <t>m3</t>
  </si>
  <si>
    <t>Celkem (bez DPH)</t>
  </si>
  <si>
    <t>Celkem (včetně DPH)</t>
  </si>
  <si>
    <t>t</t>
  </si>
  <si>
    <t>112</t>
  </si>
  <si>
    <t>ks</t>
  </si>
  <si>
    <t>Řez stromů prováděný lezeckou technikou</t>
  </si>
  <si>
    <t>184</t>
  </si>
  <si>
    <t>Odstranění nevhodných dřevin</t>
  </si>
  <si>
    <t>111</t>
  </si>
  <si>
    <t>Pokácení stromu</t>
  </si>
  <si>
    <t>s odkliz. dřevní hmoty vč. štěpkování</t>
  </si>
  <si>
    <t>Odstranění pařezů</t>
  </si>
  <si>
    <t>DPH 20%</t>
  </si>
  <si>
    <t>183</t>
  </si>
  <si>
    <t>Založení záhonu pro výsadbu rostlin</t>
  </si>
  <si>
    <t>183 20-5121</t>
  </si>
  <si>
    <t>na starém trávníku, v rovině nebo na svahu do 1:5</t>
  </si>
  <si>
    <t>na starém trávníku, v rovině nebo na svahu do 1:5 pro ornamentální výsadbu</t>
  </si>
  <si>
    <t>174 50-2112</t>
  </si>
  <si>
    <t>174 10-2111</t>
  </si>
  <si>
    <t>Hloubení jamek pro vysazování rostlin</t>
  </si>
  <si>
    <t>Regenerace ponechaných trávníků</t>
  </si>
  <si>
    <t>180</t>
  </si>
  <si>
    <t>Založení trávníku</t>
  </si>
  <si>
    <t>s urovnáním a s případným naložením odpadu na dopravní prostředek, odvozem do 20 km a se složením</t>
  </si>
  <si>
    <t>Výsadba dřevin</t>
  </si>
  <si>
    <t>Ukotvení dřeviny dvěmi a více kůly při průměru kůlu do 100 mm a délce kůlů přes 2 do 3 m, s ochranou proti poškození kmene v místě vzepření</t>
  </si>
  <si>
    <t>s dovozem a složením</t>
  </si>
  <si>
    <t>DOKONČOVACÍ PĚSTEBNÍ PÉČE</t>
  </si>
  <si>
    <t>Následná péče o výsadby</t>
  </si>
  <si>
    <t>Řez keřů</t>
  </si>
  <si>
    <t>1.</t>
  </si>
  <si>
    <t>2.</t>
  </si>
  <si>
    <t>3.</t>
  </si>
  <si>
    <t>4.</t>
  </si>
  <si>
    <t>SO 03 VEGETAČNÍ PRVKY</t>
  </si>
  <si>
    <t>SO 01 ASANAČNÍ PRÁCE A PĚSTEBNÍ OPATŘENÍ DŘEVIN</t>
  </si>
  <si>
    <t>Založení záhonu pro výsadbu dřevin</t>
  </si>
  <si>
    <t>Hloubení jamek pro vysazování dřevin</t>
  </si>
  <si>
    <t>174 10-2113</t>
  </si>
  <si>
    <t>Mulčování vysazených rostlin</t>
  </si>
  <si>
    <t>Dodávka mulče, vč. dovozu</t>
  </si>
  <si>
    <t>po dobu 24 měsíců pro</t>
  </si>
  <si>
    <r>
      <t>jednotlivé stromy a keře</t>
    </r>
    <r>
      <rPr>
        <sz val="9"/>
        <color indexed="8"/>
        <rFont val="Arial"/>
        <family val="2"/>
        <charset val="238"/>
      </rPr>
      <t xml:space="preserve"> (vypletí 8x, zalití vodou 12x, výchovný řez 2x, dosadba odumřelých sazenic, kontrola úvazů a ukotvení 2x, kontrola zdravotního stavu)</t>
    </r>
  </si>
  <si>
    <r>
      <t>skupiny keřů</t>
    </r>
    <r>
      <rPr>
        <sz val="9"/>
        <color indexed="8"/>
        <rFont val="Arial"/>
        <family val="2"/>
        <charset val="238"/>
      </rPr>
      <t xml:space="preserve"> (vypletí 8x, zalití vodou 12x, výchovný řez 2x, dosadba odumřelých sazenic, doplnění mulče, kontrola zdravotního stavu)</t>
    </r>
  </si>
  <si>
    <r>
      <t>parkový trávník</t>
    </r>
    <r>
      <rPr>
        <sz val="9"/>
        <color indexed="8"/>
        <rFont val="Arial"/>
        <family val="2"/>
        <charset val="238"/>
      </rPr>
      <t xml:space="preserve"> (vypletí po výsevu 1x, dosetí trávníku 1x, 2 seč trávníku, zálivka 4x)</t>
    </r>
  </si>
  <si>
    <r>
      <t>květnatá louka</t>
    </r>
    <r>
      <rPr>
        <sz val="9"/>
        <color indexed="8"/>
        <rFont val="Arial"/>
        <family val="2"/>
        <charset val="238"/>
      </rPr>
      <t xml:space="preserve"> (vypletí po výsevu 2x, dosetí trávníku 1x, zálivka 6x)</t>
    </r>
  </si>
  <si>
    <t>Výsadba dřevin s balem při průměru balu přes 100 do 200 mm, ko1,5l a ko2l se základním řezem po výsadbě, do předem vyhloubené jamky se zalitím, v rovině nebo ve svahu do 1:5</t>
  </si>
  <si>
    <t>Výsadba dřevin s balem při průměru balu přes 200 do 300 mm, ko3l a ko5l, se základním řezem po výsadbě, do předem vyhloubené jamky se zalitím, v rovině nebo ve svahu do 1:5</t>
  </si>
  <si>
    <t>Výsadba dřevin s balem při průměru balu přes 300 do 400 mm, se základním řezem po výsadbě, do předem vyhloubené jamky se zalitím, v rovině nebo ve svahu do 1:5</t>
  </si>
  <si>
    <t>174 10-2112</t>
  </si>
  <si>
    <t>při tl. mulče 50 mm, v rovině nebo na svahu do 1:5 - antukou</t>
  </si>
  <si>
    <t>Azalea mollis, ko3l, v 60–100cm</t>
  </si>
  <si>
    <t>Buxus sempervirens, h12, v 20–30cm</t>
  </si>
  <si>
    <t>Forsythia x intermedia, ko2l, v 60–100 cm</t>
  </si>
  <si>
    <t>Hamamelis mollis, ko3l, v 40–60 cm</t>
  </si>
  <si>
    <t>Hamamelis virginiana, ko3l, v 60–100 cm</t>
  </si>
  <si>
    <t>Hamamelis x intermedia ´Barmstedt Gold´, ko3l, v 60–100 cm</t>
  </si>
  <si>
    <t>Hamamelis x intermedia ´Feuerzauber´, ko3l, v 60–100 cm</t>
  </si>
  <si>
    <t>Hypericum calycinum, h12, v 20–30 cm</t>
  </si>
  <si>
    <t>Kerria japonica ´Pleniflora´, ko2l, v 60–100 cm</t>
  </si>
  <si>
    <t>Kolkwitzia amabilis, ko3l, v 40–60 cm</t>
  </si>
  <si>
    <t>Laburnum x watereri ´Vossii´, ko5l, v 60–100 cm</t>
  </si>
  <si>
    <t>Rhododendron ´Antonín Dvořák´ (F), ko5l, v 40–60 cm</t>
  </si>
  <si>
    <t>Rhododendron ´Bohumil Kavka´ (F), ko5l, v 40–60 cm</t>
  </si>
  <si>
    <t>Rhododendron ´Cunninghams´s White´ , ko5l, v 40–60 cm</t>
  </si>
  <si>
    <t>Rhododendron ´Jelínek´ (F), ko5l, v 40–60 cm</t>
  </si>
  <si>
    <t>Rhododendron ´Moravanka´ , ko5l, v 40–60 cm</t>
  </si>
  <si>
    <t>Rhododendron ´Vilém Heckel´ (Č), ko5l, v 40–60 cm</t>
  </si>
  <si>
    <t>Swida sanguinea, ko2l, v 60–100 cm</t>
  </si>
  <si>
    <t>Taxus baccata – semenáč, ko5l, v 60–80 cm</t>
  </si>
  <si>
    <t>Taxus baccata 'Aurea', ko3l, v 40–60 cm</t>
  </si>
  <si>
    <t>Viburnum farreri, ko3l, v 60–100 cm</t>
  </si>
  <si>
    <t>Viburnum plicatum f. tomentosum, ko3l, v 40–60 cm</t>
  </si>
  <si>
    <t>Aesculus hippocastanum, bal, ok 10/12 cm</t>
  </si>
  <si>
    <t>Corylus avellana, bal, 180-200 cm</t>
  </si>
  <si>
    <t>Fraxinus excelsior 'Pendula', bal, ok 10/12 cm</t>
  </si>
  <si>
    <t>Fagus sylvatica, bal, ok 10/12 cm</t>
  </si>
  <si>
    <t>Tilia cordata, bal, ok 10/12 cm</t>
  </si>
  <si>
    <t>Abies concolor, bal, 150-180 cm</t>
  </si>
  <si>
    <t>Abies grandis, bal, 150-180 cm</t>
  </si>
  <si>
    <t>Abies nordmanniana, bal, 150-180 cm</t>
  </si>
  <si>
    <t>Pinus nigra, bal, 150-180 cm</t>
  </si>
  <si>
    <t>Pinus strobus, bal, 150-180 cm</t>
  </si>
  <si>
    <t>Pseudotsuga menziesii, bal, 150-180 cm</t>
  </si>
  <si>
    <t>Tsuga canadensis, bal, 130-150 cm</t>
  </si>
  <si>
    <t>Dodávka dřevin listnatých s balem</t>
  </si>
  <si>
    <t>Dodávka dřevin jehličnatých s balem</t>
  </si>
  <si>
    <t>Dodávka dřevin listnatých v kontejneru</t>
  </si>
  <si>
    <t>Dodávka cibulovin</t>
  </si>
  <si>
    <t>Narcissus cv,  prům.cibule 10/12cm</t>
  </si>
  <si>
    <t>112101111</t>
  </si>
  <si>
    <t>Kácení stromů listnatých s odstraněním větví a kmene D do 200 mm v rovině nebo ve svahu do 1:5</t>
  </si>
  <si>
    <t>112101112</t>
  </si>
  <si>
    <t>Kácení stromů listnatých s odstraněním větví a kmene D do 300 mm v rovině nebo ve svahu do 1:5</t>
  </si>
  <si>
    <t>112101113</t>
  </si>
  <si>
    <t>Kácení stromů listnatých s odstraněním větví a kmene D do 400 mm v rovině nebo ve svahu do 1:5</t>
  </si>
  <si>
    <t>112101114</t>
  </si>
  <si>
    <t>Kácení stromů listnatých s odstraněním větví a kmene D do 500 mm v rovině nebo ve svahu do 1:5</t>
  </si>
  <si>
    <t>112101115</t>
  </si>
  <si>
    <t>Kácení stromů listnatých s odstraněním větví a kmene D do 600 mm v rovině nebo ve svahu do 1:5</t>
  </si>
  <si>
    <t>112101116</t>
  </si>
  <si>
    <t>Kácení stromů listnatých s odstraněním větví a kmene D do 700 mm v rovině nebo ve svahu do 1:5</t>
  </si>
  <si>
    <t>112101117</t>
  </si>
  <si>
    <t>Kácení stromů listnatých s odstraněním větví a kmene D do 800 mm v rovině nebo ve svahu do 1:5</t>
  </si>
  <si>
    <t>112101118</t>
  </si>
  <si>
    <t>Kácení stromů listnatých s odstraněním větví a kmene D do 900 mm v rovině nebo ve svahu do 1:5</t>
  </si>
  <si>
    <t>112101119</t>
  </si>
  <si>
    <t>Kácení stromů listnatých s odstraněním větví a kmene D do 1000 mm v rovině nebo ve svahu do 1:5</t>
  </si>
  <si>
    <t>Kácení stromů</t>
  </si>
  <si>
    <t>111212131</t>
  </si>
  <si>
    <t>Odstranění nevhodných dřevin výšky nad 1m s odstraněním pařezů v rovině nebo svahu 1:5</t>
  </si>
  <si>
    <t>112201111</t>
  </si>
  <si>
    <t>Odstranění pařezů s odklizením do 20 m se zasypáním jámy D do 0,2 m v rovině a svahu 1:5</t>
  </si>
  <si>
    <t>112201112</t>
  </si>
  <si>
    <t>Odstranění pařezů s odklizením do 20 m se zasypáním jámy D do 0,3 m v rovině a svahu 1:5</t>
  </si>
  <si>
    <t>112201113</t>
  </si>
  <si>
    <t>Odstranění pařezů s odklizením do 20 m se zasypáním jámy D do 0,4 m v rovině a svahu 1:5</t>
  </si>
  <si>
    <t>112201114</t>
  </si>
  <si>
    <t>Odstranění pařezů s odklizením do 20 m se zasypáním jámy D do 0,5 m v rovině a svahu 1:5</t>
  </si>
  <si>
    <t>112201115</t>
  </si>
  <si>
    <t>Odstranění pařezů s odklizením do 20 m se zasypáním jámy D do 0,6 m v rovině a svahu 1:5</t>
  </si>
  <si>
    <t>112201116</t>
  </si>
  <si>
    <t>Odstranění pařezů s odklizením do 20 m se zasypáním jámy D do 0,7 m v rovině a svahu 1:5</t>
  </si>
  <si>
    <t>112201117</t>
  </si>
  <si>
    <t>Odstranění pařezů s odklizením do 20 m se zasypáním jámy D do 0,8 m v rovině a svahu 1:5</t>
  </si>
  <si>
    <t>112201118</t>
  </si>
  <si>
    <t>Odstranění pařezů s odklizením do 20 m se zasypáním jámy D do 0,9 m v rovině a svahu 1:5</t>
  </si>
  <si>
    <t>112201119</t>
  </si>
  <si>
    <t>Odstranění pařezů s odklizením do 20 m se zasypáním jámy D do 1,2 m v rovině a svahu 1:5</t>
  </si>
  <si>
    <t>Kácení stromů listnatých s odstraněním větví a kmene D do 1100 mm v rovině nebo ve svahu do 1:5</t>
  </si>
  <si>
    <t>184805111</t>
  </si>
  <si>
    <t>Řez stromu bezpečnostní o ploše koruny do 30 m2 lezeckou technikou</t>
  </si>
  <si>
    <t>184805112</t>
  </si>
  <si>
    <t>Řez stromu bezpečnostní o ploše koruny do 60 m2 lezeckou technikou</t>
  </si>
  <si>
    <t>184805113</t>
  </si>
  <si>
    <t>Řez stromu  bezpečnostní o ploše koruny do 90 m2 lezeckou technikou</t>
  </si>
  <si>
    <t>184805114</t>
  </si>
  <si>
    <t>Řez stromu bezpečnostní o ploše koruny do 120 m2 lezeckou technikou</t>
  </si>
  <si>
    <t>184805115</t>
  </si>
  <si>
    <t>Řez stromu bezpečnostní o ploše koruny do 150 m2 lezeckou technikou</t>
  </si>
  <si>
    <t>184805116</t>
  </si>
  <si>
    <t>Řez stromu bezpečnostní o ploše koruny do 180 m2 lezeckou technikou</t>
  </si>
  <si>
    <t>184805117</t>
  </si>
  <si>
    <t>Řez stromu bezpečnostní o ploše koruny do 210 m2 lezeckou technikou</t>
  </si>
  <si>
    <t>184805118</t>
  </si>
  <si>
    <t>Řez stromu bezpečnostní o ploše koruny do 240 m2 lezeckou technikou</t>
  </si>
  <si>
    <t>184805119</t>
  </si>
  <si>
    <t>Řez stromu bezpečnostní o ploše koruny do 270 m2 lezeckou technikou</t>
  </si>
  <si>
    <t>184805121</t>
  </si>
  <si>
    <t>Řez stromu bezpečnostní o ploše koruny do 300 m2 lezeckou technikou</t>
  </si>
  <si>
    <t>184805122</t>
  </si>
  <si>
    <t>Řez stromu bezpečnostní o ploše koruny do 330 m2 lezeckou technikou</t>
  </si>
  <si>
    <t>184805211</t>
  </si>
  <si>
    <t>Řez stromu zdravotní o ploše koruny do 30 m2 lezeckou technikou</t>
  </si>
  <si>
    <t>184805212</t>
  </si>
  <si>
    <t>Řez stromu zdravotní o ploše koruny do 60 m2 lezeckou technikou</t>
  </si>
  <si>
    <t>184805213</t>
  </si>
  <si>
    <t>Řez stromu zdravotní o ploše koruny do 90 m2 lezeckou technikou</t>
  </si>
  <si>
    <t>184805214</t>
  </si>
  <si>
    <t>Řez stromu zdravotní o ploše koruny do 120 m2 lezeckou technikou</t>
  </si>
  <si>
    <t>184805215</t>
  </si>
  <si>
    <t>Řez stromu zdravotní o ploše koruny do 150 m2 lezeckou technikou</t>
  </si>
  <si>
    <t>184805216</t>
  </si>
  <si>
    <t>Řez stromu zdravotní o ploše koruny do 180 m2 lezeckou technikou</t>
  </si>
  <si>
    <t>184805217</t>
  </si>
  <si>
    <t>Řez stromu zdravotní o ploše koruny do 210 m2 lezeckou technikou</t>
  </si>
  <si>
    <t>184805218</t>
  </si>
  <si>
    <t>Řez stromu zdravotní o ploše koruny do 240 m2 lezeckou technikou</t>
  </si>
  <si>
    <t>184805219</t>
  </si>
  <si>
    <t>Řez stromu zdravotní o ploše koruny do 270 m2 lezeckou technikou</t>
  </si>
  <si>
    <t>184805221</t>
  </si>
  <si>
    <t>Řez stromu zdravotní o ploše koruny do 300 m2 lezeckou technikou</t>
  </si>
  <si>
    <t>184805222</t>
  </si>
  <si>
    <t>Řez stromu zdravotní o ploše koruny do 330 m2 lezeckou technikou</t>
  </si>
  <si>
    <t>184805311</t>
  </si>
  <si>
    <t>Řez stromu výchovný špičáků a keřových stromů výšky do 4m</t>
  </si>
  <si>
    <t>184806151</t>
  </si>
  <si>
    <t>Řez keřů netrnitých průklestem D koruny do 1,5 m</t>
  </si>
  <si>
    <t>184806152</t>
  </si>
  <si>
    <t>Řez keřů netrnitých průklestem D koruny do 3,0 m</t>
  </si>
  <si>
    <t>184806171</t>
  </si>
  <si>
    <t>Řez keřů netrnitých zmlazením D koruny do 1,5 m</t>
  </si>
  <si>
    <t>184806172</t>
  </si>
  <si>
    <t>Řez keřů netrnitých zmlazením D koruny do 3,0 m</t>
  </si>
  <si>
    <t>183101111</t>
  </si>
  <si>
    <t>Jamky pro výsadbu bez výměny půdy zeminy tř 1 až 4 objem do 0,01 m3 v rovině a svahu do 1:5</t>
  </si>
  <si>
    <t>183101114</t>
  </si>
  <si>
    <t>Jamky pro výsadbu bez výměny půdy zeminy tř 1 až 4 objem do 0,125 m3 v rovině a svahu do 1:5</t>
  </si>
  <si>
    <t>183 20-5122</t>
  </si>
  <si>
    <t>183403152</t>
  </si>
  <si>
    <t>Obdělání půdy vláčením v rovině a svahu do 1:5</t>
  </si>
  <si>
    <t>183406214</t>
  </si>
  <si>
    <t>Prořezání trávníku s přísevem</t>
  </si>
  <si>
    <t>182303111</t>
  </si>
  <si>
    <t>Doplnění ornice na travnatých plochách tl 50 mm rovina v rovinně a svahu do 1:5</t>
  </si>
  <si>
    <t>ha</t>
  </si>
  <si>
    <t>180402111</t>
  </si>
  <si>
    <t>Založení parkového trávníku výsevem v rovině a ve svahu do 1:5</t>
  </si>
  <si>
    <t>180401211</t>
  </si>
  <si>
    <t>Založení lučního trávníku výsevem v rovině a ve svahu do 1:5</t>
  </si>
  <si>
    <t>183204113</t>
  </si>
  <si>
    <t>Výsadba cibulí nebo hlíz</t>
  </si>
  <si>
    <t>184921093</t>
  </si>
  <si>
    <t>Mulčování rostlin tl do 0,1 m v rovině a svahu do 1:5</t>
  </si>
  <si>
    <t>184 92-1099</t>
  </si>
  <si>
    <t>10391101</t>
  </si>
  <si>
    <t>59691050</t>
  </si>
  <si>
    <t>Antuka</t>
  </si>
  <si>
    <t>174</t>
  </si>
  <si>
    <t>REKAPITULACE - VEGETAČNÍ ÚPRAVY</t>
  </si>
</sst>
</file>

<file path=xl/styles.xml><?xml version="1.0" encoding="utf-8"?>
<styleSheet xmlns="http://schemas.openxmlformats.org/spreadsheetml/2006/main">
  <numFmts count="6">
    <numFmt numFmtId="164" formatCode="_(#,##0&quot;.&quot;_);;;_(@_)"/>
    <numFmt numFmtId="165" formatCode="_(#,##0.0??;\-\ #,##0.0??;&quot;–&quot;???;_(@_)"/>
    <numFmt numFmtId="166" formatCode="_(#,##0.00_);[Red]\-\ #,##0.00_);&quot;–&quot;??;_(@_)"/>
    <numFmt numFmtId="167" formatCode="_(#,##0_);[Red]\-\ #,##0_);&quot;–&quot;??;_(@_)"/>
    <numFmt numFmtId="178" formatCode="#,##0.000"/>
    <numFmt numFmtId="200" formatCode="0.000"/>
  </numFmts>
  <fonts count="12">
    <font>
      <sz val="10"/>
      <name val="Arial"/>
      <charset val="238"/>
    </font>
    <font>
      <sz val="9"/>
      <color indexed="8"/>
      <name val="Arial"/>
      <family val="2"/>
      <charset val="238"/>
    </font>
    <font>
      <b/>
      <sz val="9"/>
      <color indexed="18"/>
      <name val="Arial"/>
      <family val="2"/>
      <charset val="238"/>
    </font>
    <font>
      <sz val="9"/>
      <color indexed="8"/>
      <name val="Arial CE"/>
      <charset val="238"/>
    </font>
    <font>
      <b/>
      <sz val="12"/>
      <color indexed="25"/>
      <name val="Arial"/>
      <family val="2"/>
      <charset val="238"/>
    </font>
    <font>
      <b/>
      <sz val="10"/>
      <color indexed="62"/>
      <name val="Arial"/>
      <family val="2"/>
      <charset val="238"/>
    </font>
    <font>
      <sz val="9"/>
      <color indexed="62"/>
      <name val="Arial"/>
      <family val="2"/>
      <charset val="238"/>
    </font>
    <font>
      <b/>
      <sz val="9"/>
      <color indexed="8"/>
      <name val="Arial"/>
      <family val="2"/>
      <charset val="238"/>
    </font>
    <font>
      <sz val="12"/>
      <color indexed="53"/>
      <name val="Arial"/>
      <family val="2"/>
      <charset val="238"/>
    </font>
    <font>
      <sz val="12"/>
      <name val="Arial"/>
      <family val="2"/>
      <charset val="238"/>
    </font>
    <font>
      <b/>
      <sz val="12"/>
      <color indexed="18"/>
      <name val="Arial"/>
      <family val="2"/>
      <charset val="238"/>
    </font>
    <font>
      <b/>
      <sz val="12"/>
      <color indexed="6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164" fontId="1" fillId="0" borderId="0" xfId="0" applyNumberFormat="1" applyFont="1" applyAlignment="1">
      <alignment horizontal="right" vertical="top"/>
    </xf>
    <xf numFmtId="49" fontId="2" fillId="0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horizontal="left" vertical="top"/>
    </xf>
    <xf numFmtId="49" fontId="2" fillId="0" borderId="0" xfId="0" applyNumberFormat="1" applyFont="1" applyFill="1" applyAlignment="1">
      <alignment wrapText="1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165" fontId="3" fillId="0" borderId="0" xfId="0" applyNumberFormat="1" applyFont="1" applyFill="1" applyBorder="1" applyAlignment="1">
      <alignment horizontal="right" vertical="top"/>
    </xf>
    <xf numFmtId="49" fontId="2" fillId="0" borderId="1" xfId="0" applyNumberFormat="1" applyFont="1" applyFill="1" applyBorder="1" applyAlignment="1">
      <alignment horizontal="right" wrapText="1"/>
    </xf>
    <xf numFmtId="49" fontId="2" fillId="0" borderId="1" xfId="0" applyNumberFormat="1" applyFont="1" applyFill="1" applyBorder="1" applyAlignment="1">
      <alignment wrapText="1"/>
    </xf>
    <xf numFmtId="164" fontId="4" fillId="0" borderId="0" xfId="0" applyNumberFormat="1" applyFont="1" applyAlignment="1"/>
    <xf numFmtId="49" fontId="4" fillId="0" borderId="0" xfId="0" applyNumberFormat="1" applyFont="1" applyAlignment="1"/>
    <xf numFmtId="165" fontId="4" fillId="0" borderId="0" xfId="0" applyNumberFormat="1" applyFont="1" applyFill="1" applyBorder="1" applyAlignment="1"/>
    <xf numFmtId="164" fontId="5" fillId="0" borderId="0" xfId="0" applyNumberFormat="1" applyFont="1" applyAlignment="1"/>
    <xf numFmtId="49" fontId="5" fillId="0" borderId="0" xfId="0" applyNumberFormat="1" applyFont="1" applyAlignment="1"/>
    <xf numFmtId="165" fontId="5" fillId="0" borderId="0" xfId="0" applyNumberFormat="1" applyFont="1" applyFill="1" applyBorder="1" applyAlignment="1"/>
    <xf numFmtId="164" fontId="1" fillId="0" borderId="2" xfId="0" applyNumberFormat="1" applyFont="1" applyBorder="1" applyAlignment="1">
      <alignment horizontal="right" vertical="top"/>
    </xf>
    <xf numFmtId="49" fontId="1" fillId="0" borderId="2" xfId="0" applyNumberFormat="1" applyFont="1" applyBorder="1" applyAlignment="1">
      <alignment horizontal="left" vertical="top"/>
    </xf>
    <xf numFmtId="49" fontId="1" fillId="0" borderId="2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left" vertical="top" wrapText="1"/>
    </xf>
    <xf numFmtId="165" fontId="3" fillId="0" borderId="2" xfId="0" applyNumberFormat="1" applyFont="1" applyFill="1" applyBorder="1" applyAlignment="1">
      <alignment horizontal="right" vertical="top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Border="1" applyAlignment="1">
      <alignment horizontal="left" vertical="top" wrapText="1"/>
    </xf>
    <xf numFmtId="4" fontId="1" fillId="0" borderId="2" xfId="0" applyNumberFormat="1" applyFont="1" applyBorder="1" applyAlignment="1">
      <alignment horizontal="right" vertical="top"/>
    </xf>
    <xf numFmtId="4" fontId="4" fillId="0" borderId="0" xfId="0" applyNumberFormat="1" applyFont="1" applyAlignment="1"/>
    <xf numFmtId="4" fontId="2" fillId="0" borderId="1" xfId="0" applyNumberFormat="1" applyFont="1" applyFill="1" applyBorder="1" applyAlignment="1">
      <alignment horizontal="right" wrapText="1"/>
    </xf>
    <xf numFmtId="4" fontId="2" fillId="0" borderId="0" xfId="0" applyNumberFormat="1" applyFont="1" applyFill="1" applyAlignment="1">
      <alignment horizontal="right" wrapText="1"/>
    </xf>
    <xf numFmtId="4" fontId="5" fillId="0" borderId="0" xfId="0" applyNumberFormat="1" applyFont="1" applyAlignment="1"/>
    <xf numFmtId="4" fontId="1" fillId="0" borderId="0" xfId="0" applyNumberFormat="1" applyFont="1" applyBorder="1" applyAlignment="1">
      <alignment horizontal="right" vertical="top"/>
    </xf>
    <xf numFmtId="4" fontId="1" fillId="0" borderId="0" xfId="0" applyNumberFormat="1" applyFont="1" applyAlignment="1">
      <alignment horizontal="right" vertical="top"/>
    </xf>
    <xf numFmtId="178" fontId="0" fillId="0" borderId="0" xfId="0" applyNumberFormat="1"/>
    <xf numFmtId="178" fontId="1" fillId="0" borderId="2" xfId="0" applyNumberFormat="1" applyFont="1" applyBorder="1" applyAlignment="1">
      <alignment horizontal="right" vertical="top"/>
    </xf>
    <xf numFmtId="2" fontId="0" fillId="0" borderId="0" xfId="0" applyNumberFormat="1"/>
    <xf numFmtId="0" fontId="0" fillId="0" borderId="0" xfId="0" applyAlignment="1">
      <alignment horizontal="center"/>
    </xf>
    <xf numFmtId="200" fontId="0" fillId="0" borderId="0" xfId="0" applyNumberFormat="1"/>
    <xf numFmtId="49" fontId="7" fillId="0" borderId="2" xfId="0" applyNumberFormat="1" applyFont="1" applyBorder="1" applyAlignment="1">
      <alignment horizontal="left" vertical="top" wrapText="1"/>
    </xf>
    <xf numFmtId="4" fontId="5" fillId="0" borderId="0" xfId="0" applyNumberFormat="1" applyFont="1" applyBorder="1" applyAlignment="1"/>
    <xf numFmtId="0" fontId="1" fillId="0" borderId="2" xfId="0" applyNumberFormat="1" applyFont="1" applyBorder="1" applyAlignment="1">
      <alignment horizontal="left" vertical="top" wrapText="1"/>
    </xf>
    <xf numFmtId="166" fontId="1" fillId="0" borderId="2" xfId="0" applyNumberFormat="1" applyFont="1" applyBorder="1" applyAlignment="1">
      <alignment horizontal="right" vertical="top"/>
    </xf>
    <xf numFmtId="165" fontId="3" fillId="0" borderId="3" xfId="0" applyNumberFormat="1" applyFont="1" applyFill="1" applyBorder="1" applyAlignment="1">
      <alignment horizontal="right" vertical="top"/>
    </xf>
    <xf numFmtId="166" fontId="1" fillId="0" borderId="0" xfId="0" applyNumberFormat="1" applyFont="1" applyBorder="1" applyAlignment="1">
      <alignment horizontal="right" vertical="top"/>
    </xf>
    <xf numFmtId="49" fontId="1" fillId="0" borderId="4" xfId="0" applyNumberFormat="1" applyFont="1" applyBorder="1" applyAlignment="1">
      <alignment horizontal="center" vertical="top"/>
    </xf>
    <xf numFmtId="166" fontId="1" fillId="0" borderId="5" xfId="0" applyNumberFormat="1" applyFont="1" applyBorder="1" applyAlignment="1">
      <alignment horizontal="right" vertical="top"/>
    </xf>
    <xf numFmtId="4" fontId="1" fillId="0" borderId="5" xfId="0" applyNumberFormat="1" applyFont="1" applyBorder="1" applyAlignment="1">
      <alignment horizontal="right" vertical="top"/>
    </xf>
    <xf numFmtId="167" fontId="4" fillId="0" borderId="0" xfId="0" applyNumberFormat="1" applyFont="1" applyAlignment="1"/>
    <xf numFmtId="49" fontId="8" fillId="0" borderId="0" xfId="0" applyNumberFormat="1" applyFont="1" applyAlignment="1">
      <alignment horizontal="left" vertical="top"/>
    </xf>
    <xf numFmtId="0" fontId="9" fillId="0" borderId="0" xfId="0" applyFont="1"/>
    <xf numFmtId="49" fontId="10" fillId="0" borderId="1" xfId="0" applyNumberFormat="1" applyFont="1" applyFill="1" applyBorder="1" applyAlignment="1">
      <alignment wrapText="1"/>
    </xf>
    <xf numFmtId="49" fontId="10" fillId="0" borderId="1" xfId="0" applyNumberFormat="1" applyFont="1" applyFill="1" applyBorder="1" applyAlignment="1">
      <alignment horizontal="right" wrapText="1"/>
    </xf>
    <xf numFmtId="49" fontId="9" fillId="0" borderId="0" xfId="0" applyNumberFormat="1" applyFont="1" applyFill="1" applyAlignment="1">
      <alignment wrapText="1"/>
    </xf>
    <xf numFmtId="49" fontId="10" fillId="0" borderId="6" xfId="0" applyNumberFormat="1" applyFont="1" applyFill="1" applyBorder="1" applyAlignment="1">
      <alignment wrapText="1"/>
    </xf>
    <xf numFmtId="49" fontId="10" fillId="0" borderId="6" xfId="0" applyNumberFormat="1" applyFont="1" applyFill="1" applyBorder="1" applyAlignment="1">
      <alignment horizontal="right" wrapText="1"/>
    </xf>
    <xf numFmtId="49" fontId="11" fillId="0" borderId="0" xfId="0" applyNumberFormat="1" applyFont="1" applyAlignment="1"/>
    <xf numFmtId="49" fontId="11" fillId="0" borderId="0" xfId="0" applyNumberFormat="1" applyFont="1" applyAlignment="1">
      <alignment wrapText="1"/>
    </xf>
    <xf numFmtId="4" fontId="11" fillId="0" borderId="0" xfId="0" applyNumberFormat="1" applyFont="1" applyAlignment="1"/>
    <xf numFmtId="49" fontId="11" fillId="0" borderId="7" xfId="0" applyNumberFormat="1" applyFont="1" applyBorder="1" applyAlignment="1"/>
    <xf numFmtId="4" fontId="11" fillId="0" borderId="7" xfId="0" applyNumberFormat="1" applyFont="1" applyBorder="1" applyAlignment="1"/>
    <xf numFmtId="49" fontId="11" fillId="0" borderId="0" xfId="0" applyNumberFormat="1" applyFont="1" applyBorder="1" applyAlignment="1"/>
    <xf numFmtId="4" fontId="11" fillId="0" borderId="0" xfId="0" applyNumberFormat="1" applyFont="1" applyBorder="1" applyAlignment="1"/>
    <xf numFmtId="49" fontId="11" fillId="0" borderId="0" xfId="0" applyNumberFormat="1" applyFont="1" applyBorder="1" applyAlignment="1">
      <alignment wrapText="1"/>
    </xf>
    <xf numFmtId="49" fontId="11" fillId="0" borderId="7" xfId="0" applyNumberFormat="1" applyFont="1" applyBorder="1" applyAlignment="1">
      <alignment wrapText="1"/>
    </xf>
    <xf numFmtId="0" fontId="4" fillId="0" borderId="8" xfId="0" applyFont="1" applyBorder="1" applyAlignment="1"/>
    <xf numFmtId="4" fontId="4" fillId="0" borderId="8" xfId="0" applyNumberFormat="1" applyFont="1" applyBorder="1" applyAlignment="1"/>
    <xf numFmtId="0" fontId="4" fillId="0" borderId="0" xfId="0" applyFont="1" applyAlignment="1"/>
    <xf numFmtId="49" fontId="4" fillId="0" borderId="9" xfId="0" applyNumberFormat="1" applyFont="1" applyBorder="1" applyAlignment="1"/>
    <xf numFmtId="4" fontId="4" fillId="0" borderId="9" xfId="0" applyNumberFormat="1" applyFont="1" applyBorder="1" applyAlignme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D26"/>
  <sheetViews>
    <sheetView showGridLines="0" zoomScaleNormal="100" zoomScaleSheetLayoutView="100" workbookViewId="0">
      <pane ySplit="3" topLeftCell="A4" activePane="bottomLeft" state="frozen"/>
      <selection pane="bottomLeft" activeCell="B7" sqref="B7"/>
    </sheetView>
  </sheetViews>
  <sheetFormatPr defaultRowHeight="18" customHeight="1" outlineLevelRow="1"/>
  <cols>
    <col min="1" max="1" width="11.42578125" style="46" customWidth="1"/>
    <col min="2" max="2" width="63.7109375" style="46" customWidth="1"/>
    <col min="3" max="3" width="22.85546875" style="46" customWidth="1"/>
    <col min="4" max="16384" width="9.140625" style="46"/>
  </cols>
  <sheetData>
    <row r="1" spans="1:4" ht="9" customHeight="1">
      <c r="A1" s="11"/>
      <c r="B1" s="11"/>
      <c r="C1" s="44"/>
      <c r="D1" s="45"/>
    </row>
    <row r="2" spans="1:4" ht="32.25" customHeight="1">
      <c r="A2" s="11"/>
      <c r="B2" s="11" t="s">
        <v>221</v>
      </c>
      <c r="C2" s="44"/>
      <c r="D2" s="45"/>
    </row>
    <row r="3" spans="1:4" ht="31.5" customHeight="1" thickBot="1">
      <c r="A3" s="47" t="str">
        <f>IF(Rozpočet!$B$1=0,"",Rozpočet!$B$1)</f>
        <v>Kód</v>
      </c>
      <c r="B3" s="47" t="str">
        <f>IF(Rozpočet!$D$1=0,"",Rozpočet!$D$1)</f>
        <v>Popis</v>
      </c>
      <c r="C3" s="48" t="str">
        <f>IF(Rozpočet!$H$1=0,"",Rozpočet!$H$1)</f>
        <v>Cena</v>
      </c>
      <c r="D3" s="49"/>
    </row>
    <row r="4" spans="1:4" ht="18" customHeight="1">
      <c r="A4" s="50"/>
      <c r="B4" s="50"/>
      <c r="C4" s="51"/>
      <c r="D4" s="49"/>
    </row>
    <row r="5" spans="1:4" ht="24.75" customHeight="1">
      <c r="A5" s="11"/>
      <c r="B5" s="11" t="str">
        <f>IF(Rozpočet!$D$3=0,"",Rozpočet!$D$3)</f>
        <v>SO 01 ASANAČNÍ PRÁCE A PĚSTEBNÍ OPATŘENÍ DŘEVIN</v>
      </c>
      <c r="C5" s="24">
        <f>SUBTOTAL(9,C6:C10)</f>
        <v>0</v>
      </c>
      <c r="D5" s="45"/>
    </row>
    <row r="6" spans="1:4" ht="18.75" customHeight="1">
      <c r="A6" s="52" t="str">
        <f>IF(Rozpočet!$B$4=0,"",Rozpočet!$B$4)</f>
        <v>112</v>
      </c>
      <c r="B6" s="53" t="s">
        <v>20</v>
      </c>
      <c r="C6" s="54">
        <f>Rozpočet!H4</f>
        <v>0</v>
      </c>
      <c r="D6" s="45"/>
    </row>
    <row r="7" spans="1:4" ht="18" customHeight="1" outlineLevel="1">
      <c r="A7" s="52" t="str">
        <f>IF(Rozpočet!$B$15=0,"",Rozpočet!$B$15)</f>
        <v>111</v>
      </c>
      <c r="B7" s="52" t="str">
        <f>IF(Rozpočet!$D$15=0,"",Rozpočet!$D$15)</f>
        <v>Odstranění nevhodných dřevin</v>
      </c>
      <c r="C7" s="54" t="str">
        <f>IF(Rozpočet!$H$15=0,"",Rozpočet!$H$15)</f>
        <v/>
      </c>
      <c r="D7" s="45"/>
    </row>
    <row r="8" spans="1:4" ht="18" customHeight="1" outlineLevel="1">
      <c r="A8" s="52" t="str">
        <f>IF(Rozpočet!$B$4=0,"",Rozpočet!$B$4)</f>
        <v>112</v>
      </c>
      <c r="B8" s="53" t="s">
        <v>22</v>
      </c>
      <c r="C8" s="54">
        <f>Rozpočet!H17</f>
        <v>0</v>
      </c>
      <c r="D8" s="45"/>
    </row>
    <row r="9" spans="1:4" ht="18" customHeight="1" outlineLevel="1">
      <c r="A9" s="52" t="str">
        <f>IF(Rozpočet!$B$27=0,"",Rozpočet!$B$27)</f>
        <v>184</v>
      </c>
      <c r="B9" s="52" t="str">
        <f>IF(Rozpočet!$D$27=0,"",Rozpočet!$D$27)</f>
        <v>Řez stromů prováděný lezeckou technikou</v>
      </c>
      <c r="C9" s="54" t="str">
        <f>IF(Rozpočet!$H$27=0,"",Rozpočet!$H$27)</f>
        <v/>
      </c>
      <c r="D9" s="45"/>
    </row>
    <row r="10" spans="1:4" ht="18" customHeight="1" outlineLevel="1">
      <c r="A10" s="55" t="str">
        <f>IF(Rozpočet!$B$51=0,"",Rozpočet!$B$51)</f>
        <v>184</v>
      </c>
      <c r="B10" s="55" t="str">
        <f>IF(Rozpočet!$D$51=0,"",Rozpočet!$D$51)</f>
        <v>Řez keřů</v>
      </c>
      <c r="C10" s="56" t="str">
        <f>IF(Rozpočet!$H$51=0,"",Rozpočet!$H$51)</f>
        <v/>
      </c>
      <c r="D10" s="45"/>
    </row>
    <row r="11" spans="1:4" ht="24.75" customHeight="1">
      <c r="A11" s="11"/>
      <c r="B11" s="11" t="s">
        <v>46</v>
      </c>
      <c r="C11" s="24">
        <f>SUBTOTAL(9,C12:C21)</f>
        <v>0</v>
      </c>
      <c r="D11" s="45"/>
    </row>
    <row r="12" spans="1:4" ht="18" customHeight="1" outlineLevel="1">
      <c r="A12" s="52" t="s">
        <v>24</v>
      </c>
      <c r="B12" s="53" t="s">
        <v>25</v>
      </c>
      <c r="C12" s="54">
        <f>Rozpočet!H58</f>
        <v>0</v>
      </c>
      <c r="D12" s="45"/>
    </row>
    <row r="13" spans="1:4" ht="18" customHeight="1" outlineLevel="1">
      <c r="A13" s="52" t="s">
        <v>24</v>
      </c>
      <c r="B13" s="53" t="s">
        <v>31</v>
      </c>
      <c r="C13" s="54">
        <f>Rozpočet!H62</f>
        <v>0</v>
      </c>
      <c r="D13" s="45"/>
    </row>
    <row r="14" spans="1:4" ht="18" customHeight="1" outlineLevel="1">
      <c r="A14" s="52" t="s">
        <v>220</v>
      </c>
      <c r="B14" s="53" t="s">
        <v>36</v>
      </c>
      <c r="C14" s="54">
        <f>Rozpočet!H65</f>
        <v>0</v>
      </c>
      <c r="D14" s="45"/>
    </row>
    <row r="15" spans="1:4" ht="18" customHeight="1" outlineLevel="1">
      <c r="A15" s="52" t="s">
        <v>24</v>
      </c>
      <c r="B15" s="53" t="s">
        <v>32</v>
      </c>
      <c r="C15" s="54">
        <f>Rozpočet!H70</f>
        <v>0</v>
      </c>
      <c r="D15" s="45"/>
    </row>
    <row r="16" spans="1:4" ht="18" customHeight="1" outlineLevel="1">
      <c r="A16" s="52" t="s">
        <v>33</v>
      </c>
      <c r="B16" s="53" t="s">
        <v>34</v>
      </c>
      <c r="C16" s="54">
        <f>Rozpočet!H74</f>
        <v>0</v>
      </c>
      <c r="D16" s="45"/>
    </row>
    <row r="17" spans="1:4" ht="18" customHeight="1" outlineLevel="1">
      <c r="A17" s="57" t="str">
        <f>IF(Rozpočet!$B$78=0,"",Rozpočet!$B$78)</f>
        <v>184</v>
      </c>
      <c r="B17" s="57" t="str">
        <f>IF(Rozpočet!$D$78=0,"",Rozpočet!$D$78)</f>
        <v>Mulčování vysazených rostlin</v>
      </c>
      <c r="C17" s="58" t="str">
        <f>IF(Rozpočet!$H$78=0,"",Rozpočet!$H$78)</f>
        <v/>
      </c>
      <c r="D17" s="45"/>
    </row>
    <row r="18" spans="1:4" ht="18" customHeight="1" outlineLevel="1">
      <c r="A18" s="57" t="s">
        <v>17</v>
      </c>
      <c r="B18" s="59" t="s">
        <v>97</v>
      </c>
      <c r="C18" s="58">
        <f>Rozpočet!H84</f>
        <v>0</v>
      </c>
      <c r="D18" s="45"/>
    </row>
    <row r="19" spans="1:4" ht="18" customHeight="1" outlineLevel="1">
      <c r="A19" s="57" t="s">
        <v>17</v>
      </c>
      <c r="B19" s="53" t="s">
        <v>98</v>
      </c>
      <c r="C19" s="58">
        <f>Rozpočet!H91</f>
        <v>0</v>
      </c>
      <c r="D19" s="45"/>
    </row>
    <row r="20" spans="1:4" ht="18" customHeight="1" outlineLevel="1">
      <c r="A20" s="57" t="s">
        <v>17</v>
      </c>
      <c r="B20" s="53" t="s">
        <v>99</v>
      </c>
      <c r="C20" s="58">
        <f>Rozpočet!H100</f>
        <v>0</v>
      </c>
      <c r="D20" s="45"/>
    </row>
    <row r="21" spans="1:4" ht="18" customHeight="1" outlineLevel="1">
      <c r="A21" s="55" t="s">
        <v>17</v>
      </c>
      <c r="B21" s="60" t="s">
        <v>100</v>
      </c>
      <c r="C21" s="56">
        <f>Rozpočet!H124</f>
        <v>0</v>
      </c>
      <c r="D21" s="45"/>
    </row>
    <row r="22" spans="1:4" ht="24.75" customHeight="1">
      <c r="A22" s="11"/>
      <c r="B22" s="11" t="s">
        <v>39</v>
      </c>
      <c r="C22" s="24">
        <f>SUBTOTAL(9,C23)</f>
        <v>0</v>
      </c>
      <c r="D22" s="45"/>
    </row>
    <row r="23" spans="1:4" ht="18" customHeight="1" outlineLevel="1">
      <c r="A23" s="55"/>
      <c r="B23" s="60" t="s">
        <v>40</v>
      </c>
      <c r="C23" s="56">
        <f>Rozpočet!H128</f>
        <v>0</v>
      </c>
      <c r="D23" s="45"/>
    </row>
    <row r="24" spans="1:4" ht="24.75" customHeight="1">
      <c r="A24" s="11"/>
      <c r="B24" s="11" t="s">
        <v>11</v>
      </c>
      <c r="C24" s="24">
        <f>C5+C11+C22</f>
        <v>0</v>
      </c>
      <c r="D24" s="45"/>
    </row>
    <row r="25" spans="1:4" s="63" customFormat="1" ht="18" customHeight="1" thickBot="1">
      <c r="A25" s="61"/>
      <c r="B25" s="61" t="s">
        <v>23</v>
      </c>
      <c r="C25" s="62">
        <f>C24*0.2</f>
        <v>0</v>
      </c>
    </row>
    <row r="26" spans="1:4" ht="24.75" customHeight="1" thickTop="1" thickBot="1">
      <c r="A26" s="64"/>
      <c r="B26" s="64" t="s">
        <v>12</v>
      </c>
      <c r="C26" s="65">
        <f>SUBTOTAL(9,C24:C25)</f>
        <v>0</v>
      </c>
      <c r="D26" s="45"/>
    </row>
  </sheetData>
  <phoneticPr fontId="0" type="noConversion"/>
  <pageMargins left="0.74803149606299213" right="0.44" top="0.9" bottom="0.70866141732283472" header="0.39370078740157483" footer="0.39370078740157483"/>
  <pageSetup paperSize="9" scale="95" fitToHeight="9999" orientation="portrait" r:id="rId1"/>
  <headerFooter alignWithMargins="0">
    <oddHeader>&amp;L&amp;"Gill Sans MT,Obyčejné"&amp;14POLOŽKOVÝ ROZPOČET &amp;R&amp;"Gill Sans MT,Obyčejné"&amp;14OBNOVA ZÁMECKÉHO PARKU V KŘINCI</oddHeader>
    <oddFooter>&amp;L&amp;"Gill Sans MT,Obyčejné"Zpracoval: Bc. DAVID KUČERA, Nové Hrady 1, 539 45 Nové Hrady&amp;R&amp;"Gill Sans MT,Obyčejné"&amp;D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133"/>
  <sheetViews>
    <sheetView showGridLines="0" tabSelected="1" view="pageBreakPreview" topLeftCell="D1" zoomScaleNormal="100" zoomScaleSheetLayoutView="100" workbookViewId="0">
      <pane ySplit="1" topLeftCell="A100" activePane="bottomLeft" state="frozen"/>
      <selection pane="bottomLeft" activeCell="N17" sqref="N17"/>
    </sheetView>
  </sheetViews>
  <sheetFormatPr defaultRowHeight="12.75" outlineLevelRow="1"/>
  <cols>
    <col min="1" max="1" width="5.5703125" style="1" bestFit="1" customWidth="1"/>
    <col min="2" max="2" width="17.42578125" style="3" customWidth="1"/>
    <col min="3" max="3" width="3.28515625" style="5" hidden="1" customWidth="1"/>
    <col min="4" max="4" width="68.28515625" style="6" customWidth="1"/>
    <col min="5" max="5" width="6" style="5" bestFit="1" customWidth="1"/>
    <col min="6" max="6" width="13.85546875" style="7" customWidth="1"/>
    <col min="7" max="7" width="13" style="29" customWidth="1"/>
    <col min="8" max="8" width="15.42578125" style="29" customWidth="1"/>
    <col min="9" max="9" width="12.28515625" style="23" bestFit="1" customWidth="1"/>
    <col min="10" max="10" width="9.140625" style="32"/>
    <col min="11" max="11" width="9.140625" style="33"/>
    <col min="13" max="13" width="5.5703125" customWidth="1"/>
    <col min="14" max="14" width="38.140625" customWidth="1"/>
    <col min="15" max="15" width="8.5703125" style="33" customWidth="1"/>
    <col min="16" max="16" width="9.140625" style="33"/>
    <col min="17" max="17" width="7.140625" customWidth="1"/>
  </cols>
  <sheetData>
    <row r="1" spans="1:9" ht="13.5" thickBot="1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8" t="s">
        <v>5</v>
      </c>
      <c r="G1" s="25" t="s">
        <v>6</v>
      </c>
      <c r="H1" s="25" t="s">
        <v>7</v>
      </c>
    </row>
    <row r="2" spans="1:9">
      <c r="A2" s="2"/>
      <c r="B2" s="4"/>
      <c r="C2" s="4"/>
      <c r="D2" s="4"/>
      <c r="E2" s="4"/>
      <c r="F2" s="2"/>
      <c r="G2" s="26"/>
      <c r="H2" s="26"/>
    </row>
    <row r="3" spans="1:9" ht="13.5" customHeight="1">
      <c r="A3" s="10"/>
      <c r="B3" s="11"/>
      <c r="C3" s="11"/>
      <c r="D3" s="11" t="s">
        <v>47</v>
      </c>
      <c r="E3" s="11"/>
      <c r="F3" s="12"/>
      <c r="G3" s="28"/>
      <c r="H3" s="24">
        <f>SUBTOTAL(9,H4:H56)</f>
        <v>0</v>
      </c>
    </row>
    <row r="4" spans="1:9" ht="19.5" customHeight="1">
      <c r="A4" s="13"/>
      <c r="B4" s="14" t="s">
        <v>14</v>
      </c>
      <c r="C4" s="14"/>
      <c r="D4" s="21" t="s">
        <v>120</v>
      </c>
      <c r="E4" s="14"/>
      <c r="F4" s="15"/>
      <c r="G4" s="27"/>
      <c r="H4" s="27">
        <f>SUBTOTAL(9,H5:H14)</f>
        <v>0</v>
      </c>
    </row>
    <row r="5" spans="1:9" ht="24" outlineLevel="1">
      <c r="A5" s="16">
        <v>1</v>
      </c>
      <c r="B5" s="17" t="s">
        <v>102</v>
      </c>
      <c r="C5" s="17"/>
      <c r="D5" s="37" t="s">
        <v>103</v>
      </c>
      <c r="E5" s="18" t="s">
        <v>15</v>
      </c>
      <c r="F5" s="20">
        <v>11</v>
      </c>
      <c r="G5" s="23">
        <f t="shared" ref="G5:G14" si="0">J5</f>
        <v>0</v>
      </c>
      <c r="H5" s="23">
        <f>SUM(G5*F5)</f>
        <v>0</v>
      </c>
      <c r="I5" s="38"/>
    </row>
    <row r="6" spans="1:9" ht="24" outlineLevel="1">
      <c r="A6" s="16">
        <v>2</v>
      </c>
      <c r="B6" s="17" t="s">
        <v>104</v>
      </c>
      <c r="C6" s="17"/>
      <c r="D6" s="37" t="s">
        <v>105</v>
      </c>
      <c r="E6" s="18" t="s">
        <v>15</v>
      </c>
      <c r="F6" s="20">
        <v>25</v>
      </c>
      <c r="G6" s="23">
        <f t="shared" si="0"/>
        <v>0</v>
      </c>
      <c r="H6" s="23">
        <f>SUM(G6*F6)</f>
        <v>0</v>
      </c>
      <c r="I6" s="38"/>
    </row>
    <row r="7" spans="1:9" ht="24" outlineLevel="1">
      <c r="A7" s="16">
        <v>3</v>
      </c>
      <c r="B7" s="17" t="s">
        <v>106</v>
      </c>
      <c r="C7" s="17"/>
      <c r="D7" s="37" t="s">
        <v>107</v>
      </c>
      <c r="E7" s="18" t="s">
        <v>15</v>
      </c>
      <c r="F7" s="20">
        <v>22</v>
      </c>
      <c r="G7" s="23">
        <f t="shared" si="0"/>
        <v>0</v>
      </c>
      <c r="H7" s="23">
        <f>SUM(G7*F7)</f>
        <v>0</v>
      </c>
      <c r="I7" s="38"/>
    </row>
    <row r="8" spans="1:9" ht="24" outlineLevel="1">
      <c r="A8" s="16">
        <v>4</v>
      </c>
      <c r="B8" s="17" t="s">
        <v>108</v>
      </c>
      <c r="C8" s="17"/>
      <c r="D8" s="37" t="s">
        <v>109</v>
      </c>
      <c r="E8" s="18" t="s">
        <v>15</v>
      </c>
      <c r="F8" s="20">
        <v>24</v>
      </c>
      <c r="G8" s="23">
        <f t="shared" si="0"/>
        <v>0</v>
      </c>
      <c r="H8" s="23">
        <f t="shared" ref="H8:H14" si="1">SUM(G8*F8)</f>
        <v>0</v>
      </c>
      <c r="I8" s="38"/>
    </row>
    <row r="9" spans="1:9" ht="24" outlineLevel="1">
      <c r="A9" s="16">
        <v>5</v>
      </c>
      <c r="B9" s="17" t="s">
        <v>110</v>
      </c>
      <c r="C9" s="17"/>
      <c r="D9" s="37" t="s">
        <v>111</v>
      </c>
      <c r="E9" s="18" t="s">
        <v>15</v>
      </c>
      <c r="F9" s="20">
        <v>8</v>
      </c>
      <c r="G9" s="23">
        <f t="shared" si="0"/>
        <v>0</v>
      </c>
      <c r="H9" s="23">
        <f t="shared" si="1"/>
        <v>0</v>
      </c>
      <c r="I9" s="38"/>
    </row>
    <row r="10" spans="1:9" ht="24" outlineLevel="1">
      <c r="A10" s="16">
        <v>6</v>
      </c>
      <c r="B10" s="17" t="s">
        <v>112</v>
      </c>
      <c r="C10" s="17"/>
      <c r="D10" s="37" t="s">
        <v>113</v>
      </c>
      <c r="E10" s="18" t="s">
        <v>15</v>
      </c>
      <c r="F10" s="20">
        <v>7</v>
      </c>
      <c r="G10" s="23">
        <f t="shared" si="0"/>
        <v>0</v>
      </c>
      <c r="H10" s="23">
        <f t="shared" si="1"/>
        <v>0</v>
      </c>
      <c r="I10" s="38"/>
    </row>
    <row r="11" spans="1:9" ht="24" outlineLevel="1">
      <c r="A11" s="16">
        <v>7</v>
      </c>
      <c r="B11" s="17" t="s">
        <v>114</v>
      </c>
      <c r="C11" s="17"/>
      <c r="D11" s="37" t="s">
        <v>115</v>
      </c>
      <c r="E11" s="18" t="s">
        <v>15</v>
      </c>
      <c r="F11" s="20">
        <v>2</v>
      </c>
      <c r="G11" s="23">
        <f t="shared" si="0"/>
        <v>0</v>
      </c>
      <c r="H11" s="23">
        <f t="shared" si="1"/>
        <v>0</v>
      </c>
      <c r="I11" s="38"/>
    </row>
    <row r="12" spans="1:9" ht="24" outlineLevel="1">
      <c r="A12" s="16">
        <v>8</v>
      </c>
      <c r="B12" s="17" t="s">
        <v>116</v>
      </c>
      <c r="C12" s="17"/>
      <c r="D12" s="37" t="s">
        <v>117</v>
      </c>
      <c r="E12" s="18" t="s">
        <v>15</v>
      </c>
      <c r="F12" s="20">
        <v>3</v>
      </c>
      <c r="G12" s="23">
        <f t="shared" si="0"/>
        <v>0</v>
      </c>
      <c r="H12" s="23">
        <f t="shared" si="1"/>
        <v>0</v>
      </c>
      <c r="I12" s="38"/>
    </row>
    <row r="13" spans="1:9" ht="24" outlineLevel="1">
      <c r="A13" s="16">
        <v>9</v>
      </c>
      <c r="B13" s="17" t="s">
        <v>118</v>
      </c>
      <c r="C13" s="17"/>
      <c r="D13" s="37" t="s">
        <v>119</v>
      </c>
      <c r="E13" s="18" t="s">
        <v>15</v>
      </c>
      <c r="F13" s="20">
        <v>3</v>
      </c>
      <c r="G13" s="23">
        <f t="shared" si="0"/>
        <v>0</v>
      </c>
      <c r="H13" s="23">
        <f t="shared" si="1"/>
        <v>0</v>
      </c>
      <c r="I13" s="38"/>
    </row>
    <row r="14" spans="1:9" ht="24" outlineLevel="1">
      <c r="A14" s="16">
        <v>10</v>
      </c>
      <c r="B14" s="17"/>
      <c r="C14" s="17"/>
      <c r="D14" s="37" t="s">
        <v>141</v>
      </c>
      <c r="E14" s="18" t="s">
        <v>15</v>
      </c>
      <c r="F14" s="20">
        <v>2</v>
      </c>
      <c r="G14" s="23">
        <f t="shared" si="0"/>
        <v>0</v>
      </c>
      <c r="H14" s="23">
        <f t="shared" si="1"/>
        <v>0</v>
      </c>
      <c r="I14" s="38"/>
    </row>
    <row r="15" spans="1:9" ht="19.5" customHeight="1">
      <c r="A15" s="13"/>
      <c r="B15" s="14" t="s">
        <v>19</v>
      </c>
      <c r="C15" s="14"/>
      <c r="D15" s="21" t="s">
        <v>18</v>
      </c>
      <c r="E15" s="14"/>
      <c r="F15" s="14"/>
      <c r="G15" s="14"/>
      <c r="H15" s="27">
        <f>SUBTOTAL(9,H16:H16)</f>
        <v>0</v>
      </c>
      <c r="I15" s="27"/>
    </row>
    <row r="16" spans="1:9" ht="24" outlineLevel="1">
      <c r="A16" s="16">
        <v>1</v>
      </c>
      <c r="B16" s="17" t="s">
        <v>121</v>
      </c>
      <c r="C16" s="17"/>
      <c r="D16" s="37" t="s">
        <v>122</v>
      </c>
      <c r="E16" s="18" t="s">
        <v>9</v>
      </c>
      <c r="F16" s="20">
        <v>547</v>
      </c>
      <c r="G16" s="23">
        <f>J16</f>
        <v>0</v>
      </c>
      <c r="H16" s="23">
        <f>SUM(G16*F16)</f>
        <v>0</v>
      </c>
      <c r="I16" s="38"/>
    </row>
    <row r="17" spans="1:9" ht="19.5" customHeight="1">
      <c r="A17" s="13"/>
      <c r="B17" s="14" t="s">
        <v>14</v>
      </c>
      <c r="C17" s="14"/>
      <c r="D17" s="21" t="s">
        <v>22</v>
      </c>
      <c r="E17" s="14"/>
      <c r="F17" s="15"/>
      <c r="G17" s="40"/>
      <c r="H17" s="27">
        <f>SUBTOTAL(9,H18:H26)</f>
        <v>0</v>
      </c>
      <c r="I17" s="27"/>
    </row>
    <row r="18" spans="1:9" ht="24" outlineLevel="1">
      <c r="A18" s="16">
        <v>1</v>
      </c>
      <c r="B18" s="17" t="s">
        <v>123</v>
      </c>
      <c r="C18" s="17"/>
      <c r="D18" s="37" t="s">
        <v>124</v>
      </c>
      <c r="E18" s="18" t="s">
        <v>15</v>
      </c>
      <c r="F18" s="20">
        <v>11</v>
      </c>
      <c r="G18" s="23">
        <f>J18</f>
        <v>0</v>
      </c>
      <c r="H18" s="23">
        <f t="shared" ref="H18:H26" si="2">SUM(G18*F18)</f>
        <v>0</v>
      </c>
      <c r="I18" s="38"/>
    </row>
    <row r="19" spans="1:9" ht="24" outlineLevel="1">
      <c r="A19" s="16">
        <v>2</v>
      </c>
      <c r="B19" s="17" t="s">
        <v>125</v>
      </c>
      <c r="C19" s="17"/>
      <c r="D19" s="37" t="s">
        <v>126</v>
      </c>
      <c r="E19" s="18" t="s">
        <v>15</v>
      </c>
      <c r="F19" s="20">
        <v>25</v>
      </c>
      <c r="G19" s="23">
        <f t="shared" ref="G19:G26" si="3">J19</f>
        <v>0</v>
      </c>
      <c r="H19" s="23">
        <f t="shared" si="2"/>
        <v>0</v>
      </c>
      <c r="I19" s="38"/>
    </row>
    <row r="20" spans="1:9" ht="24" outlineLevel="1">
      <c r="A20" s="16">
        <v>3</v>
      </c>
      <c r="B20" s="17" t="s">
        <v>127</v>
      </c>
      <c r="C20" s="17"/>
      <c r="D20" s="37" t="s">
        <v>128</v>
      </c>
      <c r="E20" s="18" t="s">
        <v>15</v>
      </c>
      <c r="F20" s="20">
        <v>22</v>
      </c>
      <c r="G20" s="23">
        <f t="shared" si="3"/>
        <v>0</v>
      </c>
      <c r="H20" s="23">
        <f t="shared" si="2"/>
        <v>0</v>
      </c>
      <c r="I20" s="38"/>
    </row>
    <row r="21" spans="1:9" ht="24" outlineLevel="1">
      <c r="A21" s="16">
        <v>4</v>
      </c>
      <c r="B21" s="17" t="s">
        <v>129</v>
      </c>
      <c r="C21" s="17"/>
      <c r="D21" s="37" t="s">
        <v>130</v>
      </c>
      <c r="E21" s="18" t="s">
        <v>15</v>
      </c>
      <c r="F21" s="20">
        <v>24</v>
      </c>
      <c r="G21" s="23">
        <f t="shared" si="3"/>
        <v>0</v>
      </c>
      <c r="H21" s="23">
        <f t="shared" si="2"/>
        <v>0</v>
      </c>
      <c r="I21" s="38"/>
    </row>
    <row r="22" spans="1:9" ht="24" outlineLevel="1">
      <c r="A22" s="16">
        <v>5</v>
      </c>
      <c r="B22" s="17" t="s">
        <v>131</v>
      </c>
      <c r="C22" s="17"/>
      <c r="D22" s="37" t="s">
        <v>132</v>
      </c>
      <c r="E22" s="18" t="s">
        <v>15</v>
      </c>
      <c r="F22" s="20">
        <v>8</v>
      </c>
      <c r="G22" s="23">
        <f t="shared" si="3"/>
        <v>0</v>
      </c>
      <c r="H22" s="23">
        <f t="shared" si="2"/>
        <v>0</v>
      </c>
      <c r="I22" s="38"/>
    </row>
    <row r="23" spans="1:9" ht="24" outlineLevel="1">
      <c r="A23" s="16">
        <v>6</v>
      </c>
      <c r="B23" s="17" t="s">
        <v>133</v>
      </c>
      <c r="C23" s="17"/>
      <c r="D23" s="37" t="s">
        <v>134</v>
      </c>
      <c r="E23" s="18" t="s">
        <v>15</v>
      </c>
      <c r="F23" s="20">
        <v>7</v>
      </c>
      <c r="G23" s="23">
        <f t="shared" si="3"/>
        <v>0</v>
      </c>
      <c r="H23" s="23">
        <f t="shared" si="2"/>
        <v>0</v>
      </c>
      <c r="I23" s="38"/>
    </row>
    <row r="24" spans="1:9" ht="24" outlineLevel="1">
      <c r="A24" s="16">
        <v>7</v>
      </c>
      <c r="B24" s="17" t="s">
        <v>135</v>
      </c>
      <c r="C24" s="17"/>
      <c r="D24" s="37" t="s">
        <v>136</v>
      </c>
      <c r="E24" s="18" t="s">
        <v>15</v>
      </c>
      <c r="F24" s="20">
        <v>2</v>
      </c>
      <c r="G24" s="23">
        <f t="shared" si="3"/>
        <v>0</v>
      </c>
      <c r="H24" s="23">
        <f t="shared" si="2"/>
        <v>0</v>
      </c>
      <c r="I24" s="38"/>
    </row>
    <row r="25" spans="1:9" ht="24" outlineLevel="1">
      <c r="A25" s="16">
        <v>8</v>
      </c>
      <c r="B25" s="17" t="s">
        <v>137</v>
      </c>
      <c r="C25" s="17"/>
      <c r="D25" s="37" t="s">
        <v>138</v>
      </c>
      <c r="E25" s="18" t="s">
        <v>15</v>
      </c>
      <c r="F25" s="20">
        <v>3</v>
      </c>
      <c r="G25" s="23">
        <f t="shared" si="3"/>
        <v>0</v>
      </c>
      <c r="H25" s="23">
        <f t="shared" si="2"/>
        <v>0</v>
      </c>
      <c r="I25" s="38"/>
    </row>
    <row r="26" spans="1:9" ht="24" outlineLevel="1">
      <c r="A26" s="16">
        <v>9</v>
      </c>
      <c r="B26" s="17" t="s">
        <v>139</v>
      </c>
      <c r="C26" s="17"/>
      <c r="D26" s="37" t="s">
        <v>140</v>
      </c>
      <c r="E26" s="18" t="s">
        <v>15</v>
      </c>
      <c r="F26" s="20">
        <v>5</v>
      </c>
      <c r="G26" s="23">
        <f t="shared" si="3"/>
        <v>0</v>
      </c>
      <c r="H26" s="23">
        <f t="shared" si="2"/>
        <v>0</v>
      </c>
      <c r="I26" s="38"/>
    </row>
    <row r="27" spans="1:9" ht="19.5" customHeight="1">
      <c r="A27" s="13"/>
      <c r="B27" s="14" t="s">
        <v>17</v>
      </c>
      <c r="C27" s="14"/>
      <c r="D27" s="21" t="s">
        <v>16</v>
      </c>
      <c r="E27" s="14"/>
      <c r="F27" s="15"/>
      <c r="G27" s="40"/>
      <c r="H27" s="27">
        <f>SUBTOTAL(9,H28:H50)</f>
        <v>0</v>
      </c>
      <c r="I27" s="27"/>
    </row>
    <row r="28" spans="1:9" outlineLevel="1">
      <c r="A28" s="16">
        <v>1</v>
      </c>
      <c r="B28" s="17" t="s">
        <v>142</v>
      </c>
      <c r="C28" s="17"/>
      <c r="D28" s="37" t="s">
        <v>143</v>
      </c>
      <c r="E28" s="18" t="s">
        <v>15</v>
      </c>
      <c r="F28" s="20">
        <v>4</v>
      </c>
      <c r="G28" s="23">
        <f t="shared" ref="G28:G50" si="4">J28</f>
        <v>0</v>
      </c>
      <c r="H28" s="23">
        <f t="shared" ref="H28:H50" si="5">SUM(G28*F28)</f>
        <v>0</v>
      </c>
      <c r="I28" s="38"/>
    </row>
    <row r="29" spans="1:9" outlineLevel="1">
      <c r="A29" s="16">
        <v>2</v>
      </c>
      <c r="B29" s="17" t="s">
        <v>144</v>
      </c>
      <c r="C29" s="17"/>
      <c r="D29" s="37" t="s">
        <v>145</v>
      </c>
      <c r="E29" s="18" t="s">
        <v>15</v>
      </c>
      <c r="F29" s="20">
        <v>3</v>
      </c>
      <c r="G29" s="23">
        <f t="shared" si="4"/>
        <v>0</v>
      </c>
      <c r="H29" s="23">
        <f t="shared" si="5"/>
        <v>0</v>
      </c>
      <c r="I29" s="38"/>
    </row>
    <row r="30" spans="1:9" outlineLevel="1">
      <c r="A30" s="16">
        <v>3</v>
      </c>
      <c r="B30" s="17" t="s">
        <v>146</v>
      </c>
      <c r="C30" s="17"/>
      <c r="D30" s="37" t="s">
        <v>147</v>
      </c>
      <c r="E30" s="18" t="s">
        <v>15</v>
      </c>
      <c r="F30" s="20">
        <v>6</v>
      </c>
      <c r="G30" s="23">
        <f t="shared" si="4"/>
        <v>0</v>
      </c>
      <c r="H30" s="23">
        <f t="shared" ref="H30:H38" si="6">SUM(G30*F30)</f>
        <v>0</v>
      </c>
      <c r="I30" s="38"/>
    </row>
    <row r="31" spans="1:9" outlineLevel="1">
      <c r="A31" s="16">
        <v>4</v>
      </c>
      <c r="B31" s="17" t="s">
        <v>148</v>
      </c>
      <c r="C31" s="17"/>
      <c r="D31" s="37" t="s">
        <v>149</v>
      </c>
      <c r="E31" s="18" t="s">
        <v>15</v>
      </c>
      <c r="F31" s="20">
        <v>2</v>
      </c>
      <c r="G31" s="23">
        <f t="shared" si="4"/>
        <v>0</v>
      </c>
      <c r="H31" s="23">
        <f t="shared" si="6"/>
        <v>0</v>
      </c>
      <c r="I31" s="38"/>
    </row>
    <row r="32" spans="1:9" outlineLevel="1">
      <c r="A32" s="16">
        <v>5</v>
      </c>
      <c r="B32" s="17" t="s">
        <v>150</v>
      </c>
      <c r="C32" s="17"/>
      <c r="D32" s="37" t="s">
        <v>151</v>
      </c>
      <c r="E32" s="18" t="s">
        <v>15</v>
      </c>
      <c r="F32" s="20">
        <v>7</v>
      </c>
      <c r="G32" s="23">
        <f t="shared" si="4"/>
        <v>0</v>
      </c>
      <c r="H32" s="23">
        <f t="shared" si="6"/>
        <v>0</v>
      </c>
      <c r="I32" s="38"/>
    </row>
    <row r="33" spans="1:9" outlineLevel="1">
      <c r="A33" s="16">
        <v>6</v>
      </c>
      <c r="B33" s="17" t="s">
        <v>152</v>
      </c>
      <c r="C33" s="17"/>
      <c r="D33" s="37" t="s">
        <v>153</v>
      </c>
      <c r="E33" s="18" t="s">
        <v>15</v>
      </c>
      <c r="F33" s="20">
        <v>5</v>
      </c>
      <c r="G33" s="23">
        <f t="shared" si="4"/>
        <v>0</v>
      </c>
      <c r="H33" s="23">
        <f t="shared" si="6"/>
        <v>0</v>
      </c>
      <c r="I33" s="38"/>
    </row>
    <row r="34" spans="1:9" outlineLevel="1">
      <c r="A34" s="16">
        <v>7</v>
      </c>
      <c r="B34" s="17" t="s">
        <v>154</v>
      </c>
      <c r="C34" s="17"/>
      <c r="D34" s="37" t="s">
        <v>155</v>
      </c>
      <c r="E34" s="18" t="s">
        <v>15</v>
      </c>
      <c r="F34" s="20">
        <v>4</v>
      </c>
      <c r="G34" s="23">
        <f t="shared" si="4"/>
        <v>0</v>
      </c>
      <c r="H34" s="23">
        <f t="shared" si="6"/>
        <v>0</v>
      </c>
      <c r="I34" s="38"/>
    </row>
    <row r="35" spans="1:9" outlineLevel="1">
      <c r="A35" s="16">
        <v>8</v>
      </c>
      <c r="B35" s="17" t="s">
        <v>156</v>
      </c>
      <c r="C35" s="17"/>
      <c r="D35" s="37" t="s">
        <v>157</v>
      </c>
      <c r="E35" s="18" t="s">
        <v>15</v>
      </c>
      <c r="F35" s="20">
        <v>2</v>
      </c>
      <c r="G35" s="23">
        <f t="shared" si="4"/>
        <v>0</v>
      </c>
      <c r="H35" s="23">
        <f t="shared" si="6"/>
        <v>0</v>
      </c>
      <c r="I35" s="38"/>
    </row>
    <row r="36" spans="1:9" outlineLevel="1">
      <c r="A36" s="16">
        <v>9</v>
      </c>
      <c r="B36" s="17" t="s">
        <v>158</v>
      </c>
      <c r="C36" s="17"/>
      <c r="D36" s="37" t="s">
        <v>159</v>
      </c>
      <c r="E36" s="18" t="s">
        <v>15</v>
      </c>
      <c r="F36" s="20">
        <v>3</v>
      </c>
      <c r="G36" s="23">
        <f t="shared" si="4"/>
        <v>0</v>
      </c>
      <c r="H36" s="23">
        <f t="shared" si="6"/>
        <v>0</v>
      </c>
      <c r="I36" s="38"/>
    </row>
    <row r="37" spans="1:9" outlineLevel="1">
      <c r="A37" s="16">
        <v>10</v>
      </c>
      <c r="B37" s="17" t="s">
        <v>160</v>
      </c>
      <c r="C37" s="17"/>
      <c r="D37" s="37" t="s">
        <v>161</v>
      </c>
      <c r="E37" s="18" t="s">
        <v>15</v>
      </c>
      <c r="F37" s="20">
        <v>1</v>
      </c>
      <c r="G37" s="23">
        <f t="shared" si="4"/>
        <v>0</v>
      </c>
      <c r="H37" s="23">
        <f t="shared" si="6"/>
        <v>0</v>
      </c>
      <c r="I37" s="38"/>
    </row>
    <row r="38" spans="1:9" outlineLevel="1">
      <c r="A38" s="16">
        <v>11</v>
      </c>
      <c r="B38" s="17" t="s">
        <v>162</v>
      </c>
      <c r="C38" s="17"/>
      <c r="D38" s="37" t="s">
        <v>163</v>
      </c>
      <c r="E38" s="18" t="s">
        <v>15</v>
      </c>
      <c r="F38" s="20">
        <v>2</v>
      </c>
      <c r="G38" s="23">
        <f t="shared" si="4"/>
        <v>0</v>
      </c>
      <c r="H38" s="23">
        <f t="shared" si="6"/>
        <v>0</v>
      </c>
      <c r="I38" s="38"/>
    </row>
    <row r="39" spans="1:9" outlineLevel="1">
      <c r="A39" s="16">
        <v>12</v>
      </c>
      <c r="B39" s="17" t="s">
        <v>164</v>
      </c>
      <c r="C39" s="17"/>
      <c r="D39" s="37" t="s">
        <v>165</v>
      </c>
      <c r="E39" s="18" t="s">
        <v>15</v>
      </c>
      <c r="F39" s="20">
        <v>5</v>
      </c>
      <c r="G39" s="23">
        <f t="shared" si="4"/>
        <v>0</v>
      </c>
      <c r="H39" s="23">
        <f t="shared" si="5"/>
        <v>0</v>
      </c>
      <c r="I39" s="38"/>
    </row>
    <row r="40" spans="1:9" outlineLevel="1">
      <c r="A40" s="16">
        <v>13</v>
      </c>
      <c r="B40" s="17" t="s">
        <v>166</v>
      </c>
      <c r="C40" s="17"/>
      <c r="D40" s="37" t="s">
        <v>167</v>
      </c>
      <c r="E40" s="18" t="s">
        <v>15</v>
      </c>
      <c r="F40" s="20">
        <v>7</v>
      </c>
      <c r="G40" s="23">
        <f t="shared" si="4"/>
        <v>0</v>
      </c>
      <c r="H40" s="23">
        <f t="shared" si="5"/>
        <v>0</v>
      </c>
      <c r="I40" s="38"/>
    </row>
    <row r="41" spans="1:9" outlineLevel="1">
      <c r="A41" s="16">
        <v>14</v>
      </c>
      <c r="B41" s="17" t="s">
        <v>168</v>
      </c>
      <c r="C41" s="17"/>
      <c r="D41" s="37" t="s">
        <v>169</v>
      </c>
      <c r="E41" s="18" t="s">
        <v>15</v>
      </c>
      <c r="F41" s="20">
        <v>1</v>
      </c>
      <c r="G41" s="23">
        <f t="shared" si="4"/>
        <v>0</v>
      </c>
      <c r="H41" s="23">
        <f t="shared" si="5"/>
        <v>0</v>
      </c>
      <c r="I41" s="38"/>
    </row>
    <row r="42" spans="1:9" outlineLevel="1">
      <c r="A42" s="16">
        <v>15</v>
      </c>
      <c r="B42" s="17" t="s">
        <v>170</v>
      </c>
      <c r="C42" s="17"/>
      <c r="D42" s="37" t="s">
        <v>171</v>
      </c>
      <c r="E42" s="18" t="s">
        <v>15</v>
      </c>
      <c r="F42" s="20">
        <v>5</v>
      </c>
      <c r="G42" s="23">
        <f t="shared" si="4"/>
        <v>0</v>
      </c>
      <c r="H42" s="23">
        <f t="shared" si="5"/>
        <v>0</v>
      </c>
      <c r="I42" s="38"/>
    </row>
    <row r="43" spans="1:9" outlineLevel="1">
      <c r="A43" s="16">
        <v>16</v>
      </c>
      <c r="B43" s="17" t="s">
        <v>172</v>
      </c>
      <c r="C43" s="17"/>
      <c r="D43" s="37" t="s">
        <v>173</v>
      </c>
      <c r="E43" s="18" t="s">
        <v>15</v>
      </c>
      <c r="F43" s="20">
        <v>2</v>
      </c>
      <c r="G43" s="23">
        <f t="shared" si="4"/>
        <v>0</v>
      </c>
      <c r="H43" s="23">
        <f t="shared" si="5"/>
        <v>0</v>
      </c>
      <c r="I43" s="38"/>
    </row>
    <row r="44" spans="1:9" outlineLevel="1">
      <c r="A44" s="16">
        <v>17</v>
      </c>
      <c r="B44" s="17" t="s">
        <v>174</v>
      </c>
      <c r="C44" s="17"/>
      <c r="D44" s="37" t="s">
        <v>175</v>
      </c>
      <c r="E44" s="18" t="s">
        <v>15</v>
      </c>
      <c r="F44" s="20">
        <v>7</v>
      </c>
      <c r="G44" s="23">
        <f t="shared" si="4"/>
        <v>0</v>
      </c>
      <c r="H44" s="23">
        <f t="shared" si="5"/>
        <v>0</v>
      </c>
      <c r="I44" s="38"/>
    </row>
    <row r="45" spans="1:9" outlineLevel="1">
      <c r="A45" s="16">
        <v>18</v>
      </c>
      <c r="B45" s="17" t="s">
        <v>176</v>
      </c>
      <c r="C45" s="17"/>
      <c r="D45" s="37" t="s">
        <v>177</v>
      </c>
      <c r="E45" s="18" t="s">
        <v>15</v>
      </c>
      <c r="F45" s="20">
        <v>7</v>
      </c>
      <c r="G45" s="23">
        <f t="shared" si="4"/>
        <v>0</v>
      </c>
      <c r="H45" s="23">
        <f t="shared" si="5"/>
        <v>0</v>
      </c>
      <c r="I45" s="38"/>
    </row>
    <row r="46" spans="1:9" outlineLevel="1">
      <c r="A46" s="16">
        <v>19</v>
      </c>
      <c r="B46" s="17" t="s">
        <v>178</v>
      </c>
      <c r="C46" s="17"/>
      <c r="D46" s="37" t="s">
        <v>179</v>
      </c>
      <c r="E46" s="18" t="s">
        <v>15</v>
      </c>
      <c r="F46" s="20">
        <v>10</v>
      </c>
      <c r="G46" s="23">
        <f t="shared" si="4"/>
        <v>0</v>
      </c>
      <c r="H46" s="23">
        <f t="shared" si="5"/>
        <v>0</v>
      </c>
      <c r="I46" s="38"/>
    </row>
    <row r="47" spans="1:9" outlineLevel="1">
      <c r="A47" s="16">
        <v>20</v>
      </c>
      <c r="B47" s="17" t="s">
        <v>180</v>
      </c>
      <c r="C47" s="17"/>
      <c r="D47" s="37" t="s">
        <v>181</v>
      </c>
      <c r="E47" s="18" t="s">
        <v>15</v>
      </c>
      <c r="F47" s="20">
        <v>6</v>
      </c>
      <c r="G47" s="23">
        <f t="shared" si="4"/>
        <v>0</v>
      </c>
      <c r="H47" s="23">
        <f t="shared" si="5"/>
        <v>0</v>
      </c>
      <c r="I47" s="38"/>
    </row>
    <row r="48" spans="1:9" outlineLevel="1">
      <c r="A48" s="16">
        <v>21</v>
      </c>
      <c r="B48" s="17" t="s">
        <v>182</v>
      </c>
      <c r="C48" s="17"/>
      <c r="D48" s="37" t="s">
        <v>183</v>
      </c>
      <c r="E48" s="18" t="s">
        <v>15</v>
      </c>
      <c r="F48" s="20">
        <v>1</v>
      </c>
      <c r="G48" s="23">
        <f t="shared" si="4"/>
        <v>0</v>
      </c>
      <c r="H48" s="23">
        <f t="shared" si="5"/>
        <v>0</v>
      </c>
      <c r="I48" s="38"/>
    </row>
    <row r="49" spans="1:13" outlineLevel="1">
      <c r="A49" s="16">
        <v>22</v>
      </c>
      <c r="B49" s="17" t="s">
        <v>184</v>
      </c>
      <c r="C49" s="17"/>
      <c r="D49" s="37" t="s">
        <v>185</v>
      </c>
      <c r="E49" s="18" t="s">
        <v>15</v>
      </c>
      <c r="F49" s="20">
        <v>6</v>
      </c>
      <c r="G49" s="23">
        <f t="shared" si="4"/>
        <v>0</v>
      </c>
      <c r="H49" s="23">
        <f t="shared" si="5"/>
        <v>0</v>
      </c>
      <c r="I49" s="38"/>
    </row>
    <row r="50" spans="1:13" outlineLevel="1">
      <c r="A50" s="16">
        <v>23</v>
      </c>
      <c r="B50" s="17" t="s">
        <v>186</v>
      </c>
      <c r="C50" s="17"/>
      <c r="D50" s="37" t="s">
        <v>187</v>
      </c>
      <c r="E50" s="41" t="s">
        <v>15</v>
      </c>
      <c r="F50" s="20">
        <v>9</v>
      </c>
      <c r="G50" s="23">
        <f t="shared" si="4"/>
        <v>0</v>
      </c>
      <c r="H50" s="23">
        <f t="shared" si="5"/>
        <v>0</v>
      </c>
      <c r="I50" s="42"/>
    </row>
    <row r="51" spans="1:13" ht="19.5" customHeight="1">
      <c r="A51" s="13"/>
      <c r="B51" s="14" t="s">
        <v>17</v>
      </c>
      <c r="C51" s="14"/>
      <c r="D51" s="21" t="s">
        <v>41</v>
      </c>
      <c r="E51" s="14"/>
      <c r="F51" s="15">
        <f>SUM(F39:F50)</f>
        <v>66</v>
      </c>
      <c r="G51" s="40"/>
      <c r="H51" s="36">
        <f>SUBTOTAL(9,H53:H56)</f>
        <v>0</v>
      </c>
      <c r="I51" s="27"/>
    </row>
    <row r="52" spans="1:13">
      <c r="A52" s="13"/>
      <c r="B52" s="14"/>
      <c r="C52" s="14"/>
      <c r="D52" s="22" t="s">
        <v>21</v>
      </c>
      <c r="E52" s="14"/>
      <c r="F52" s="15"/>
      <c r="G52" s="40"/>
      <c r="H52" s="36"/>
      <c r="I52" s="28"/>
    </row>
    <row r="53" spans="1:13" outlineLevel="1">
      <c r="A53" s="16" t="s">
        <v>42</v>
      </c>
      <c r="B53" s="17" t="s">
        <v>188</v>
      </c>
      <c r="C53" s="17"/>
      <c r="D53" s="37" t="s">
        <v>189</v>
      </c>
      <c r="E53" s="18" t="s">
        <v>9</v>
      </c>
      <c r="F53" s="20">
        <v>14</v>
      </c>
      <c r="G53" s="23">
        <f>J53</f>
        <v>0</v>
      </c>
      <c r="H53" s="23">
        <f>SUM(G53*F53)</f>
        <v>0</v>
      </c>
      <c r="I53" s="38"/>
    </row>
    <row r="54" spans="1:13" outlineLevel="1">
      <c r="A54" s="16" t="s">
        <v>43</v>
      </c>
      <c r="B54" s="17" t="s">
        <v>190</v>
      </c>
      <c r="C54" s="17"/>
      <c r="D54" s="37" t="s">
        <v>191</v>
      </c>
      <c r="E54" s="18" t="s">
        <v>9</v>
      </c>
      <c r="F54" s="20">
        <v>52</v>
      </c>
      <c r="G54" s="23">
        <f>J54</f>
        <v>0</v>
      </c>
      <c r="H54" s="23">
        <f>SUM(G54*F54)</f>
        <v>0</v>
      </c>
      <c r="I54" s="38"/>
    </row>
    <row r="55" spans="1:13" outlineLevel="1">
      <c r="A55" s="16" t="s">
        <v>44</v>
      </c>
      <c r="B55" s="17" t="s">
        <v>192</v>
      </c>
      <c r="C55" s="17"/>
      <c r="D55" s="37" t="s">
        <v>193</v>
      </c>
      <c r="E55" s="18" t="s">
        <v>9</v>
      </c>
      <c r="F55" s="20">
        <v>156</v>
      </c>
      <c r="G55" s="23">
        <f>J55</f>
        <v>0</v>
      </c>
      <c r="H55" s="23">
        <f>SUM(G55*F55)</f>
        <v>0</v>
      </c>
      <c r="I55" s="38"/>
    </row>
    <row r="56" spans="1:13" outlineLevel="1">
      <c r="A56" s="16" t="s">
        <v>45</v>
      </c>
      <c r="B56" s="17" t="s">
        <v>194</v>
      </c>
      <c r="C56" s="17"/>
      <c r="D56" s="37" t="s">
        <v>195</v>
      </c>
      <c r="E56" s="18" t="s">
        <v>9</v>
      </c>
      <c r="F56" s="20">
        <v>187</v>
      </c>
      <c r="G56" s="23">
        <f>J56</f>
        <v>0</v>
      </c>
      <c r="H56" s="23">
        <f>SUM(G56*F56)</f>
        <v>0</v>
      </c>
      <c r="I56" s="38"/>
    </row>
    <row r="57" spans="1:13" ht="27.75" customHeight="1">
      <c r="A57" s="10"/>
      <c r="B57" s="11"/>
      <c r="C57" s="11"/>
      <c r="D57" s="11" t="s">
        <v>46</v>
      </c>
      <c r="E57" s="11"/>
      <c r="F57" s="12"/>
      <c r="G57" s="40"/>
      <c r="H57" s="24">
        <f>SUBTOTAL(9,H58:H126)</f>
        <v>0</v>
      </c>
      <c r="I57" s="28"/>
      <c r="K57"/>
    </row>
    <row r="58" spans="1:13" ht="19.5" customHeight="1">
      <c r="A58" s="13"/>
      <c r="B58" s="14" t="s">
        <v>24</v>
      </c>
      <c r="C58" s="14"/>
      <c r="D58" s="21" t="s">
        <v>48</v>
      </c>
      <c r="E58" s="14"/>
      <c r="F58" s="15"/>
      <c r="G58" s="40"/>
      <c r="H58" s="27">
        <f>SUBTOTAL(9,H60:H61)</f>
        <v>0</v>
      </c>
      <c r="I58" s="27"/>
      <c r="K58"/>
    </row>
    <row r="59" spans="1:13" ht="24">
      <c r="A59" s="13"/>
      <c r="B59" s="14"/>
      <c r="C59" s="14"/>
      <c r="D59" s="22" t="s">
        <v>35</v>
      </c>
      <c r="E59" s="14"/>
      <c r="F59" s="15"/>
      <c r="G59" s="40"/>
      <c r="H59" s="27"/>
      <c r="I59" s="28"/>
      <c r="K59"/>
    </row>
    <row r="60" spans="1:13" outlineLevel="1">
      <c r="A60" s="16">
        <v>1</v>
      </c>
      <c r="B60" s="17" t="s">
        <v>26</v>
      </c>
      <c r="C60" s="18" t="s">
        <v>8</v>
      </c>
      <c r="D60" s="19" t="s">
        <v>27</v>
      </c>
      <c r="E60" s="18" t="s">
        <v>9</v>
      </c>
      <c r="F60" s="20">
        <v>847.9</v>
      </c>
      <c r="G60" s="23">
        <f>J60</f>
        <v>0</v>
      </c>
      <c r="H60" s="23">
        <f>SUM(G60*F60)</f>
        <v>0</v>
      </c>
      <c r="I60" s="38"/>
      <c r="K60"/>
      <c r="M60" s="34"/>
    </row>
    <row r="61" spans="1:13" outlineLevel="1">
      <c r="A61" s="16">
        <v>2</v>
      </c>
      <c r="B61" s="17" t="s">
        <v>200</v>
      </c>
      <c r="C61" s="18" t="s">
        <v>8</v>
      </c>
      <c r="D61" s="19" t="s">
        <v>28</v>
      </c>
      <c r="E61" s="18" t="s">
        <v>9</v>
      </c>
      <c r="F61" s="20">
        <v>195.44</v>
      </c>
      <c r="G61" s="23">
        <f>J61</f>
        <v>0</v>
      </c>
      <c r="H61" s="23">
        <f>SUM(G61*F61)</f>
        <v>0</v>
      </c>
      <c r="I61" s="38"/>
      <c r="K61"/>
      <c r="M61" s="34"/>
    </row>
    <row r="62" spans="1:13" ht="19.5" customHeight="1" outlineLevel="1">
      <c r="A62" s="13"/>
      <c r="B62" s="14" t="s">
        <v>24</v>
      </c>
      <c r="C62" s="14"/>
      <c r="D62" s="21" t="s">
        <v>49</v>
      </c>
      <c r="E62" s="14"/>
      <c r="F62" s="15"/>
      <c r="G62" s="40"/>
      <c r="H62" s="27">
        <f>SUBTOTAL(9,H63:H64)</f>
        <v>0</v>
      </c>
      <c r="I62" s="27"/>
      <c r="K62"/>
      <c r="M62" s="34"/>
    </row>
    <row r="63" spans="1:13" ht="24" outlineLevel="1">
      <c r="A63" s="16">
        <v>1</v>
      </c>
      <c r="B63" s="17" t="s">
        <v>196</v>
      </c>
      <c r="C63" s="17"/>
      <c r="D63" s="37" t="s">
        <v>197</v>
      </c>
      <c r="E63" s="18" t="s">
        <v>15</v>
      </c>
      <c r="F63" s="20">
        <v>2755</v>
      </c>
      <c r="G63" s="23">
        <f>J63</f>
        <v>0</v>
      </c>
      <c r="H63" s="23">
        <f>SUM(G63*F63)</f>
        <v>0</v>
      </c>
      <c r="I63" s="38"/>
      <c r="K63"/>
      <c r="M63" s="34"/>
    </row>
    <row r="64" spans="1:13" ht="24" outlineLevel="1">
      <c r="A64" s="16">
        <v>2</v>
      </c>
      <c r="B64" s="17" t="s">
        <v>198</v>
      </c>
      <c r="C64" s="17"/>
      <c r="D64" s="37" t="s">
        <v>199</v>
      </c>
      <c r="E64" s="18" t="s">
        <v>15</v>
      </c>
      <c r="F64" s="20">
        <v>56</v>
      </c>
      <c r="G64" s="23">
        <f>J64</f>
        <v>0</v>
      </c>
      <c r="H64" s="23">
        <f>SUM(G64*F64)</f>
        <v>0</v>
      </c>
      <c r="I64" s="38"/>
      <c r="K64"/>
      <c r="M64" s="34"/>
    </row>
    <row r="65" spans="1:13" ht="19.5" customHeight="1" outlineLevel="1">
      <c r="A65" s="13"/>
      <c r="B65" s="14" t="s">
        <v>220</v>
      </c>
      <c r="C65" s="14"/>
      <c r="D65" s="21" t="s">
        <v>36</v>
      </c>
      <c r="E65" s="14"/>
      <c r="F65" s="15"/>
      <c r="G65" s="40"/>
      <c r="H65" s="36">
        <f>SUBTOTAL(9,H66:H69)</f>
        <v>0</v>
      </c>
      <c r="I65" s="43"/>
      <c r="K65"/>
      <c r="M65" s="34"/>
    </row>
    <row r="66" spans="1:13" ht="36">
      <c r="A66" s="16">
        <v>1</v>
      </c>
      <c r="B66" s="17" t="s">
        <v>30</v>
      </c>
      <c r="C66" s="18"/>
      <c r="D66" s="19" t="s">
        <v>58</v>
      </c>
      <c r="E66" s="18" t="s">
        <v>15</v>
      </c>
      <c r="F66" s="39">
        <v>2510</v>
      </c>
      <c r="G66" s="23">
        <f>J66</f>
        <v>0</v>
      </c>
      <c r="H66" s="23">
        <f>SUM(G66*F66)</f>
        <v>0</v>
      </c>
      <c r="I66" s="31"/>
      <c r="K66"/>
    </row>
    <row r="67" spans="1:13" ht="36" outlineLevel="1">
      <c r="A67" s="16">
        <v>2</v>
      </c>
      <c r="B67" s="17" t="s">
        <v>61</v>
      </c>
      <c r="C67" s="18"/>
      <c r="D67" s="19" t="s">
        <v>59</v>
      </c>
      <c r="E67" s="18" t="s">
        <v>15</v>
      </c>
      <c r="F67" s="20">
        <v>245</v>
      </c>
      <c r="G67" s="23">
        <f>J67</f>
        <v>0</v>
      </c>
      <c r="H67" s="23">
        <f>SUM(G67*F67)</f>
        <v>0</v>
      </c>
      <c r="I67" s="31"/>
      <c r="K67"/>
      <c r="L67" s="34"/>
    </row>
    <row r="68" spans="1:13" ht="36" outlineLevel="1">
      <c r="A68" s="16">
        <v>3</v>
      </c>
      <c r="B68" s="17" t="s">
        <v>50</v>
      </c>
      <c r="C68" s="18"/>
      <c r="D68" s="19" t="s">
        <v>60</v>
      </c>
      <c r="E68" s="18" t="s">
        <v>15</v>
      </c>
      <c r="F68" s="20">
        <v>56</v>
      </c>
      <c r="G68" s="23">
        <f>J68</f>
        <v>0</v>
      </c>
      <c r="H68" s="23">
        <f>SUM(G68*F68)</f>
        <v>0</v>
      </c>
      <c r="I68" s="31"/>
      <c r="K68"/>
      <c r="L68" s="34"/>
    </row>
    <row r="69" spans="1:13" ht="24" outlineLevel="1">
      <c r="A69" s="16">
        <v>4</v>
      </c>
      <c r="B69" s="17" t="s">
        <v>29</v>
      </c>
      <c r="C69" s="18"/>
      <c r="D69" s="19" t="s">
        <v>37</v>
      </c>
      <c r="E69" s="18" t="s">
        <v>15</v>
      </c>
      <c r="F69" s="20">
        <v>53</v>
      </c>
      <c r="G69" s="23">
        <f>J69</f>
        <v>0</v>
      </c>
      <c r="H69" s="23">
        <f>SUM(G69*F69)</f>
        <v>0</v>
      </c>
      <c r="I69" s="31"/>
      <c r="K69"/>
      <c r="L69" s="34"/>
    </row>
    <row r="70" spans="1:13" ht="19.5" customHeight="1" outlineLevel="1">
      <c r="A70" s="13"/>
      <c r="B70" s="14" t="s">
        <v>24</v>
      </c>
      <c r="C70" s="14"/>
      <c r="D70" s="21" t="s">
        <v>32</v>
      </c>
      <c r="E70" s="14"/>
      <c r="F70" s="15"/>
      <c r="G70" s="40"/>
      <c r="H70" s="27">
        <f>SUBTOTAL(9,H71:H73)</f>
        <v>0</v>
      </c>
      <c r="I70" s="27"/>
      <c r="K70"/>
    </row>
    <row r="71" spans="1:13">
      <c r="A71" s="16">
        <v>1</v>
      </c>
      <c r="B71" s="17" t="s">
        <v>201</v>
      </c>
      <c r="C71" s="17"/>
      <c r="D71" s="37" t="s">
        <v>202</v>
      </c>
      <c r="E71" s="18" t="s">
        <v>9</v>
      </c>
      <c r="F71" s="20">
        <v>21912.720000000001</v>
      </c>
      <c r="G71" s="23">
        <f>J71</f>
        <v>0</v>
      </c>
      <c r="H71" s="23">
        <f>SUM(G71*F71)</f>
        <v>0</v>
      </c>
      <c r="I71" s="38"/>
      <c r="K71"/>
    </row>
    <row r="72" spans="1:13">
      <c r="A72" s="16">
        <v>2</v>
      </c>
      <c r="B72" s="17" t="s">
        <v>203</v>
      </c>
      <c r="C72" s="17"/>
      <c r="D72" s="37" t="s">
        <v>204</v>
      </c>
      <c r="E72" s="18" t="s">
        <v>207</v>
      </c>
      <c r="F72" s="20">
        <v>2.1913</v>
      </c>
      <c r="G72" s="23">
        <f>J72</f>
        <v>0</v>
      </c>
      <c r="H72" s="23">
        <f>SUM(G72*F72)</f>
        <v>0</v>
      </c>
      <c r="I72" s="38"/>
      <c r="K72"/>
    </row>
    <row r="73" spans="1:13">
      <c r="A73" s="16">
        <v>3</v>
      </c>
      <c r="B73" s="17" t="s">
        <v>205</v>
      </c>
      <c r="C73" s="17"/>
      <c r="D73" s="37" t="s">
        <v>206</v>
      </c>
      <c r="E73" s="18" t="s">
        <v>9</v>
      </c>
      <c r="F73" s="20">
        <v>2191.2719999999999</v>
      </c>
      <c r="G73" s="23">
        <f>J73</f>
        <v>0</v>
      </c>
      <c r="H73" s="23">
        <f>SUM(G73*F73)</f>
        <v>0</v>
      </c>
      <c r="I73" s="38"/>
      <c r="K73"/>
    </row>
    <row r="74" spans="1:13" ht="19.5" customHeight="1" outlineLevel="1">
      <c r="A74" s="13"/>
      <c r="B74" s="14" t="s">
        <v>33</v>
      </c>
      <c r="C74" s="14"/>
      <c r="D74" s="21" t="s">
        <v>34</v>
      </c>
      <c r="E74" s="14"/>
      <c r="F74" s="15"/>
      <c r="G74" s="40"/>
      <c r="H74" s="27">
        <f>SUBTOTAL(9,H75:H77)</f>
        <v>0</v>
      </c>
      <c r="I74" s="27"/>
      <c r="K74"/>
    </row>
    <row r="75" spans="1:13">
      <c r="A75" s="16">
        <v>1</v>
      </c>
      <c r="B75" s="17" t="s">
        <v>208</v>
      </c>
      <c r="C75" s="17"/>
      <c r="D75" s="37" t="s">
        <v>209</v>
      </c>
      <c r="E75" s="18" t="s">
        <v>9</v>
      </c>
      <c r="F75" s="20">
        <v>61</v>
      </c>
      <c r="G75" s="23">
        <f>J75</f>
        <v>0</v>
      </c>
      <c r="H75" s="23">
        <f>SUM(G75*F75)</f>
        <v>0</v>
      </c>
      <c r="I75" s="38"/>
      <c r="K75"/>
    </row>
    <row r="76" spans="1:13" outlineLevel="1">
      <c r="A76" s="16">
        <v>2</v>
      </c>
      <c r="B76" s="17" t="s">
        <v>210</v>
      </c>
      <c r="C76" s="17"/>
      <c r="D76" s="37" t="s">
        <v>211</v>
      </c>
      <c r="E76" s="18" t="s">
        <v>9</v>
      </c>
      <c r="F76" s="20">
        <v>1170</v>
      </c>
      <c r="G76" s="23">
        <f>J76</f>
        <v>0</v>
      </c>
      <c r="H76" s="23">
        <f>SUM(G76*F76)</f>
        <v>0</v>
      </c>
      <c r="I76" s="38"/>
      <c r="K76"/>
      <c r="L76" s="34"/>
    </row>
    <row r="77" spans="1:13" outlineLevel="1">
      <c r="A77" s="16">
        <v>3</v>
      </c>
      <c r="B77" s="17" t="s">
        <v>212</v>
      </c>
      <c r="C77" s="17"/>
      <c r="D77" s="37" t="s">
        <v>213</v>
      </c>
      <c r="E77" s="18" t="s">
        <v>15</v>
      </c>
      <c r="F77" s="20">
        <v>1035</v>
      </c>
      <c r="G77" s="23">
        <f>J77</f>
        <v>0</v>
      </c>
      <c r="H77" s="23">
        <f>SUM(G77*F77)</f>
        <v>0</v>
      </c>
      <c r="I77" s="38"/>
      <c r="K77"/>
      <c r="L77" s="34"/>
    </row>
    <row r="78" spans="1:13" ht="25.5" customHeight="1">
      <c r="A78" s="13"/>
      <c r="B78" s="14" t="s">
        <v>17</v>
      </c>
      <c r="C78" s="14"/>
      <c r="D78" s="21" t="s">
        <v>51</v>
      </c>
      <c r="E78" s="14"/>
      <c r="F78" s="15"/>
      <c r="G78" s="40"/>
      <c r="H78" s="27">
        <f>SUBTOTAL(9,H80:H83)</f>
        <v>0</v>
      </c>
      <c r="I78" s="27"/>
      <c r="K78"/>
    </row>
    <row r="79" spans="1:13" ht="24" outlineLevel="1">
      <c r="A79" s="13"/>
      <c r="B79" s="14"/>
      <c r="C79" s="14"/>
      <c r="D79" s="22" t="s">
        <v>35</v>
      </c>
      <c r="E79" s="14"/>
      <c r="F79" s="15"/>
      <c r="G79" s="40"/>
      <c r="H79" s="27"/>
      <c r="I79" s="28"/>
      <c r="K79"/>
    </row>
    <row r="80" spans="1:13" outlineLevel="1">
      <c r="A80" s="16">
        <v>1</v>
      </c>
      <c r="B80" s="17" t="s">
        <v>214</v>
      </c>
      <c r="C80" s="17"/>
      <c r="D80" s="37" t="s">
        <v>215</v>
      </c>
      <c r="E80" s="18" t="s">
        <v>9</v>
      </c>
      <c r="F80" s="20">
        <v>872.4</v>
      </c>
      <c r="G80" s="23">
        <f>J80</f>
        <v>0</v>
      </c>
      <c r="H80" s="23">
        <f>SUM(G80*F80)</f>
        <v>0</v>
      </c>
      <c r="I80" s="38"/>
      <c r="K80"/>
    </row>
    <row r="81" spans="1:11" outlineLevel="1">
      <c r="A81" s="16">
        <v>2</v>
      </c>
      <c r="B81" s="17" t="s">
        <v>216</v>
      </c>
      <c r="C81" s="17"/>
      <c r="D81" s="37" t="s">
        <v>62</v>
      </c>
      <c r="E81" s="18" t="s">
        <v>9</v>
      </c>
      <c r="F81" s="20">
        <v>101.04</v>
      </c>
      <c r="G81" s="23">
        <f>J81</f>
        <v>0</v>
      </c>
      <c r="H81" s="23">
        <f>SUM(G81*F81)</f>
        <v>0</v>
      </c>
      <c r="I81" s="38"/>
      <c r="K81"/>
    </row>
    <row r="82" spans="1:11">
      <c r="A82" s="16">
        <v>3</v>
      </c>
      <c r="B82" s="17" t="s">
        <v>217</v>
      </c>
      <c r="C82" s="17"/>
      <c r="D82" s="37" t="s">
        <v>52</v>
      </c>
      <c r="E82" s="18" t="s">
        <v>10</v>
      </c>
      <c r="F82" s="20">
        <v>87.24</v>
      </c>
      <c r="G82" s="23">
        <f>J82</f>
        <v>0</v>
      </c>
      <c r="H82" s="23">
        <f>SUM(G82*F82)</f>
        <v>0</v>
      </c>
      <c r="I82" s="38"/>
      <c r="K82"/>
    </row>
    <row r="83" spans="1:11">
      <c r="A83" s="16">
        <v>4</v>
      </c>
      <c r="B83" s="17" t="s">
        <v>218</v>
      </c>
      <c r="C83" s="17"/>
      <c r="D83" s="37" t="s">
        <v>219</v>
      </c>
      <c r="E83" s="18" t="s">
        <v>13</v>
      </c>
      <c r="F83" s="20">
        <v>6.7629999999999999</v>
      </c>
      <c r="G83" s="23">
        <f>J83</f>
        <v>0</v>
      </c>
      <c r="H83" s="23">
        <f>SUM(G83*F83)</f>
        <v>0</v>
      </c>
      <c r="I83" s="38"/>
      <c r="K83"/>
    </row>
    <row r="84" spans="1:11" ht="19.5" customHeight="1" outlineLevel="1">
      <c r="A84" s="13"/>
      <c r="B84" s="14" t="s">
        <v>17</v>
      </c>
      <c r="C84" s="14"/>
      <c r="D84" s="21" t="s">
        <v>97</v>
      </c>
      <c r="E84" s="14"/>
      <c r="F84" s="15"/>
      <c r="G84" s="27"/>
      <c r="H84" s="27">
        <f>SUBTOTAL(9,H86:H90)</f>
        <v>0</v>
      </c>
      <c r="I84" s="30"/>
      <c r="K84"/>
    </row>
    <row r="85" spans="1:11" outlineLevel="1">
      <c r="A85" s="13"/>
      <c r="B85" s="14"/>
      <c r="C85" s="14"/>
      <c r="D85" s="22" t="s">
        <v>38</v>
      </c>
      <c r="E85" s="14"/>
      <c r="F85" s="15"/>
      <c r="G85" s="28"/>
      <c r="H85" s="27"/>
      <c r="I85" s="30"/>
      <c r="K85"/>
    </row>
    <row r="86" spans="1:11" outlineLevel="1">
      <c r="A86" s="16">
        <v>1</v>
      </c>
      <c r="B86" s="17"/>
      <c r="C86" s="18"/>
      <c r="D86" s="19" t="s">
        <v>85</v>
      </c>
      <c r="E86" s="18" t="s">
        <v>15</v>
      </c>
      <c r="F86" s="20">
        <v>13</v>
      </c>
      <c r="G86" s="23">
        <f>J86</f>
        <v>0</v>
      </c>
      <c r="H86" s="23">
        <f>G86*F86</f>
        <v>0</v>
      </c>
      <c r="I86" s="31"/>
      <c r="K86"/>
    </row>
    <row r="87" spans="1:11" outlineLevel="1">
      <c r="A87" s="16">
        <v>2</v>
      </c>
      <c r="B87" s="17"/>
      <c r="C87" s="18"/>
      <c r="D87" s="19" t="s">
        <v>86</v>
      </c>
      <c r="E87" s="18" t="s">
        <v>15</v>
      </c>
      <c r="F87" s="20">
        <v>3</v>
      </c>
      <c r="G87" s="23">
        <f>J87</f>
        <v>0</v>
      </c>
      <c r="H87" s="23">
        <f>G87*F87</f>
        <v>0</v>
      </c>
      <c r="I87" s="31"/>
      <c r="K87"/>
    </row>
    <row r="88" spans="1:11" outlineLevel="1">
      <c r="A88" s="16">
        <v>3</v>
      </c>
      <c r="B88" s="17"/>
      <c r="C88" s="18"/>
      <c r="D88" s="19" t="s">
        <v>87</v>
      </c>
      <c r="E88" s="18" t="s">
        <v>15</v>
      </c>
      <c r="F88" s="20">
        <v>1</v>
      </c>
      <c r="G88" s="23">
        <f>J88</f>
        <v>0</v>
      </c>
      <c r="H88" s="23">
        <f>G88*F88</f>
        <v>0</v>
      </c>
      <c r="I88" s="31"/>
      <c r="K88"/>
    </row>
    <row r="89" spans="1:11" outlineLevel="1">
      <c r="A89" s="16">
        <v>4</v>
      </c>
      <c r="B89" s="17"/>
      <c r="C89" s="18"/>
      <c r="D89" s="19" t="s">
        <v>88</v>
      </c>
      <c r="E89" s="18" t="s">
        <v>15</v>
      </c>
      <c r="F89" s="20">
        <v>2</v>
      </c>
      <c r="G89" s="23">
        <f>J89</f>
        <v>0</v>
      </c>
      <c r="H89" s="23">
        <f>G89*F89</f>
        <v>0</v>
      </c>
      <c r="I89" s="31"/>
      <c r="K89"/>
    </row>
    <row r="90" spans="1:11" outlineLevel="1">
      <c r="A90" s="16">
        <v>5</v>
      </c>
      <c r="B90" s="17"/>
      <c r="C90" s="18"/>
      <c r="D90" s="19" t="s">
        <v>89</v>
      </c>
      <c r="E90" s="18" t="s">
        <v>15</v>
      </c>
      <c r="F90" s="20">
        <v>5</v>
      </c>
      <c r="G90" s="23">
        <f>J90</f>
        <v>0</v>
      </c>
      <c r="H90" s="23">
        <f>G90*F90</f>
        <v>0</v>
      </c>
      <c r="I90" s="31"/>
      <c r="K90"/>
    </row>
    <row r="91" spans="1:11">
      <c r="A91" s="13"/>
      <c r="B91" s="14" t="s">
        <v>17</v>
      </c>
      <c r="C91" s="14"/>
      <c r="D91" s="21" t="s">
        <v>98</v>
      </c>
      <c r="E91" s="14"/>
      <c r="F91" s="15"/>
      <c r="G91" s="27"/>
      <c r="H91" s="27">
        <f>SUBTOTAL(9,H93:H99)</f>
        <v>0</v>
      </c>
      <c r="I91" s="30"/>
      <c r="K91"/>
    </row>
    <row r="92" spans="1:11" outlineLevel="1">
      <c r="A92" s="13"/>
      <c r="B92" s="14"/>
      <c r="C92" s="14"/>
      <c r="D92" s="22" t="s">
        <v>38</v>
      </c>
      <c r="E92" s="14"/>
      <c r="F92" s="15"/>
      <c r="G92" s="28"/>
      <c r="H92" s="27"/>
      <c r="I92" s="30"/>
      <c r="K92"/>
    </row>
    <row r="93" spans="1:11" outlineLevel="1">
      <c r="A93" s="16">
        <v>1</v>
      </c>
      <c r="B93" s="17"/>
      <c r="C93" s="18"/>
      <c r="D93" s="19" t="s">
        <v>90</v>
      </c>
      <c r="E93" s="18" t="s">
        <v>15</v>
      </c>
      <c r="F93" s="20">
        <v>3</v>
      </c>
      <c r="G93" s="23">
        <f t="shared" ref="G93:G99" si="7">J93</f>
        <v>0</v>
      </c>
      <c r="H93" s="23">
        <f>G93*F93</f>
        <v>0</v>
      </c>
      <c r="I93" s="31"/>
      <c r="K93"/>
    </row>
    <row r="94" spans="1:11" outlineLevel="1">
      <c r="A94" s="16">
        <v>2</v>
      </c>
      <c r="B94" s="17"/>
      <c r="C94" s="18"/>
      <c r="D94" s="19" t="s">
        <v>91</v>
      </c>
      <c r="E94" s="18" t="s">
        <v>15</v>
      </c>
      <c r="F94" s="20">
        <v>3</v>
      </c>
      <c r="G94" s="23">
        <f t="shared" si="7"/>
        <v>0</v>
      </c>
      <c r="H94" s="23">
        <f t="shared" ref="H94:H99" si="8">G94*F94</f>
        <v>0</v>
      </c>
      <c r="I94" s="31"/>
      <c r="K94"/>
    </row>
    <row r="95" spans="1:11" outlineLevel="1">
      <c r="A95" s="16">
        <v>3</v>
      </c>
      <c r="B95" s="17"/>
      <c r="C95" s="18"/>
      <c r="D95" s="19" t="s">
        <v>92</v>
      </c>
      <c r="E95" s="18" t="s">
        <v>15</v>
      </c>
      <c r="F95" s="20">
        <v>3</v>
      </c>
      <c r="G95" s="23">
        <f t="shared" si="7"/>
        <v>0</v>
      </c>
      <c r="H95" s="23">
        <f t="shared" si="8"/>
        <v>0</v>
      </c>
      <c r="I95" s="31"/>
      <c r="K95"/>
    </row>
    <row r="96" spans="1:11" outlineLevel="1">
      <c r="A96" s="16">
        <v>4</v>
      </c>
      <c r="B96" s="17"/>
      <c r="C96" s="18"/>
      <c r="D96" s="19" t="s">
        <v>93</v>
      </c>
      <c r="E96" s="18" t="s">
        <v>15</v>
      </c>
      <c r="F96" s="20">
        <v>6</v>
      </c>
      <c r="G96" s="23">
        <f t="shared" si="7"/>
        <v>0</v>
      </c>
      <c r="H96" s="23">
        <f t="shared" si="8"/>
        <v>0</v>
      </c>
      <c r="I96" s="31"/>
      <c r="K96"/>
    </row>
    <row r="97" spans="1:11" outlineLevel="1">
      <c r="A97" s="16">
        <v>5</v>
      </c>
      <c r="B97" s="17"/>
      <c r="C97" s="18"/>
      <c r="D97" s="19" t="s">
        <v>94</v>
      </c>
      <c r="E97" s="18" t="s">
        <v>15</v>
      </c>
      <c r="F97" s="20">
        <v>3</v>
      </c>
      <c r="G97" s="23">
        <f t="shared" si="7"/>
        <v>0</v>
      </c>
      <c r="H97" s="23">
        <f t="shared" si="8"/>
        <v>0</v>
      </c>
      <c r="I97" s="31"/>
      <c r="K97"/>
    </row>
    <row r="98" spans="1:11" outlineLevel="1">
      <c r="A98" s="16">
        <v>6</v>
      </c>
      <c r="B98" s="17"/>
      <c r="C98" s="18"/>
      <c r="D98" s="19" t="s">
        <v>95</v>
      </c>
      <c r="E98" s="18" t="s">
        <v>15</v>
      </c>
      <c r="F98" s="20">
        <v>7</v>
      </c>
      <c r="G98" s="23">
        <f t="shared" si="7"/>
        <v>0</v>
      </c>
      <c r="H98" s="23">
        <f t="shared" si="8"/>
        <v>0</v>
      </c>
      <c r="I98" s="31"/>
      <c r="K98"/>
    </row>
    <row r="99" spans="1:11" outlineLevel="1">
      <c r="A99" s="16">
        <v>7</v>
      </c>
      <c r="B99" s="17"/>
      <c r="C99" s="18"/>
      <c r="D99" s="19" t="s">
        <v>96</v>
      </c>
      <c r="E99" s="18" t="s">
        <v>15</v>
      </c>
      <c r="F99" s="20">
        <v>7</v>
      </c>
      <c r="G99" s="23">
        <f t="shared" si="7"/>
        <v>0</v>
      </c>
      <c r="H99" s="23">
        <f t="shared" si="8"/>
        <v>0</v>
      </c>
      <c r="I99" s="31"/>
      <c r="K99"/>
    </row>
    <row r="100" spans="1:11">
      <c r="A100" s="13"/>
      <c r="B100" s="14" t="s">
        <v>17</v>
      </c>
      <c r="C100" s="14"/>
      <c r="D100" s="21" t="s">
        <v>99</v>
      </c>
      <c r="E100" s="14"/>
      <c r="F100" s="15"/>
      <c r="G100" s="27"/>
      <c r="H100" s="27">
        <f>SUBTOTAL(9,H102:H123)</f>
        <v>0</v>
      </c>
      <c r="I100" s="30"/>
      <c r="K100"/>
    </row>
    <row r="101" spans="1:11" outlineLevel="1">
      <c r="A101" s="13"/>
      <c r="B101" s="14"/>
      <c r="C101" s="14"/>
      <c r="D101" s="22" t="s">
        <v>38</v>
      </c>
      <c r="E101" s="14"/>
      <c r="F101" s="15"/>
      <c r="G101" s="28"/>
      <c r="H101" s="27"/>
      <c r="I101" s="30"/>
      <c r="K101"/>
    </row>
    <row r="102" spans="1:11" outlineLevel="1">
      <c r="A102" s="16">
        <v>1</v>
      </c>
      <c r="B102" s="17"/>
      <c r="C102" s="18"/>
      <c r="D102" s="19" t="s">
        <v>63</v>
      </c>
      <c r="E102" s="18" t="s">
        <v>15</v>
      </c>
      <c r="F102" s="20">
        <v>7</v>
      </c>
      <c r="G102" s="23">
        <f t="shared" ref="G102:G108" si="9">J102</f>
        <v>0</v>
      </c>
      <c r="H102" s="23">
        <f t="shared" ref="H102:H123" si="10">G102*F102</f>
        <v>0</v>
      </c>
      <c r="I102" s="31"/>
      <c r="K102"/>
    </row>
    <row r="103" spans="1:11" outlineLevel="1">
      <c r="A103" s="16">
        <v>2</v>
      </c>
      <c r="B103" s="17"/>
      <c r="C103" s="18"/>
      <c r="D103" s="19" t="s">
        <v>64</v>
      </c>
      <c r="E103" s="18" t="s">
        <v>15</v>
      </c>
      <c r="F103" s="20">
        <v>2275</v>
      </c>
      <c r="G103" s="23">
        <f t="shared" si="9"/>
        <v>0</v>
      </c>
      <c r="H103" s="23">
        <f t="shared" si="10"/>
        <v>0</v>
      </c>
      <c r="I103" s="31"/>
      <c r="K103"/>
    </row>
    <row r="104" spans="1:11" outlineLevel="1">
      <c r="A104" s="16">
        <v>3</v>
      </c>
      <c r="B104" s="17"/>
      <c r="C104" s="18"/>
      <c r="D104" s="19" t="s">
        <v>65</v>
      </c>
      <c r="E104" s="18" t="s">
        <v>15</v>
      </c>
      <c r="F104" s="20">
        <v>7</v>
      </c>
      <c r="G104" s="23">
        <f t="shared" si="9"/>
        <v>0</v>
      </c>
      <c r="H104" s="23">
        <f t="shared" si="10"/>
        <v>0</v>
      </c>
      <c r="I104" s="31"/>
      <c r="K104"/>
    </row>
    <row r="105" spans="1:11" outlineLevel="1">
      <c r="A105" s="16">
        <v>4</v>
      </c>
      <c r="B105" s="17"/>
      <c r="C105" s="18"/>
      <c r="D105" s="19" t="s">
        <v>66</v>
      </c>
      <c r="E105" s="18" t="s">
        <v>15</v>
      </c>
      <c r="F105" s="20">
        <v>1</v>
      </c>
      <c r="G105" s="23">
        <f t="shared" si="9"/>
        <v>0</v>
      </c>
      <c r="H105" s="23">
        <f t="shared" si="10"/>
        <v>0</v>
      </c>
      <c r="I105" s="31"/>
      <c r="K105"/>
    </row>
    <row r="106" spans="1:11" outlineLevel="1">
      <c r="A106" s="16">
        <v>5</v>
      </c>
      <c r="B106" s="17"/>
      <c r="C106" s="18"/>
      <c r="D106" s="19" t="s">
        <v>67</v>
      </c>
      <c r="E106" s="18" t="s">
        <v>15</v>
      </c>
      <c r="F106" s="20">
        <v>1</v>
      </c>
      <c r="G106" s="23">
        <f t="shared" si="9"/>
        <v>0</v>
      </c>
      <c r="H106" s="23">
        <f t="shared" si="10"/>
        <v>0</v>
      </c>
      <c r="I106" s="31"/>
      <c r="K106"/>
    </row>
    <row r="107" spans="1:11" outlineLevel="1">
      <c r="A107" s="16">
        <v>6</v>
      </c>
      <c r="B107" s="17"/>
      <c r="C107" s="18"/>
      <c r="D107" s="19" t="s">
        <v>68</v>
      </c>
      <c r="E107" s="18" t="s">
        <v>15</v>
      </c>
      <c r="F107" s="20">
        <v>1</v>
      </c>
      <c r="G107" s="23">
        <f t="shared" si="9"/>
        <v>0</v>
      </c>
      <c r="H107" s="23">
        <f t="shared" si="10"/>
        <v>0</v>
      </c>
      <c r="I107" s="31"/>
      <c r="K107"/>
    </row>
    <row r="108" spans="1:11" outlineLevel="1">
      <c r="A108" s="16">
        <v>7</v>
      </c>
      <c r="B108" s="17"/>
      <c r="C108" s="18"/>
      <c r="D108" s="19" t="s">
        <v>69</v>
      </c>
      <c r="E108" s="18" t="s">
        <v>15</v>
      </c>
      <c r="F108" s="20">
        <v>1</v>
      </c>
      <c r="G108" s="23">
        <f t="shared" si="9"/>
        <v>0</v>
      </c>
      <c r="H108" s="23">
        <f t="shared" si="10"/>
        <v>0</v>
      </c>
      <c r="I108" s="31"/>
      <c r="K108"/>
    </row>
    <row r="109" spans="1:11" outlineLevel="1">
      <c r="A109" s="16">
        <v>8</v>
      </c>
      <c r="B109" s="17"/>
      <c r="C109" s="18"/>
      <c r="D109" s="19" t="s">
        <v>70</v>
      </c>
      <c r="E109" s="18" t="s">
        <v>15</v>
      </c>
      <c r="F109" s="20">
        <v>90</v>
      </c>
      <c r="G109" s="23">
        <f t="shared" ref="G109:G123" si="11">J109</f>
        <v>0</v>
      </c>
      <c r="H109" s="23">
        <f t="shared" si="10"/>
        <v>0</v>
      </c>
      <c r="I109" s="31"/>
      <c r="K109"/>
    </row>
    <row r="110" spans="1:11" outlineLevel="1">
      <c r="A110" s="16">
        <v>9</v>
      </c>
      <c r="B110" s="17"/>
      <c r="C110" s="18"/>
      <c r="D110" s="19" t="s">
        <v>71</v>
      </c>
      <c r="E110" s="18" t="s">
        <v>15</v>
      </c>
      <c r="F110" s="20">
        <v>125</v>
      </c>
      <c r="G110" s="23">
        <f t="shared" si="11"/>
        <v>0</v>
      </c>
      <c r="H110" s="23">
        <f t="shared" si="10"/>
        <v>0</v>
      </c>
      <c r="I110" s="31"/>
      <c r="K110"/>
    </row>
    <row r="111" spans="1:11" outlineLevel="1">
      <c r="A111" s="16">
        <v>10</v>
      </c>
      <c r="B111" s="17"/>
      <c r="C111" s="18"/>
      <c r="D111" s="19" t="s">
        <v>72</v>
      </c>
      <c r="E111" s="18" t="s">
        <v>15</v>
      </c>
      <c r="F111" s="20">
        <v>4</v>
      </c>
      <c r="G111" s="23">
        <f t="shared" si="11"/>
        <v>0</v>
      </c>
      <c r="H111" s="23">
        <f t="shared" si="10"/>
        <v>0</v>
      </c>
      <c r="I111" s="31"/>
      <c r="K111"/>
    </row>
    <row r="112" spans="1:11" outlineLevel="1">
      <c r="A112" s="16">
        <v>11</v>
      </c>
      <c r="B112" s="17"/>
      <c r="C112" s="18"/>
      <c r="D112" s="19" t="s">
        <v>73</v>
      </c>
      <c r="E112" s="18" t="s">
        <v>15</v>
      </c>
      <c r="F112" s="20">
        <v>1</v>
      </c>
      <c r="G112" s="23">
        <f t="shared" si="11"/>
        <v>0</v>
      </c>
      <c r="H112" s="23">
        <f t="shared" si="10"/>
        <v>0</v>
      </c>
      <c r="I112" s="31"/>
      <c r="K112"/>
    </row>
    <row r="113" spans="1:11" outlineLevel="1">
      <c r="A113" s="16">
        <v>12</v>
      </c>
      <c r="B113" s="17"/>
      <c r="C113" s="18"/>
      <c r="D113" s="19" t="s">
        <v>74</v>
      </c>
      <c r="E113" s="18" t="s">
        <v>15</v>
      </c>
      <c r="F113" s="20">
        <v>12</v>
      </c>
      <c r="G113" s="23">
        <f t="shared" si="11"/>
        <v>0</v>
      </c>
      <c r="H113" s="23">
        <f t="shared" si="10"/>
        <v>0</v>
      </c>
      <c r="I113" s="31"/>
      <c r="K113"/>
    </row>
    <row r="114" spans="1:11" outlineLevel="1">
      <c r="A114" s="16">
        <v>13</v>
      </c>
      <c r="B114" s="17"/>
      <c r="C114" s="18"/>
      <c r="D114" s="19" t="s">
        <v>75</v>
      </c>
      <c r="E114" s="18" t="s">
        <v>15</v>
      </c>
      <c r="F114" s="20">
        <v>8</v>
      </c>
      <c r="G114" s="23">
        <f t="shared" si="11"/>
        <v>0</v>
      </c>
      <c r="H114" s="23">
        <f t="shared" si="10"/>
        <v>0</v>
      </c>
      <c r="I114" s="31"/>
      <c r="K114"/>
    </row>
    <row r="115" spans="1:11" outlineLevel="1">
      <c r="A115" s="16">
        <v>14</v>
      </c>
      <c r="B115" s="17"/>
      <c r="C115" s="18"/>
      <c r="D115" s="19" t="s">
        <v>76</v>
      </c>
      <c r="E115" s="18" t="s">
        <v>15</v>
      </c>
      <c r="F115" s="20">
        <v>16</v>
      </c>
      <c r="G115" s="23">
        <f t="shared" si="11"/>
        <v>0</v>
      </c>
      <c r="H115" s="23">
        <f t="shared" si="10"/>
        <v>0</v>
      </c>
      <c r="I115" s="31"/>
      <c r="K115"/>
    </row>
    <row r="116" spans="1:11" outlineLevel="1">
      <c r="A116" s="16">
        <v>15</v>
      </c>
      <c r="B116" s="17"/>
      <c r="C116" s="18"/>
      <c r="D116" s="19" t="s">
        <v>77</v>
      </c>
      <c r="E116" s="18" t="s">
        <v>15</v>
      </c>
      <c r="F116" s="20">
        <v>8</v>
      </c>
      <c r="G116" s="23">
        <f t="shared" si="11"/>
        <v>0</v>
      </c>
      <c r="H116" s="23">
        <f t="shared" si="10"/>
        <v>0</v>
      </c>
      <c r="I116" s="31"/>
      <c r="K116"/>
    </row>
    <row r="117" spans="1:11" outlineLevel="1">
      <c r="A117" s="16">
        <v>16</v>
      </c>
      <c r="B117" s="17"/>
      <c r="C117" s="18"/>
      <c r="D117" s="19" t="s">
        <v>78</v>
      </c>
      <c r="E117" s="18" t="s">
        <v>15</v>
      </c>
      <c r="F117" s="20">
        <v>19</v>
      </c>
      <c r="G117" s="23">
        <f t="shared" si="11"/>
        <v>0</v>
      </c>
      <c r="H117" s="23">
        <f t="shared" si="10"/>
        <v>0</v>
      </c>
      <c r="I117" s="31"/>
      <c r="K117"/>
    </row>
    <row r="118" spans="1:11" outlineLevel="1">
      <c r="A118" s="16">
        <v>17</v>
      </c>
      <c r="B118" s="17"/>
      <c r="C118" s="18"/>
      <c r="D118" s="19" t="s">
        <v>79</v>
      </c>
      <c r="E118" s="18" t="s">
        <v>15</v>
      </c>
      <c r="F118" s="20">
        <v>9</v>
      </c>
      <c r="G118" s="23">
        <f t="shared" si="11"/>
        <v>0</v>
      </c>
      <c r="H118" s="23">
        <f t="shared" si="10"/>
        <v>0</v>
      </c>
      <c r="I118" s="31"/>
      <c r="K118"/>
    </row>
    <row r="119" spans="1:11" outlineLevel="1">
      <c r="A119" s="16">
        <v>18</v>
      </c>
      <c r="B119" s="17"/>
      <c r="C119" s="18"/>
      <c r="D119" s="19" t="s">
        <v>80</v>
      </c>
      <c r="E119" s="18" t="s">
        <v>15</v>
      </c>
      <c r="F119" s="20">
        <v>13</v>
      </c>
      <c r="G119" s="23">
        <f t="shared" si="11"/>
        <v>0</v>
      </c>
      <c r="H119" s="23">
        <f t="shared" si="10"/>
        <v>0</v>
      </c>
      <c r="I119" s="31"/>
      <c r="K119"/>
    </row>
    <row r="120" spans="1:11" outlineLevel="1">
      <c r="A120" s="16">
        <v>19</v>
      </c>
      <c r="B120" s="17"/>
      <c r="C120" s="18"/>
      <c r="D120" s="19" t="s">
        <v>81</v>
      </c>
      <c r="E120" s="18" t="s">
        <v>15</v>
      </c>
      <c r="F120" s="20">
        <v>47</v>
      </c>
      <c r="G120" s="23">
        <f t="shared" si="11"/>
        <v>0</v>
      </c>
      <c r="H120" s="23">
        <f t="shared" si="10"/>
        <v>0</v>
      </c>
      <c r="I120" s="31"/>
      <c r="K120"/>
    </row>
    <row r="121" spans="1:11" outlineLevel="1">
      <c r="A121" s="16">
        <v>20</v>
      </c>
      <c r="B121" s="17"/>
      <c r="C121" s="18"/>
      <c r="D121" s="19" t="s">
        <v>82</v>
      </c>
      <c r="E121" s="18" t="s">
        <v>15</v>
      </c>
      <c r="F121" s="20">
        <v>98</v>
      </c>
      <c r="G121" s="23">
        <f t="shared" si="11"/>
        <v>0</v>
      </c>
      <c r="H121" s="23">
        <f t="shared" si="10"/>
        <v>0</v>
      </c>
      <c r="I121" s="31"/>
      <c r="K121"/>
    </row>
    <row r="122" spans="1:11" outlineLevel="1">
      <c r="A122" s="16">
        <v>21</v>
      </c>
      <c r="B122" s="17"/>
      <c r="C122" s="18"/>
      <c r="D122" s="19" t="s">
        <v>83</v>
      </c>
      <c r="E122" s="18" t="s">
        <v>15</v>
      </c>
      <c r="F122" s="20">
        <v>7</v>
      </c>
      <c r="G122" s="23">
        <f t="shared" si="11"/>
        <v>0</v>
      </c>
      <c r="H122" s="23">
        <f t="shared" si="10"/>
        <v>0</v>
      </c>
      <c r="I122" s="31"/>
      <c r="K122"/>
    </row>
    <row r="123" spans="1:11" outlineLevel="1">
      <c r="A123" s="16">
        <v>22</v>
      </c>
      <c r="B123" s="17"/>
      <c r="C123" s="18"/>
      <c r="D123" s="19" t="s">
        <v>84</v>
      </c>
      <c r="E123" s="18" t="s">
        <v>15</v>
      </c>
      <c r="F123" s="20">
        <v>5</v>
      </c>
      <c r="G123" s="23">
        <f t="shared" si="11"/>
        <v>0</v>
      </c>
      <c r="H123" s="23">
        <f t="shared" si="10"/>
        <v>0</v>
      </c>
      <c r="I123" s="31"/>
      <c r="K123"/>
    </row>
    <row r="124" spans="1:11">
      <c r="A124" s="13"/>
      <c r="B124" s="14" t="s">
        <v>17</v>
      </c>
      <c r="C124" s="14"/>
      <c r="D124" s="21" t="s">
        <v>100</v>
      </c>
      <c r="E124" s="14"/>
      <c r="F124" s="15"/>
      <c r="G124" s="27"/>
      <c r="H124" s="27">
        <f>SUBTOTAL(9,H126)</f>
        <v>0</v>
      </c>
      <c r="I124" s="30"/>
      <c r="K124"/>
    </row>
    <row r="125" spans="1:11" outlineLevel="1">
      <c r="A125" s="13"/>
      <c r="B125" s="14"/>
      <c r="C125" s="14"/>
      <c r="D125" s="22" t="s">
        <v>38</v>
      </c>
      <c r="E125" s="14"/>
      <c r="F125" s="15"/>
      <c r="G125" s="28"/>
      <c r="H125" s="27"/>
      <c r="I125" s="30"/>
      <c r="K125"/>
    </row>
    <row r="126" spans="1:11" outlineLevel="1">
      <c r="A126" s="16">
        <v>1</v>
      </c>
      <c r="B126" s="17"/>
      <c r="C126" s="18"/>
      <c r="D126" s="19" t="s">
        <v>101</v>
      </c>
      <c r="E126" s="18" t="s">
        <v>15</v>
      </c>
      <c r="F126" s="20">
        <v>1035</v>
      </c>
      <c r="G126" s="23">
        <f>J126</f>
        <v>0</v>
      </c>
      <c r="H126" s="23">
        <f>G126*F126</f>
        <v>0</v>
      </c>
      <c r="I126" s="31"/>
      <c r="K126"/>
    </row>
    <row r="127" spans="1:11" ht="30" customHeight="1">
      <c r="A127" s="10"/>
      <c r="B127" s="11"/>
      <c r="C127" s="11"/>
      <c r="D127" s="11" t="s">
        <v>39</v>
      </c>
      <c r="E127" s="11"/>
      <c r="F127" s="12"/>
      <c r="G127" s="28"/>
      <c r="H127" s="24">
        <f>SUBTOTAL(9,H128:H133)</f>
        <v>0</v>
      </c>
      <c r="I127" s="30"/>
      <c r="K127"/>
    </row>
    <row r="128" spans="1:11" ht="16.5" customHeight="1" outlineLevel="1">
      <c r="A128" s="13"/>
      <c r="B128" s="14"/>
      <c r="C128" s="14"/>
      <c r="D128" s="21" t="s">
        <v>40</v>
      </c>
      <c r="E128" s="14"/>
      <c r="F128" s="15"/>
      <c r="G128" s="27"/>
      <c r="H128" s="27">
        <f>SUBTOTAL(9,H130:H133)</f>
        <v>0</v>
      </c>
      <c r="I128" s="30"/>
      <c r="K128"/>
    </row>
    <row r="129" spans="1:11" outlineLevel="1">
      <c r="A129" s="13"/>
      <c r="B129" s="14"/>
      <c r="C129" s="14"/>
      <c r="D129" s="22" t="s">
        <v>53</v>
      </c>
      <c r="E129" s="14"/>
      <c r="F129" s="15"/>
      <c r="G129" s="28"/>
      <c r="H129" s="27"/>
      <c r="I129" s="30"/>
      <c r="K129"/>
    </row>
    <row r="130" spans="1:11" ht="24">
      <c r="A130" s="16">
        <v>1</v>
      </c>
      <c r="B130" s="17"/>
      <c r="C130" s="18" t="s">
        <v>8</v>
      </c>
      <c r="D130" s="35" t="s">
        <v>54</v>
      </c>
      <c r="E130" s="18" t="s">
        <v>15</v>
      </c>
      <c r="F130" s="20">
        <v>56</v>
      </c>
      <c r="G130" s="23">
        <f>J130</f>
        <v>0</v>
      </c>
      <c r="H130" s="23">
        <f>SUM(G130*F130)</f>
        <v>0</v>
      </c>
      <c r="I130" s="31"/>
      <c r="K130"/>
    </row>
    <row r="131" spans="1:11" ht="24" outlineLevel="1">
      <c r="A131" s="16">
        <v>2</v>
      </c>
      <c r="B131" s="17"/>
      <c r="C131" s="18" t="s">
        <v>8</v>
      </c>
      <c r="D131" s="35" t="s">
        <v>55</v>
      </c>
      <c r="E131" s="18" t="s">
        <v>9</v>
      </c>
      <c r="F131" s="20">
        <v>847.9</v>
      </c>
      <c r="G131" s="23">
        <f>J131</f>
        <v>0</v>
      </c>
      <c r="H131" s="23">
        <f>SUM(G131*F131)</f>
        <v>0</v>
      </c>
      <c r="I131" s="31"/>
      <c r="K131"/>
    </row>
    <row r="132" spans="1:11">
      <c r="A132" s="16">
        <v>3</v>
      </c>
      <c r="B132" s="17"/>
      <c r="C132" s="18"/>
      <c r="D132" s="35" t="s">
        <v>56</v>
      </c>
      <c r="E132" s="18" t="s">
        <v>9</v>
      </c>
      <c r="F132" s="20">
        <v>60</v>
      </c>
      <c r="G132" s="23">
        <f>J132</f>
        <v>0</v>
      </c>
      <c r="H132" s="23">
        <f>SUM(G132*F132)</f>
        <v>0</v>
      </c>
      <c r="I132" s="31"/>
      <c r="K132"/>
    </row>
    <row r="133" spans="1:11">
      <c r="A133" s="16">
        <v>4</v>
      </c>
      <c r="B133" s="17"/>
      <c r="C133" s="18"/>
      <c r="D133" s="35" t="s">
        <v>57</v>
      </c>
      <c r="E133" s="18" t="s">
        <v>9</v>
      </c>
      <c r="F133" s="20">
        <v>1170</v>
      </c>
      <c r="G133" s="23">
        <f>J133</f>
        <v>0</v>
      </c>
      <c r="H133" s="23">
        <f>SUM(G133*F133)</f>
        <v>0</v>
      </c>
      <c r="I133" s="31"/>
      <c r="K133"/>
    </row>
  </sheetData>
  <phoneticPr fontId="0" type="noConversion"/>
  <pageMargins left="0.56000000000000005" right="0.39370078740157483" top="0.82677165354330717" bottom="0.70866141732283472" header="0.39370078740157483" footer="0.39370078740157483"/>
  <pageSetup paperSize="9" fitToHeight="9999" orientation="landscape" r:id="rId1"/>
  <headerFooter alignWithMargins="0">
    <oddHeader>&amp;L&amp;"Gill Sans MT,Obyčejné"&amp;14POLOŽKOVÝ ROZPOČET&amp;R&amp;"Gill Sans MT,Obyčejné"&amp;14OBNOVA ZÁMECKÉHO PARKU V KŘINCI</oddHeader>
    <oddFooter>&amp;L&amp;"Gill Sans MT,Obyčejné"Zpracoval: Bc. DAVID KUČERA, Nové Hrady 1, 539 45 Nové Hrady&amp;C&amp;"Gill Sans MT,Obyčejné"&amp;D&amp;R&amp;"Gill Sans MT,Obyčejné"Strana &amp;P z &amp;N</oddFooter>
  </headerFooter>
  <rowBreaks count="4" manualBreakCount="4">
    <brk id="22" max="7" man="1"/>
    <brk id="50" max="7" man="1"/>
    <brk id="73" max="7" man="1"/>
    <brk id="10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Rekapitulace</vt:lpstr>
      <vt:lpstr>Rozpočet</vt:lpstr>
      <vt:lpstr>Rekapitulace!Názvy_tisku</vt:lpstr>
      <vt:lpstr>Rozpočet!Názvy_tisku</vt:lpstr>
      <vt:lpstr>Rozpočet!Oblast_tisku</vt:lpstr>
    </vt:vector>
  </TitlesOfParts>
  <Company>Callida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kalivodova</dc:creator>
  <cp:lastModifiedBy>janousekj</cp:lastModifiedBy>
  <cp:lastPrinted>2012-11-08T10:53:42Z</cp:lastPrinted>
  <dcterms:created xsi:type="dcterms:W3CDTF">2005-11-27T15:00:19Z</dcterms:created>
  <dcterms:modified xsi:type="dcterms:W3CDTF">2013-08-01T10:41:51Z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1089667373</vt:i4>
  </property>
  <property fmtid="{D5CDD505-2E9C-101B-9397-08002B2CF9AE}" pid="3" name="_EmailSubject">
    <vt:lpwstr>Zámek loučeň-změny</vt:lpwstr>
  </property>
  <property fmtid="{D5CDD505-2E9C-101B-9397-08002B2CF9AE}" pid="4" name="_AuthorEmail">
    <vt:lpwstr>Rozpocty@questima.cz</vt:lpwstr>
  </property>
  <property fmtid="{D5CDD505-2E9C-101B-9397-08002B2CF9AE}" pid="5" name="_AuthorEmailDisplayName">
    <vt:lpwstr>Questima - Rozpocty</vt:lpwstr>
  </property>
  <property fmtid="{D5CDD505-2E9C-101B-9397-08002B2CF9AE}" pid="6" name="_ReviewingToolsShownOnce">
    <vt:lpwstr/>
  </property>
</Properties>
</file>