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DATA\!!VODARNA\dodavatelé\PVK\laboratoř\"/>
    </mc:Choice>
  </mc:AlternateContent>
  <xr:revisionPtr revIDLastSave="0" documentId="13_ncr:1_{13D64767-87AA-481E-87A7-8442BF17AB2F}" xr6:coauthVersionLast="47" xr6:coauthVersionMax="47" xr10:uidLastSave="{00000000-0000-0000-0000-000000000000}"/>
  <bookViews>
    <workbookView xWindow="-108" yWindow="-108" windowWidth="23256" windowHeight="12576" tabRatio="438" activeTab="1" xr2:uid="{00000000-000D-0000-FFFF-FFFF00000000}"/>
  </bookViews>
  <sheets>
    <sheet name="ceny rozborů" sheetId="20" r:id="rId1"/>
    <sheet name="rozsah rozborů" sheetId="17" r:id="rId2"/>
    <sheet name="obecné zásady" sheetId="21" r:id="rId3"/>
  </sheets>
  <definedNames>
    <definedName name="_xlnm.Print_Area" localSheetId="0">'ceny rozborů'!$A$1:$E$102</definedName>
    <definedName name="_xlnm.Print_Area" localSheetId="1">'rozsah rozborů'!$A$1:$S$82</definedName>
  </definedNames>
  <calcPr calcId="191029"/>
</workbook>
</file>

<file path=xl/calcChain.xml><?xml version="1.0" encoding="utf-8"?>
<calcChain xmlns="http://schemas.openxmlformats.org/spreadsheetml/2006/main">
  <c r="D99" i="20" l="1"/>
  <c r="D95" i="20"/>
  <c r="D91" i="20"/>
  <c r="D87" i="20"/>
  <c r="D83" i="20"/>
  <c r="D82" i="20"/>
  <c r="D78" i="20"/>
  <c r="D74" i="20"/>
  <c r="D70" i="20"/>
  <c r="D62" i="20"/>
  <c r="D66" i="20"/>
  <c r="D61" i="20"/>
  <c r="D57" i="20"/>
  <c r="D56" i="20"/>
  <c r="D52" i="20"/>
  <c r="D51" i="20"/>
  <c r="B47" i="20"/>
  <c r="D47" i="20" s="1"/>
  <c r="D43" i="20"/>
  <c r="D42" i="20"/>
  <c r="D41" i="20"/>
  <c r="D37" i="20"/>
  <c r="D36" i="20"/>
  <c r="D32" i="20"/>
  <c r="D28" i="20"/>
  <c r="D27" i="20"/>
  <c r="D26" i="20"/>
  <c r="D22" i="20"/>
  <c r="D21" i="20"/>
  <c r="D20" i="20"/>
  <c r="D16" i="20"/>
  <c r="D15" i="20"/>
  <c r="D14" i="20"/>
  <c r="D13" i="20"/>
  <c r="D6" i="20"/>
  <c r="D7" i="20"/>
  <c r="D8" i="20"/>
  <c r="D9" i="20"/>
  <c r="D5" i="20"/>
  <c r="F24" i="17"/>
  <c r="D101" i="20" l="1"/>
  <c r="D102" i="20" s="1"/>
  <c r="F82" i="17"/>
  <c r="F79" i="17"/>
  <c r="F70" i="17"/>
  <c r="F69" i="17"/>
  <c r="F65" i="17"/>
  <c r="F63" i="17"/>
  <c r="F61" i="17"/>
  <c r="F54" i="17"/>
  <c r="F51" i="17"/>
  <c r="F50" i="17"/>
  <c r="F39" i="17"/>
  <c r="F37" i="17"/>
  <c r="F38" i="17"/>
  <c r="F36" i="17"/>
  <c r="F34" i="17"/>
  <c r="F33" i="17"/>
  <c r="F17" i="17"/>
  <c r="F12" i="17"/>
  <c r="F30" i="17"/>
  <c r="F29" i="17"/>
  <c r="F9" i="17"/>
  <c r="F10" i="17"/>
  <c r="F11" i="17"/>
  <c r="F14" i="17"/>
  <c r="F15" i="17"/>
  <c r="F16" i="17"/>
  <c r="F18" i="17"/>
  <c r="F19" i="17"/>
  <c r="F20" i="17"/>
  <c r="F21" i="17"/>
  <c r="F22" i="17"/>
  <c r="F23" i="17"/>
  <c r="F8" i="17"/>
  <c r="D53" i="17" l="1"/>
  <c r="F53" i="17" s="1"/>
  <c r="D56" i="17" l="1"/>
  <c r="F5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Vavrušková Lenka</author>
  </authors>
  <commentList>
    <comment ref="B47" authorId="0" shapeId="0" xr:uid="{9D1E859C-FCBF-43FC-9CEF-EAA608AD7A02}">
      <text>
        <r>
          <rPr>
            <b/>
            <sz val="9"/>
            <color indexed="81"/>
            <rFont val="Tahoma"/>
            <family val="2"/>
            <charset val="238"/>
          </rPr>
          <t>Vavrušková Lenka:</t>
        </r>
        <r>
          <rPr>
            <sz val="9"/>
            <color indexed="81"/>
            <rFont val="Tahoma"/>
            <family val="2"/>
            <charset val="238"/>
          </rPr>
          <t xml:space="preserve">
10 vzorků v intervalu 0,5 min, 8x</t>
        </r>
      </text>
    </comment>
  </commentList>
</comments>
</file>

<file path=xl/sharedStrings.xml><?xml version="1.0" encoding="utf-8"?>
<sst xmlns="http://schemas.openxmlformats.org/spreadsheetml/2006/main" count="310" uniqueCount="146">
  <si>
    <t>SUROVÁ VODA</t>
  </si>
  <si>
    <t>Četnost/rok</t>
  </si>
  <si>
    <t>Typ odběru</t>
  </si>
  <si>
    <t>Typ rozboru</t>
  </si>
  <si>
    <t>Rozsah rozboru</t>
  </si>
  <si>
    <t>manuální s teleskopickou tyčí</t>
  </si>
  <si>
    <t>Úplný</t>
  </si>
  <si>
    <t>teplota, barva, zákal, CHSK-Mn, absorbance 254 nm</t>
  </si>
  <si>
    <t>PŘEDÁVACÍ MÍSTA</t>
  </si>
  <si>
    <t>manuální-odběr z kohoutku</t>
  </si>
  <si>
    <t>Krácený</t>
  </si>
  <si>
    <t>Laguna Sojovice</t>
  </si>
  <si>
    <t>Vypouštěné OV (při provozu úpravny)</t>
  </si>
  <si>
    <t xml:space="preserve">Kaly </t>
  </si>
  <si>
    <t>v případě těžby kalu z Laguny Sojovice</t>
  </si>
  <si>
    <t xml:space="preserve">Stanovení mocnocti kalu v laguně Sojovice, dle výsledku odb. posudku je stanovena četnost odběru a rozsah analýz kalu. </t>
  </si>
  <si>
    <t>písky z VN</t>
  </si>
  <si>
    <t>Písky - odpady</t>
  </si>
  <si>
    <t>Monitoring skládka Sojovice</t>
  </si>
  <si>
    <t>Monitoring lokalita Václav</t>
  </si>
  <si>
    <t>Provozní chemikálie</t>
  </si>
  <si>
    <t>chlornan sodný</t>
  </si>
  <si>
    <t>prostý vzorek</t>
  </si>
  <si>
    <t>stanovení bromičnanů, chloritanů, chlorečnanů a celkového aktivního chloru</t>
  </si>
  <si>
    <r>
      <t xml:space="preserve">R 39 ( R studna ) </t>
    </r>
    <r>
      <rPr>
        <b/>
        <sz val="10"/>
        <color rgb="FFFF0000"/>
        <rFont val="Arial"/>
        <family val="2"/>
        <charset val="238"/>
      </rPr>
      <t xml:space="preserve"> (OM: R 39)</t>
    </r>
  </si>
  <si>
    <r>
      <t xml:space="preserve">R 38 ( R studna )  </t>
    </r>
    <r>
      <rPr>
        <b/>
        <sz val="10"/>
        <color rgb="FFFF0000"/>
        <rFont val="Arial"/>
        <family val="2"/>
        <charset val="238"/>
      </rPr>
      <t>(OM: R 38)</t>
    </r>
  </si>
  <si>
    <r>
      <t>Infiltrovaná</t>
    </r>
    <r>
      <rPr>
        <b/>
        <sz val="10"/>
        <color rgb="FFFF0000"/>
        <rFont val="Arial"/>
        <family val="2"/>
        <charset val="238"/>
      </rPr>
      <t xml:space="preserve"> (OM: Infiltrovaná voda)</t>
    </r>
  </si>
  <si>
    <r>
      <t>Jizera řeka-Sojovice jez</t>
    </r>
    <r>
      <rPr>
        <b/>
        <sz val="10"/>
        <color rgb="FFFF0000"/>
        <rFont val="Arial"/>
        <family val="2"/>
        <charset val="238"/>
      </rPr>
      <t xml:space="preserve"> (OM: Jizera řeka Sojovice jez)</t>
    </r>
  </si>
  <si>
    <t>Příloha č. 1</t>
  </si>
  <si>
    <t>Plán jednotlivých odběrů a analýz, včetně jejich předpokládané četnosti</t>
  </si>
  <si>
    <t>1) Surová voda, předávací místa</t>
  </si>
  <si>
    <t>2) Technologické mezistupně</t>
  </si>
  <si>
    <t>3) Monitoring jímacího území umělé infiltrace</t>
  </si>
  <si>
    <t>4) Odpadní voda (laguna Sojovice)</t>
  </si>
  <si>
    <t>manuální odběr z kohoutku</t>
  </si>
  <si>
    <t>teplota, barva, zákal, CHSK-Mn, absorbance 254 nm, pH, konduktivita, dusitany, dusičnany, amonné ionty, pach, železo</t>
  </si>
  <si>
    <t>Escherichia coli, koliformní bakterie, enterokoky, počet kolonií při 22°C, počet kolonií při 36°C, teplota</t>
  </si>
  <si>
    <t>úplný</t>
  </si>
  <si>
    <t>Předávací místo UISSŘ</t>
  </si>
  <si>
    <t>Směs filtrů F1-6, 7-12, 19-24</t>
  </si>
  <si>
    <t>SUROVÁ VODA - Jizera řeka-Sojovice jez (OM: Jizera řeka Sojovice jez)</t>
  </si>
  <si>
    <t>Infiltrovaná (OM: Infiltrovaná voda)</t>
  </si>
  <si>
    <t>Provozní</t>
  </si>
  <si>
    <t>R 38 (R studna),  (OM: R 38)</t>
  </si>
  <si>
    <t>R 39 (R studna),  (OM: R 39)</t>
  </si>
  <si>
    <t>Surová voda - nátok na filtry (OM: Jizera surová)</t>
  </si>
  <si>
    <t>Filtrovaná voda  (OM: Jizera filtrovaná)</t>
  </si>
  <si>
    <t>Prací vody</t>
  </si>
  <si>
    <t>Vsakovací nádrže 1 - 15 (OM: Vsakovací nádrž č. číslo)</t>
  </si>
  <si>
    <t>R studny bez násosky R 12, R 13, R 14, R 15, R16, R 17, R 18, R 19, R 20, R 24, R25, R 26, R 27, R 28, R 29, R 31  (OM: R číslo)</t>
  </si>
  <si>
    <t>Vrt HS1, HS2, HS3, HS4, HS5 - lokalita mezi obcí Dvorce a potokem Mlynařice (OM: HS-číslo)</t>
  </si>
  <si>
    <t>Monitoring vrty 
HS 1-5</t>
  </si>
  <si>
    <t>Vrt Cl-1 - lokalita U Václava (OM: U sv. Václava MO vrt CL1)</t>
  </si>
  <si>
    <t>Kaly - laguna Sojovice</t>
  </si>
  <si>
    <t>Provozní chemikálie - chlornan sodný</t>
  </si>
  <si>
    <t>Monitoring kvality podzemní vody v jímací studni č.5 a čerpací stanice R22</t>
  </si>
  <si>
    <t>Četnost/za rok 2019</t>
  </si>
  <si>
    <t>nové ceny
2019 jednotková cena</t>
  </si>
  <si>
    <t>TECHNOLOGICKÉ MEZISTUPNĚ</t>
  </si>
  <si>
    <r>
      <t>Surová voda - nátok na filtry</t>
    </r>
    <r>
      <rPr>
        <b/>
        <sz val="10"/>
        <color rgb="FFFF0000"/>
        <rFont val="Arial"/>
        <family val="2"/>
        <charset val="238"/>
      </rPr>
      <t xml:space="preserve"> (OM: Jizera surová)</t>
    </r>
  </si>
  <si>
    <r>
      <t xml:space="preserve">Filtrovaná voda  </t>
    </r>
    <r>
      <rPr>
        <b/>
        <sz val="10"/>
        <color rgb="FFFF0000"/>
        <rFont val="Arial"/>
        <family val="2"/>
        <charset val="238"/>
      </rPr>
      <t>(OM: Jizera filtrovaná)</t>
    </r>
  </si>
  <si>
    <t>nerozpuštěné látky, zákal</t>
  </si>
  <si>
    <r>
      <rPr>
        <b/>
        <u/>
        <sz val="10"/>
        <color theme="1"/>
        <rFont val="Arial"/>
        <family val="2"/>
        <charset val="238"/>
      </rPr>
      <t>Pozn odběr vzorků dle SOP č. OV-1 kap.6.5*</t>
    </r>
    <r>
      <rPr>
        <b/>
        <sz val="10"/>
        <color theme="1"/>
        <rFont val="Arial"/>
        <family val="2"/>
        <charset val="238"/>
      </rPr>
      <t xml:space="preserve"> : </t>
    </r>
  </si>
  <si>
    <t>Vzorek se odebírá z přepadové hrany filtru - odtok do odpadu.</t>
  </si>
  <si>
    <t>Vlastní postup: Odběr 1. vzorku se provádí ve fázi praní vzduch-voda  0,5 min. od začátku přetékání prací vody do odpadu. Dalších 9 vzorků se odebírá v intervalech 1 minuty. Čas se měří od začátku přetékání prací vody do odpadu.</t>
  </si>
  <si>
    <t>Vzorek č.</t>
  </si>
  <si>
    <t>Odběr v čase</t>
  </si>
  <si>
    <t xml:space="preserve">0,5' </t>
  </si>
  <si>
    <t xml:space="preserve">1,5' </t>
  </si>
  <si>
    <t xml:space="preserve">2,5' </t>
  </si>
  <si>
    <t>3,5'</t>
  </si>
  <si>
    <t xml:space="preserve">7,5' </t>
  </si>
  <si>
    <t xml:space="preserve">8,5' </t>
  </si>
  <si>
    <t xml:space="preserve">9,5' </t>
  </si>
  <si>
    <r>
      <t>Vsakovací nádrže 1 - 15</t>
    </r>
    <r>
      <rPr>
        <b/>
        <sz val="10"/>
        <color rgb="FFFF0000"/>
        <rFont val="Arial"/>
        <family val="2"/>
        <charset val="238"/>
      </rPr>
      <t xml:space="preserve"> (OM: Vsakovací nádrž č. číslo)</t>
    </r>
  </si>
  <si>
    <r>
      <t xml:space="preserve">R studny s násoskou                                      R 11, R22, R30,  R32, R34, R35, R37, </t>
    </r>
    <r>
      <rPr>
        <b/>
        <i/>
        <u/>
        <sz val="10"/>
        <rFont val="Arial"/>
        <family val="2"/>
        <charset val="238"/>
      </rPr>
      <t>R38, R39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(OM: R číslo) studny R38 a 39 nepočítáme jsou již na předchozím listě</t>
    </r>
  </si>
  <si>
    <r>
      <t xml:space="preserve">R studny bez násosky                                   R 12, R 13, R 14, R 15, R16, R 17, R 18, R 19, R 20, R 24, R25, R 26, R 27, R 28, R 29, R 31  </t>
    </r>
    <r>
      <rPr>
        <b/>
        <sz val="10"/>
        <color rgb="FFFF0000"/>
        <rFont val="Arial"/>
        <family val="2"/>
        <charset val="238"/>
      </rPr>
      <t>(OM: R číslo)</t>
    </r>
  </si>
  <si>
    <t>Pozn. Vsakovacích nádrží ….využívaných nádrží je 6.</t>
  </si>
  <si>
    <t>MONITOROVANÉ OBJEKTY</t>
  </si>
  <si>
    <t>vzorkovacím čerpadlem</t>
  </si>
  <si>
    <r>
      <t>Vrt HS1, HS2, HS3, HS4, HS5 - lokalita mezi obcí Dvorce a potokem Mlynařice</t>
    </r>
    <r>
      <rPr>
        <b/>
        <sz val="8"/>
        <color rgb="FFFF0000"/>
        <rFont val="Arial"/>
        <family val="2"/>
        <charset val="238"/>
      </rPr>
      <t xml:space="preserve"> (OM: HS-číslo)</t>
    </r>
  </si>
  <si>
    <t>Monitoring vrty HS 1-5</t>
  </si>
  <si>
    <r>
      <t xml:space="preserve">Vrt Cl-1 - lokalita U Václava </t>
    </r>
    <r>
      <rPr>
        <b/>
        <sz val="8"/>
        <color rgb="FFFF0000"/>
        <rFont val="Arial"/>
        <family val="2"/>
        <charset val="238"/>
      </rPr>
      <t>(OM: U sv. Václava MO vrt CL1)</t>
    </r>
  </si>
  <si>
    <t>Prací vody z rychlofiltrů (1 filtr Leopold, 1 filtr původní) 
(OM: FV filtr č. číslo, či rozmezí)</t>
  </si>
  <si>
    <r>
      <t xml:space="preserve">Písky - odpady </t>
    </r>
    <r>
      <rPr>
        <b/>
        <sz val="8"/>
        <color rgb="FF0070C0"/>
        <rFont val="Arial"/>
        <family val="2"/>
        <charset val="238"/>
      </rPr>
      <t>(Odpadní voda (laguna Sojovice))</t>
    </r>
  </si>
  <si>
    <r>
      <t xml:space="preserve">Monitoring kvality podzemní vody v jímací studni č.5 a čerpací stanice R22 (tj. u objektů v  bezprostřední blízkosti pískovny) </t>
    </r>
    <r>
      <rPr>
        <b/>
        <sz val="8"/>
        <color rgb="FF0070C0"/>
        <rFont val="Arial"/>
        <family val="2"/>
        <charset val="238"/>
      </rPr>
      <t>(Odpadní voda (laguna Sojovice))</t>
    </r>
  </si>
  <si>
    <t>R studny s násoskou: R 11, R22, R30,  R32, R34, R35, R37, R38, R39 (OM: R číslo) studny R38 a 39 nepočítáme jsou výše</t>
  </si>
  <si>
    <t>ceny zahrnují i odběr vzorku</t>
  </si>
  <si>
    <t>mimořádné odběry se fakturují:</t>
  </si>
  <si>
    <t>v případě známého rozsahu za balíčkovou cenu</t>
  </si>
  <si>
    <t>v případě mimořádného rozsahu za ceníkovou cenu (bez slevy)</t>
  </si>
  <si>
    <t>přehled jednotlivých vzorků obsahuje název místa odběru a typ rozboru</t>
  </si>
  <si>
    <t>vzorky zpracovávané v OLK Káraný se sbd do OLKOV fakturuje celé KA, OV uvádí zákazníka OLK Káraný</t>
  </si>
  <si>
    <t>Provozní (So,Ne, svátky)</t>
  </si>
  <si>
    <t xml:space="preserve"> Provozní denní</t>
  </si>
  <si>
    <t xml:space="preserve">Krácený </t>
  </si>
  <si>
    <t>CENA/ rozsah</t>
  </si>
  <si>
    <t>CENA / rok</t>
  </si>
  <si>
    <r>
      <t>teplota, barva, zákal, CHSK-Mn, absorbance 254 nm, pH, konduktivita, dusitany, dusičnany, amonné ionty, Ca+Mg, pach, železo,</t>
    </r>
    <r>
      <rPr>
        <sz val="8"/>
        <color rgb="FFFF0000"/>
        <rFont val="Arial"/>
        <family val="2"/>
        <charset val="238"/>
      </rPr>
      <t xml:space="preserve"> mangan </t>
    </r>
    <r>
      <rPr>
        <sz val="8"/>
        <color theme="1"/>
        <rFont val="Arial"/>
        <family val="2"/>
        <charset val="238"/>
      </rPr>
      <t xml:space="preserve">
Escherichia coli, koliformní bakterie, enterokoky, počet kolonií při 22°C, počet kolonií při 36°C, mikroskopický obraz- živé organismy, celkový počet organismů, % abiosestonu</t>
    </r>
  </si>
  <si>
    <r>
      <t>dle přílohy č. 3 PK,</t>
    </r>
    <r>
      <rPr>
        <b/>
        <sz val="8"/>
        <color rgb="FFC00000"/>
        <rFont val="Arial"/>
        <family val="2"/>
        <charset val="238"/>
      </rPr>
      <t xml:space="preserve"> 
</t>
    </r>
  </si>
  <si>
    <r>
      <t>teplota, barva, zákal, CHSK-Mn, absorbance 254 nm, pH, konduktivita, dusitany, dusičnany, amonné ionty, Ca+Mg, pach, železo,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mangan 
Escherichia coli, koliformní bakterie, enterokoky, počet kolonií při 22°C, počet kolonií při 36°C, mikroskopický obraz- živé organismy, celkový počet organismů, % abiosestonu</t>
    </r>
  </si>
  <si>
    <t xml:space="preserve">teplota, zákal, železo, mangan
</t>
  </si>
  <si>
    <r>
      <t>dle přílohy č. 3 PK</t>
    </r>
    <r>
      <rPr>
        <b/>
        <sz val="8"/>
        <color rgb="FFC00000"/>
        <rFont val="Arial"/>
        <family val="2"/>
        <charset val="238"/>
      </rPr>
      <t xml:space="preserve">
</t>
    </r>
  </si>
  <si>
    <r>
      <t xml:space="preserve">Předávací místo UISSŘ  </t>
    </r>
    <r>
      <rPr>
        <b/>
        <sz val="10"/>
        <color rgb="FFFF0000"/>
        <rFont val="Arial"/>
        <family val="2"/>
        <charset val="238"/>
      </rPr>
      <t>(OM: UISSŘ)</t>
    </r>
  </si>
  <si>
    <t>stanovení - doplněno</t>
  </si>
  <si>
    <r>
      <rPr>
        <sz val="8"/>
        <rFont val="Arial"/>
        <family val="2"/>
        <charset val="238"/>
      </rPr>
      <t xml:space="preserve">teplota, barva, zákal, CHSK-Mn, absorbance 254 nm, pH, konduktivita, dusitany, dusičnany, amonné ionty, pach, železo, fosforečnany, rozp. kyslík, nerozpuštěné látky, 
Escherichia coli, termotolerantní koliformní bakterie, koliformní bakterie, enterokoky, počet kolonií,  při 22°C, počet kolonií při 36°C,  </t>
    </r>
    <r>
      <rPr>
        <sz val="8"/>
        <color theme="1"/>
        <rFont val="Arial"/>
        <family val="2"/>
        <charset val="238"/>
      </rPr>
      <t xml:space="preserve">  
</t>
    </r>
    <r>
      <rPr>
        <sz val="8"/>
        <rFont val="Arial"/>
        <family val="2"/>
        <charset val="238"/>
      </rPr>
      <t>Mn, SO4, chloridy, TOC, Ca+Mg, Ca, Mg, KNK4.5, ZNK8.3, MO počet org., MO abioseston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FF0000"/>
        <rFont val="Arial"/>
        <family val="2"/>
        <charset val="238"/>
      </rPr>
      <t>huminové látky</t>
    </r>
  </si>
  <si>
    <t>Provozní týdenní</t>
  </si>
  <si>
    <t>teplota, barva, zákal, CHSK-Mn, absorbance 254 nm, pH, konduktivita, dusitany, dusičnany, amonné ionty, železo, fosforečnany,  rozpuštěný kyslík, nerozpuštěné látky</t>
  </si>
  <si>
    <r>
      <t xml:space="preserve">Prací vody z rychlofiltrů                                    </t>
    </r>
    <r>
      <rPr>
        <b/>
        <sz val="10"/>
        <color rgb="FFFF0000"/>
        <rFont val="Arial"/>
        <family val="2"/>
        <charset val="238"/>
      </rPr>
      <t>(OM: FV filtr č. číslo, či rozmezí)</t>
    </r>
  </si>
  <si>
    <t>10 * 8</t>
  </si>
  <si>
    <t>Provozní krácený -vegerační období</t>
  </si>
  <si>
    <t>Provozní krácený - mimo vegerační období</t>
  </si>
  <si>
    <r>
      <t>teplota, barva, zákal, CHSK-Mn, absorbance 254 nm, pH, konduktivita, dusitany, dusičnany, amonné ionty, železo, fosforečnany, rozpuštěný kyslík, 
Escherichia coli, koliformní bakterie,</t>
    </r>
    <r>
      <rPr>
        <b/>
        <sz val="8"/>
        <color rgb="FF0070C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termotolerantní koliformní bakterie,</t>
    </r>
    <r>
      <rPr>
        <b/>
        <sz val="8"/>
        <color rgb="FF0070C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počet kolonií při 22°C, počet kolonií při 36°C, mikroskopický obraz- živé organismy, celkový počet organismů, % abiosestonu</t>
    </r>
  </si>
  <si>
    <t>nerozpuštěné látky, mikroskopický obraz- živé organismy, celkový počet organismů, % abiosestonu</t>
  </si>
  <si>
    <r>
      <t>Vrt 1016, 1032, 1012T, SS1, SS2  - skládka Sojovice</t>
    </r>
    <r>
      <rPr>
        <b/>
        <sz val="8"/>
        <color rgb="FFFF0000"/>
        <rFont val="Arial"/>
        <family val="2"/>
        <charset val="238"/>
      </rPr>
      <t xml:space="preserve"> (OM: vrt SS1, vrt SS2, vrt 1016, vrt 1032, vrt 1012T)</t>
    </r>
  </si>
  <si>
    <t>10 (2*5)</t>
  </si>
  <si>
    <t>2 (2*1)</t>
  </si>
  <si>
    <r>
      <t xml:space="preserve">měření hladiny, teplota, zákal, </t>
    </r>
    <r>
      <rPr>
        <sz val="8"/>
        <color rgb="FFFF0000"/>
        <rFont val="Arial"/>
        <family val="2"/>
        <charset val="238"/>
      </rPr>
      <t>barva</t>
    </r>
    <r>
      <rPr>
        <sz val="8"/>
        <color theme="1"/>
        <rFont val="Arial"/>
        <family val="2"/>
        <charset val="238"/>
      </rPr>
      <t>, CHSK-Mn, železo, pach, dusitany, dusičnany, amonné ionty, pH, konduktivita, sírany, KNK</t>
    </r>
    <r>
      <rPr>
        <vertAlign val="subscript"/>
        <sz val="8"/>
        <color theme="1"/>
        <rFont val="Arial"/>
        <family val="2"/>
        <charset val="238"/>
      </rPr>
      <t>4.5</t>
    </r>
    <r>
      <rPr>
        <sz val="8"/>
        <color theme="1"/>
        <rFont val="Arial"/>
        <family val="2"/>
        <charset val="238"/>
      </rPr>
      <t xml:space="preserve">,  Ca+Mg, Ca, Mg, chloridy, </t>
    </r>
    <r>
      <rPr>
        <sz val="8"/>
        <color rgb="FFFF0000"/>
        <rFont val="Arial"/>
        <family val="2"/>
        <charset val="238"/>
      </rPr>
      <t>hydrogenuhličitany</t>
    </r>
    <r>
      <rPr>
        <sz val="8"/>
        <color theme="1"/>
        <rFont val="Arial"/>
        <family val="2"/>
        <charset val="238"/>
      </rPr>
      <t>,</t>
    </r>
    <r>
      <rPr>
        <sz val="8"/>
        <color rgb="FFFF0000"/>
        <rFont val="Arial"/>
        <family val="2"/>
        <charset val="238"/>
      </rPr>
      <t xml:space="preserve"> sodík, draslík</t>
    </r>
    <r>
      <rPr>
        <sz val="8"/>
        <color theme="1"/>
        <rFont val="Arial"/>
        <family val="2"/>
        <charset val="238"/>
      </rPr>
      <t>, arsen, kadmium, chrom, berylium, vanad, olovo, měď, rtuť, TOC, PAU, C10-C40</t>
    </r>
  </si>
  <si>
    <r>
      <t xml:space="preserve">měření hladiny, teplota, zákal, </t>
    </r>
    <r>
      <rPr>
        <sz val="8"/>
        <color rgb="FFFF0000"/>
        <rFont val="Arial"/>
        <family val="2"/>
        <charset val="238"/>
      </rPr>
      <t>barva</t>
    </r>
    <r>
      <rPr>
        <sz val="8"/>
        <color theme="1"/>
        <rFont val="Arial"/>
        <family val="2"/>
        <charset val="238"/>
      </rPr>
      <t>, CHSK-Mn, železo, pach, dusitany, dusičnany, amonné ionty, pH, konduktivita, sírany, KNK</t>
    </r>
    <r>
      <rPr>
        <vertAlign val="subscript"/>
        <sz val="8"/>
        <color theme="1"/>
        <rFont val="Arial"/>
        <family val="2"/>
        <charset val="238"/>
      </rPr>
      <t>4.5</t>
    </r>
    <r>
      <rPr>
        <sz val="8"/>
        <color theme="1"/>
        <rFont val="Arial"/>
        <family val="2"/>
        <charset val="238"/>
      </rPr>
      <t xml:space="preserve">,  Ca+Mg, Ca, Mg, chloridy, </t>
    </r>
    <r>
      <rPr>
        <sz val="8"/>
        <color rgb="FFFF0000"/>
        <rFont val="Arial"/>
        <family val="2"/>
        <charset val="238"/>
      </rPr>
      <t>hydrogenuhličitany</t>
    </r>
    <r>
      <rPr>
        <sz val="8"/>
        <color theme="1"/>
        <rFont val="Arial"/>
        <family val="2"/>
        <charset val="238"/>
      </rPr>
      <t>,</t>
    </r>
    <r>
      <rPr>
        <sz val="8"/>
        <color rgb="FFFF0000"/>
        <rFont val="Arial"/>
        <family val="2"/>
        <charset val="238"/>
      </rPr>
      <t xml:space="preserve"> sodík, draslík</t>
    </r>
  </si>
  <si>
    <r>
      <t xml:space="preserve">měření hladiny, teplota, zákal, </t>
    </r>
    <r>
      <rPr>
        <sz val="8"/>
        <color rgb="FFFF0000"/>
        <rFont val="Arial"/>
        <family val="2"/>
        <charset val="238"/>
      </rPr>
      <t>barva</t>
    </r>
    <r>
      <rPr>
        <sz val="8"/>
        <color theme="1"/>
        <rFont val="Arial"/>
        <family val="2"/>
        <charset val="238"/>
      </rPr>
      <t>, CHSK-Mn, železo, pach, dusitany, dusičnany, amonné ionty, pH, konduktivita, sírany, KNK</t>
    </r>
    <r>
      <rPr>
        <vertAlign val="subscript"/>
        <sz val="8"/>
        <color theme="1"/>
        <rFont val="Arial"/>
        <family val="2"/>
        <charset val="238"/>
      </rPr>
      <t>4.5</t>
    </r>
    <r>
      <rPr>
        <sz val="8"/>
        <color theme="1"/>
        <rFont val="Arial"/>
        <family val="2"/>
        <charset val="238"/>
      </rPr>
      <t xml:space="preserve">,  Ca+Mg, Ca, Mg, chloridy, </t>
    </r>
    <r>
      <rPr>
        <sz val="8"/>
        <color rgb="FFFF0000"/>
        <rFont val="Arial"/>
        <family val="2"/>
        <charset val="238"/>
      </rPr>
      <t>hydrogenuhličitany</t>
    </r>
    <r>
      <rPr>
        <sz val="8"/>
        <color theme="1"/>
        <rFont val="Arial"/>
        <family val="2"/>
        <charset val="238"/>
      </rPr>
      <t>,</t>
    </r>
    <r>
      <rPr>
        <sz val="8"/>
        <color rgb="FFFF0000"/>
        <rFont val="Arial"/>
        <family val="2"/>
        <charset val="238"/>
      </rPr>
      <t xml:space="preserve"> sodík, draslík</t>
    </r>
    <r>
      <rPr>
        <sz val="8"/>
        <color theme="1"/>
        <rFont val="Arial"/>
        <family val="2"/>
        <charset val="238"/>
      </rPr>
      <t>, C10-C40</t>
    </r>
  </si>
  <si>
    <t>Vzorek typu A - dvouhodinový směsný vzorek získaný sléváním 8 dílčích vzorků stejného objemu v intervalu 15 min.</t>
  </si>
  <si>
    <t>NL, Fe, CHSKCr, BSK5</t>
  </si>
  <si>
    <t>NL, Fe, CHSKCr, BSK5, pH, RAS, Hg, Cd, fosfor celkový, N-anorg., AOX</t>
  </si>
  <si>
    <r>
      <t xml:space="preserve">V případě těžby kalu z laguny Sojovice se musí zajistit analýzy vytěžených kalů v rozsahu požadavků vyhlášky 273/2021 Sb. o podrobnostech k nakládání s odpady včetně </t>
    </r>
    <r>
      <rPr>
        <b/>
        <sz val="8"/>
        <rFont val="Arial"/>
        <family val="2"/>
        <charset val="238"/>
      </rPr>
      <t>stanovení sušiny kalu</t>
    </r>
    <r>
      <rPr>
        <sz val="8"/>
        <rFont val="Arial"/>
        <family val="2"/>
        <charset val="238"/>
      </rPr>
      <t>.</t>
    </r>
  </si>
  <si>
    <t>Kontrolní odběr a odborné stanovisko k prokázání shody pro možnost ukládání odpadu ze vsakovacích nádrží na povrch terénu - zpracováno pověřenou osobou MŽP k hodnocení nebezpečných vlastností odpadů. Odběr vzorku a rozsah zkoušek vychází z požadavků na obsah škodlivin v odpadech využívaných na povrchu terénu včetně stanovení mědi a stříbra v sušině u reprezentativní vsakovacích nádrží.</t>
  </si>
  <si>
    <t>Monitoring kvality podzemní vody v jímací studni č.5 k čerpací stanici R22 (tj. u objektu v  bezprostřední blízkosti pískovny).</t>
  </si>
  <si>
    <t>barva, pach , zákal, měď, TOC, C10-C40</t>
  </si>
  <si>
    <t>jednotková cena 2023</t>
  </si>
  <si>
    <t>léčiva</t>
  </si>
  <si>
    <r>
      <t xml:space="preserve">dle tab.1 přílohy č.9 vyhl. MZe č.428/2001 Sb. v platném znění - 
</t>
    </r>
    <r>
      <rPr>
        <sz val="8"/>
        <color rgb="FFFF0000"/>
        <rFont val="Arial"/>
        <family val="2"/>
        <charset val="238"/>
      </rPr>
      <t>včetně ukazatelů: Na, K, rozpuštěné látky, Clostridium perfringens, somatické kolifágy, Bisfenol-A, PFAS, léčiva</t>
    </r>
    <r>
      <rPr>
        <sz val="8"/>
        <color theme="1"/>
        <rFont val="Arial"/>
        <family val="2"/>
        <charset val="238"/>
      </rPr>
      <t xml:space="preserve"> (níže samostatný vzorek)</t>
    </r>
  </si>
  <si>
    <r>
      <t>dle přílohy č. 3 PK</t>
    </r>
    <r>
      <rPr>
        <sz val="8"/>
        <color rgb="FFFF0000"/>
        <rFont val="Arial"/>
        <family val="2"/>
        <charset val="238"/>
      </rPr>
      <t xml:space="preserve"> (včetně monitoringu léčiv-samostatně níže)</t>
    </r>
    <r>
      <rPr>
        <b/>
        <sz val="8"/>
        <color rgb="FFC00000"/>
        <rFont val="Arial"/>
        <family val="2"/>
        <charset val="238"/>
      </rPr>
      <t xml:space="preserve">
</t>
    </r>
  </si>
  <si>
    <r>
      <t xml:space="preserve">teplota, barva, zákal, CHSK-Mn, absorbance 254 nm, pH, konduktivita, dusitany, dusičnany, amonné ionty, železo, fosforečnany, rozpuštěný kyslík, </t>
    </r>
    <r>
      <rPr>
        <b/>
        <sz val="8"/>
        <color rgb="FFFF0000"/>
        <rFont val="Arial"/>
        <family val="2"/>
        <charset val="238"/>
      </rPr>
      <t>Cu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
Escherichia coli, koliformní bakterie,</t>
    </r>
    <r>
      <rPr>
        <b/>
        <sz val="8"/>
        <color rgb="FF0070C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termotolerantní koliformní bakterie,</t>
    </r>
    <r>
      <rPr>
        <b/>
        <sz val="8"/>
        <color rgb="FF0070C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počet kolonií při 22°C, počet kolonií při 36°C, mikroskopický obraz- živé organismy, celkový počet organismů, % abiosestonu</t>
    </r>
  </si>
  <si>
    <t>z toho 2025 sbd ALS</t>
  </si>
  <si>
    <t>z toho 5690 sbd ALS</t>
  </si>
  <si>
    <r>
      <t xml:space="preserve">teplota, barva, zákal, CHSK-Mn, absorbance 254 nm, pH, konduktivita, dusitany, dusičnany, amonné ionty, železo, rozpuštěný kyslík, nerozpuštěné látky, </t>
    </r>
    <r>
      <rPr>
        <sz val="8"/>
        <color rgb="FFFF0000"/>
        <rFont val="Arial"/>
        <family val="2"/>
        <charset val="238"/>
      </rPr>
      <t>fosforečnany</t>
    </r>
    <r>
      <rPr>
        <sz val="8"/>
        <color theme="1"/>
        <rFont val="Arial"/>
        <family val="2"/>
        <charset val="238"/>
      </rPr>
      <t xml:space="preserve">
Escherichia coli, koliformní bakterie, enterokoky, termotolerantní koliformní bakterie, počet kolonií při 22°C, počet kolonií při 36°C, mikroskopický obraz- živé organismy, celkový počet organismů, % abiosestonu</t>
    </r>
  </si>
  <si>
    <t>CENA 2023/ rozsah</t>
  </si>
  <si>
    <t>celkem 1/rok</t>
  </si>
  <si>
    <t>Provozní denní</t>
  </si>
  <si>
    <t>Léčiva</t>
  </si>
  <si>
    <t>Četnost/za rok 2023</t>
  </si>
  <si>
    <t>provozní krácený - vegetační období</t>
  </si>
  <si>
    <t>provozní krácený - mimo vegetační období</t>
  </si>
  <si>
    <t>Vrt 1016, 1032, 1012T, SS1, SS2  - skládka Sojovice (OM: vrt SS1, vrt SS2, Sojovice vrt 1017, Sojovice vrt 1032)</t>
  </si>
  <si>
    <t>Vypouštěné OV (při provozu úpravny) - Laguna Sojovice</t>
  </si>
  <si>
    <t>CELKEM 1 rok</t>
  </si>
  <si>
    <t>CELKEM 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</si>
</sst>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8" fillId="0" borderId="0" xfId="0" applyFont="1"/>
    <xf numFmtId="0" fontId="15" fillId="0" borderId="1" xfId="0" applyFont="1" applyBorder="1" applyAlignment="1">
      <alignment wrapText="1"/>
    </xf>
    <xf numFmtId="0" fontId="6" fillId="0" borderId="0" xfId="0" applyFont="1"/>
    <xf numFmtId="0" fontId="22" fillId="0" borderId="0" xfId="0" applyFont="1"/>
    <xf numFmtId="0" fontId="6" fillId="5" borderId="0" xfId="0" applyFont="1" applyFill="1"/>
    <xf numFmtId="0" fontId="1" fillId="0" borderId="0" xfId="0" applyFont="1"/>
    <xf numFmtId="0" fontId="6" fillId="2" borderId="0" xfId="0" applyFont="1" applyFill="1"/>
    <xf numFmtId="0" fontId="5" fillId="0" borderId="0" xfId="0" applyFont="1"/>
    <xf numFmtId="0" fontId="6" fillId="0" borderId="1" xfId="0" applyFont="1" applyBorder="1"/>
    <xf numFmtId="1" fontId="6" fillId="0" borderId="0" xfId="0" applyNumberFormat="1" applyFont="1"/>
    <xf numFmtId="0" fontId="9" fillId="0" borderId="1" xfId="0" applyFont="1" applyBorder="1"/>
    <xf numFmtId="0" fontId="2" fillId="0" borderId="1" xfId="0" applyFont="1" applyBorder="1" applyAlignment="1">
      <alignment horizontal="center" wrapText="1"/>
    </xf>
    <xf numFmtId="0" fontId="15" fillId="5" borderId="0" xfId="0" applyFont="1" applyFill="1"/>
    <xf numFmtId="0" fontId="15" fillId="5" borderId="1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9" fillId="0" borderId="3" xfId="0" applyFont="1" applyBorder="1"/>
    <xf numFmtId="0" fontId="17" fillId="0" borderId="1" xfId="0" applyFont="1" applyBorder="1" applyAlignment="1">
      <alignment wrapText="1"/>
    </xf>
    <xf numFmtId="3" fontId="8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3" xfId="0" applyFont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justify" wrapText="1"/>
    </xf>
    <xf numFmtId="3" fontId="29" fillId="0" borderId="0" xfId="0" applyNumberFormat="1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/>
    <xf numFmtId="0" fontId="1" fillId="0" borderId="1" xfId="0" applyFont="1" applyBorder="1" applyAlignment="1">
      <alignment horizontal="center" wrapText="1"/>
    </xf>
    <xf numFmtId="0" fontId="16" fillId="0" borderId="0" xfId="0" applyFont="1"/>
    <xf numFmtId="0" fontId="17" fillId="0" borderId="3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/>
    </xf>
    <xf numFmtId="0" fontId="35" fillId="0" borderId="0" xfId="0" applyFont="1"/>
    <xf numFmtId="0" fontId="35" fillId="0" borderId="1" xfId="0" applyFont="1" applyBorder="1" applyAlignment="1">
      <alignment horizontal="center" vertical="center"/>
    </xf>
    <xf numFmtId="0" fontId="35" fillId="5" borderId="0" xfId="0" applyFont="1" applyFill="1"/>
    <xf numFmtId="0" fontId="28" fillId="0" borderId="0" xfId="0" applyFont="1"/>
    <xf numFmtId="0" fontId="28" fillId="0" borderId="0" xfId="0" applyFont="1" applyAlignment="1">
      <alignment vertical="center"/>
    </xf>
    <xf numFmtId="0" fontId="34" fillId="5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9" fillId="5" borderId="3" xfId="0" applyFont="1" applyFill="1" applyBorder="1"/>
    <xf numFmtId="0" fontId="37" fillId="0" borderId="0" xfId="0" applyFont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5" xfId="0" applyFont="1" applyBorder="1"/>
    <xf numFmtId="0" fontId="6" fillId="0" borderId="7" xfId="0" applyFont="1" applyBorder="1"/>
    <xf numFmtId="0" fontId="9" fillId="0" borderId="0" xfId="0" applyFont="1"/>
    <xf numFmtId="0" fontId="1" fillId="5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24" fillId="5" borderId="0" xfId="0" applyFont="1" applyFill="1" applyAlignment="1">
      <alignment horizontal="left" wrapText="1"/>
    </xf>
    <xf numFmtId="0" fontId="17" fillId="5" borderId="6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wrapText="1"/>
    </xf>
    <xf numFmtId="0" fontId="28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164" fontId="15" fillId="5" borderId="3" xfId="0" applyNumberFormat="1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3" fontId="6" fillId="0" borderId="0" xfId="0" applyNumberFormat="1" applyFont="1"/>
    <xf numFmtId="0" fontId="15" fillId="0" borderId="3" xfId="0" applyFont="1" applyBorder="1" applyAlignment="1">
      <alignment horizontal="left" wrapText="1"/>
    </xf>
    <xf numFmtId="0" fontId="15" fillId="5" borderId="3" xfId="0" applyFont="1" applyFill="1" applyBorder="1" applyAlignment="1">
      <alignment horizontal="left"/>
    </xf>
    <xf numFmtId="164" fontId="43" fillId="0" borderId="1" xfId="0" applyNumberFormat="1" applyFont="1" applyBorder="1" applyAlignment="1">
      <alignment wrapText="1"/>
    </xf>
    <xf numFmtId="0" fontId="43" fillId="5" borderId="1" xfId="0" applyFont="1" applyFill="1" applyBorder="1" applyAlignment="1">
      <alignment horizontal="center" wrapText="1"/>
    </xf>
    <xf numFmtId="164" fontId="43" fillId="5" borderId="1" xfId="0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wrapText="1"/>
    </xf>
    <xf numFmtId="0" fontId="15" fillId="5" borderId="6" xfId="0" applyFont="1" applyFill="1" applyBorder="1" applyAlignment="1">
      <alignment horizontal="left" wrapText="1"/>
    </xf>
    <xf numFmtId="0" fontId="15" fillId="5" borderId="4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 wrapText="1"/>
    </xf>
    <xf numFmtId="0" fontId="17" fillId="5" borderId="6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15" fillId="0" borderId="6" xfId="0" applyFont="1" applyBorder="1" applyAlignment="1">
      <alignment horizontal="left"/>
    </xf>
    <xf numFmtId="0" fontId="0" fillId="0" borderId="6" xfId="0" applyBorder="1"/>
    <xf numFmtId="0" fontId="0" fillId="0" borderId="4" xfId="0" applyBorder="1"/>
    <xf numFmtId="0" fontId="8" fillId="4" borderId="1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20" fillId="0" borderId="3" xfId="0" applyFont="1" applyBorder="1"/>
    <xf numFmtId="0" fontId="20" fillId="0" borderId="4" xfId="0" applyFont="1" applyBorder="1"/>
    <xf numFmtId="0" fontId="9" fillId="4" borderId="1" xfId="0" applyFont="1" applyFill="1" applyBorder="1" applyAlignment="1">
      <alignment wrapText="1"/>
    </xf>
    <xf numFmtId="0" fontId="33" fillId="4" borderId="3" xfId="0" applyFont="1" applyFill="1" applyBorder="1" applyAlignment="1">
      <alignment wrapText="1"/>
    </xf>
    <xf numFmtId="0" fontId="15" fillId="4" borderId="4" xfId="0" applyFont="1" applyFill="1" applyBorder="1" applyAlignment="1">
      <alignment wrapText="1"/>
    </xf>
    <xf numFmtId="0" fontId="15" fillId="5" borderId="5" xfId="0" applyFont="1" applyFill="1" applyBorder="1" applyAlignment="1">
      <alignment horizontal="left" wrapText="1"/>
    </xf>
    <xf numFmtId="0" fontId="15" fillId="5" borderId="7" xfId="0" applyFont="1" applyFill="1" applyBorder="1" applyAlignment="1">
      <alignment horizontal="left" wrapText="1"/>
    </xf>
    <xf numFmtId="0" fontId="15" fillId="5" borderId="8" xfId="0" applyFont="1" applyFill="1" applyBorder="1" applyAlignment="1">
      <alignment horizontal="left" wrapText="1"/>
    </xf>
    <xf numFmtId="0" fontId="13" fillId="0" borderId="3" xfId="0" applyFont="1" applyBorder="1"/>
    <xf numFmtId="0" fontId="14" fillId="0" borderId="4" xfId="0" applyFont="1" applyBorder="1"/>
    <xf numFmtId="0" fontId="4" fillId="0" borderId="1" xfId="0" applyFont="1" applyBorder="1" applyAlignment="1">
      <alignment wrapText="1"/>
    </xf>
    <xf numFmtId="0" fontId="12" fillId="0" borderId="1" xfId="0" applyFont="1" applyBorder="1"/>
    <xf numFmtId="0" fontId="4" fillId="0" borderId="1" xfId="0" applyFont="1" applyBorder="1"/>
    <xf numFmtId="0" fontId="4" fillId="0" borderId="3" xfId="0" applyFont="1" applyBorder="1"/>
    <xf numFmtId="0" fontId="40" fillId="0" borderId="1" xfId="0" applyFont="1" applyBorder="1" applyAlignment="1">
      <alignment wrapText="1"/>
    </xf>
    <xf numFmtId="0" fontId="24" fillId="5" borderId="1" xfId="0" applyFont="1" applyFill="1" applyBorder="1" applyAlignment="1">
      <alignment wrapText="1"/>
    </xf>
    <xf numFmtId="0" fontId="39" fillId="5" borderId="1" xfId="0" applyFont="1" applyFill="1" applyBorder="1" applyAlignment="1">
      <alignment wrapText="1"/>
    </xf>
    <xf numFmtId="0" fontId="19" fillId="0" borderId="3" xfId="0" applyFont="1" applyBorder="1"/>
    <xf numFmtId="0" fontId="17" fillId="0" borderId="4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9" fillId="0" borderId="3" xfId="0" applyFont="1" applyBorder="1"/>
    <xf numFmtId="0" fontId="15" fillId="5" borderId="3" xfId="0" applyFont="1" applyFill="1" applyBorder="1" applyAlignment="1">
      <alignment wrapText="1"/>
    </xf>
    <xf numFmtId="0" fontId="25" fillId="5" borderId="6" xfId="0" applyFont="1" applyFill="1" applyBorder="1" applyAlignment="1">
      <alignment wrapText="1"/>
    </xf>
    <xf numFmtId="0" fontId="25" fillId="5" borderId="4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5" fillId="5" borderId="1" xfId="0" applyFont="1" applyFill="1" applyBorder="1" applyAlignment="1">
      <alignment horizontal="left" wrapText="1"/>
    </xf>
    <xf numFmtId="0" fontId="7" fillId="0" borderId="3" xfId="0" applyFont="1" applyBorder="1"/>
    <xf numFmtId="0" fontId="10" fillId="0" borderId="4" xfId="0" applyFont="1" applyBorder="1"/>
    <xf numFmtId="0" fontId="24" fillId="5" borderId="3" xfId="0" applyFont="1" applyFill="1" applyBorder="1" applyAlignment="1">
      <alignment horizontal="left" wrapText="1"/>
    </xf>
    <xf numFmtId="0" fontId="24" fillId="5" borderId="6" xfId="0" applyFont="1" applyFill="1" applyBorder="1" applyAlignment="1">
      <alignment horizontal="left" wrapText="1"/>
    </xf>
    <xf numFmtId="0" fontId="24" fillId="5" borderId="4" xfId="0" applyFont="1" applyFill="1" applyBorder="1" applyAlignment="1">
      <alignment horizontal="left" wrapText="1"/>
    </xf>
    <xf numFmtId="0" fontId="6" fillId="0" borderId="4" xfId="0" applyFont="1" applyBorder="1"/>
    <xf numFmtId="0" fontId="9" fillId="4" borderId="4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24" fillId="5" borderId="1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6" fillId="5" borderId="3" xfId="0" applyFont="1" applyFill="1" applyBorder="1" applyAlignment="1">
      <alignment horizontal="left" wrapText="1"/>
    </xf>
    <xf numFmtId="0" fontId="36" fillId="5" borderId="6" xfId="0" applyFont="1" applyFill="1" applyBorder="1" applyAlignment="1">
      <alignment horizontal="left" wrapText="1"/>
    </xf>
    <xf numFmtId="0" fontId="36" fillId="5" borderId="4" xfId="0" applyFont="1" applyFill="1" applyBorder="1" applyAlignment="1">
      <alignment horizontal="left" wrapText="1"/>
    </xf>
    <xf numFmtId="0" fontId="9" fillId="5" borderId="3" xfId="0" applyFont="1" applyFill="1" applyBorder="1"/>
    <xf numFmtId="0" fontId="9" fillId="4" borderId="1" xfId="0" applyFont="1" applyFill="1" applyBorder="1"/>
    <xf numFmtId="0" fontId="2" fillId="4" borderId="1" xfId="0" applyFont="1" applyFill="1" applyBorder="1"/>
    <xf numFmtId="0" fontId="9" fillId="5" borderId="1" xfId="0" applyFont="1" applyFill="1" applyBorder="1"/>
    <xf numFmtId="0" fontId="0" fillId="5" borderId="1" xfId="0" applyFill="1" applyBorder="1"/>
    <xf numFmtId="0" fontId="15" fillId="5" borderId="1" xfId="0" applyFont="1" applyFill="1" applyBorder="1" applyAlignment="1">
      <alignment wrapText="1"/>
    </xf>
    <xf numFmtId="0" fontId="25" fillId="5" borderId="1" xfId="0" applyFont="1" applyFill="1" applyBorder="1" applyAlignment="1">
      <alignment wrapText="1"/>
    </xf>
    <xf numFmtId="0" fontId="0" fillId="0" borderId="0" xfId="0"/>
    <xf numFmtId="0" fontId="13" fillId="5" borderId="1" xfId="0" applyFont="1" applyFill="1" applyBorder="1"/>
    <xf numFmtId="0" fontId="6" fillId="5" borderId="1" xfId="0" applyFont="1" applyFill="1" applyBorder="1"/>
    <xf numFmtId="0" fontId="25" fillId="5" borderId="1" xfId="0" applyFont="1" applyFill="1" applyBorder="1" applyAlignment="1">
      <alignment horizontal="left" wrapText="1"/>
    </xf>
    <xf numFmtId="0" fontId="25" fillId="5" borderId="1" xfId="0" applyFont="1" applyFill="1" applyBorder="1"/>
    <xf numFmtId="0" fontId="7" fillId="5" borderId="1" xfId="0" applyFont="1" applyFill="1" applyBorder="1"/>
    <xf numFmtId="0" fontId="10" fillId="5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23" fillId="5" borderId="1" xfId="0" applyFont="1" applyFill="1" applyBorder="1"/>
    <xf numFmtId="0" fontId="24" fillId="5" borderId="8" xfId="0" applyFont="1" applyFill="1" applyBorder="1" applyAlignment="1">
      <alignment horizontal="left" wrapText="1"/>
    </xf>
    <xf numFmtId="0" fontId="24" fillId="5" borderId="2" xfId="0" applyFont="1" applyFill="1" applyBorder="1" applyAlignment="1">
      <alignment horizontal="left" wrapText="1"/>
    </xf>
  </cellXfs>
  <cellStyles count="2">
    <cellStyle name="Neutrální 2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9"/>
  <sheetViews>
    <sheetView view="pageBreakPreview" topLeftCell="A31" zoomScale="75" zoomScaleNormal="90" zoomScaleSheetLayoutView="75" workbookViewId="0"/>
  </sheetViews>
  <sheetFormatPr defaultColWidth="15.6640625" defaultRowHeight="14.4" x14ac:dyDescent="0.3"/>
  <cols>
    <col min="1" max="1" width="22.109375" style="67" customWidth="1"/>
    <col min="2" max="2" width="15.88671875" style="10" bestFit="1" customWidth="1"/>
    <col min="3" max="3" width="31.88671875" style="8" customWidth="1"/>
    <col min="4" max="4" width="25.5546875" style="8" customWidth="1"/>
    <col min="5" max="5" width="9.109375" bestFit="1" customWidth="1"/>
    <col min="7" max="16384" width="15.6640625" style="8"/>
  </cols>
  <sheetData>
    <row r="1" spans="1:7" ht="24" customHeight="1" x14ac:dyDescent="0.3">
      <c r="A1" s="57" t="s">
        <v>29</v>
      </c>
      <c r="B1" s="8"/>
    </row>
    <row r="2" spans="1:7" ht="24" customHeight="1" x14ac:dyDescent="0.3">
      <c r="A2" s="59"/>
      <c r="B2" s="3"/>
    </row>
    <row r="3" spans="1:7" ht="24" customHeight="1" x14ac:dyDescent="0.3">
      <c r="A3" s="118" t="s">
        <v>40</v>
      </c>
      <c r="B3" s="118"/>
      <c r="C3" s="118"/>
      <c r="D3"/>
      <c r="E3" s="72"/>
      <c r="F3" s="71"/>
      <c r="G3" s="71"/>
    </row>
    <row r="4" spans="1:7" ht="66" customHeight="1" x14ac:dyDescent="0.25">
      <c r="A4" s="60" t="s">
        <v>3</v>
      </c>
      <c r="B4" s="55" t="s">
        <v>139</v>
      </c>
      <c r="C4" s="56" t="s">
        <v>127</v>
      </c>
      <c r="D4" s="56" t="s">
        <v>136</v>
      </c>
      <c r="E4" s="8"/>
      <c r="F4" s="8"/>
    </row>
    <row r="5" spans="1:7" ht="24" customHeight="1" x14ac:dyDescent="0.25">
      <c r="A5" s="61" t="s">
        <v>93</v>
      </c>
      <c r="B5" s="25">
        <v>104</v>
      </c>
      <c r="C5" s="24"/>
      <c r="D5" s="24">
        <f>B5*C5</f>
        <v>0</v>
      </c>
      <c r="E5" s="8"/>
      <c r="F5" s="8"/>
    </row>
    <row r="6" spans="1:7" ht="24.9" customHeight="1" x14ac:dyDescent="0.25">
      <c r="A6" s="62" t="s">
        <v>137</v>
      </c>
      <c r="B6" s="25">
        <v>208</v>
      </c>
      <c r="C6" s="24"/>
      <c r="D6" s="24">
        <f t="shared" ref="D6:D9" si="0">B6*C6</f>
        <v>0</v>
      </c>
      <c r="E6" s="8"/>
      <c r="F6" s="8"/>
    </row>
    <row r="7" spans="1:7" ht="24.9" customHeight="1" x14ac:dyDescent="0.25">
      <c r="A7" s="61" t="s">
        <v>95</v>
      </c>
      <c r="B7" s="26">
        <v>52</v>
      </c>
      <c r="C7" s="24"/>
      <c r="D7" s="24">
        <f t="shared" si="0"/>
        <v>0</v>
      </c>
      <c r="E7" s="8"/>
      <c r="F7" s="8"/>
    </row>
    <row r="8" spans="1:7" ht="24.9" customHeight="1" x14ac:dyDescent="0.25">
      <c r="A8" s="61" t="s">
        <v>6</v>
      </c>
      <c r="B8" s="26">
        <v>12</v>
      </c>
      <c r="C8" s="24"/>
      <c r="D8" s="24">
        <f t="shared" si="0"/>
        <v>0</v>
      </c>
      <c r="E8" s="8"/>
      <c r="F8" s="8"/>
    </row>
    <row r="9" spans="1:7" ht="24.9" customHeight="1" x14ac:dyDescent="0.25">
      <c r="A9" s="61" t="s">
        <v>138</v>
      </c>
      <c r="B9" s="26">
        <v>4</v>
      </c>
      <c r="C9" s="24"/>
      <c r="D9" s="24">
        <f t="shared" si="0"/>
        <v>0</v>
      </c>
      <c r="E9" s="8"/>
      <c r="F9" s="8"/>
    </row>
    <row r="10" spans="1:7" ht="24" customHeight="1" x14ac:dyDescent="0.3">
      <c r="A10" s="63"/>
      <c r="B10" s="27"/>
      <c r="C10" s="27"/>
      <c r="D10" s="27"/>
    </row>
    <row r="11" spans="1:7" ht="24" customHeight="1" x14ac:dyDescent="0.3">
      <c r="A11" s="118" t="s">
        <v>41</v>
      </c>
      <c r="B11" s="118"/>
      <c r="C11" s="118"/>
      <c r="D11"/>
    </row>
    <row r="12" spans="1:7" ht="24" customHeight="1" x14ac:dyDescent="0.3">
      <c r="A12" s="60" t="s">
        <v>3</v>
      </c>
      <c r="B12" s="55" t="s">
        <v>139</v>
      </c>
      <c r="C12" s="56" t="s">
        <v>127</v>
      </c>
      <c r="D12" s="56"/>
    </row>
    <row r="13" spans="1:7" ht="24" customHeight="1" x14ac:dyDescent="0.3">
      <c r="A13" s="61" t="s">
        <v>42</v>
      </c>
      <c r="B13" s="107">
        <v>52</v>
      </c>
      <c r="C13" s="24"/>
      <c r="D13" s="24">
        <f>B13*C13</f>
        <v>0</v>
      </c>
    </row>
    <row r="14" spans="1:7" ht="24" customHeight="1" x14ac:dyDescent="0.3">
      <c r="A14" s="61" t="s">
        <v>10</v>
      </c>
      <c r="B14" s="25">
        <v>104</v>
      </c>
      <c r="C14" s="24"/>
      <c r="D14" s="24">
        <f>B14*C14</f>
        <v>0</v>
      </c>
    </row>
    <row r="15" spans="1:7" ht="24" customHeight="1" x14ac:dyDescent="0.3">
      <c r="A15" s="61" t="s">
        <v>6</v>
      </c>
      <c r="B15" s="25">
        <v>4</v>
      </c>
      <c r="C15" s="24"/>
      <c r="D15" s="24">
        <f>B15*C15</f>
        <v>0</v>
      </c>
    </row>
    <row r="16" spans="1:7" ht="24" customHeight="1" x14ac:dyDescent="0.3">
      <c r="A16" s="61" t="s">
        <v>138</v>
      </c>
      <c r="B16" s="26">
        <v>4</v>
      </c>
      <c r="C16" s="24"/>
      <c r="D16" s="24">
        <f>B16*C16</f>
        <v>0</v>
      </c>
      <c r="E16" s="8"/>
    </row>
    <row r="17" spans="1:5" ht="24" customHeight="1" x14ac:dyDescent="0.3">
      <c r="A17" s="64"/>
      <c r="B17" s="3"/>
      <c r="C17" s="3"/>
      <c r="D17" s="3"/>
    </row>
    <row r="18" spans="1:5" ht="24" customHeight="1" x14ac:dyDescent="0.3">
      <c r="A18" s="118" t="s">
        <v>43</v>
      </c>
      <c r="B18" s="118"/>
      <c r="C18" s="118"/>
      <c r="D18"/>
    </row>
    <row r="19" spans="1:5" ht="24" customHeight="1" x14ac:dyDescent="0.3">
      <c r="A19" s="60" t="s">
        <v>3</v>
      </c>
      <c r="B19" s="55" t="s">
        <v>139</v>
      </c>
      <c r="C19" s="56" t="s">
        <v>127</v>
      </c>
      <c r="D19"/>
    </row>
    <row r="20" spans="1:5" ht="24" customHeight="1" x14ac:dyDescent="0.3">
      <c r="A20" s="61" t="s">
        <v>42</v>
      </c>
      <c r="B20" s="108">
        <v>12</v>
      </c>
      <c r="C20" s="24"/>
      <c r="D20" s="24">
        <f>B20*C20</f>
        <v>0</v>
      </c>
    </row>
    <row r="21" spans="1:5" ht="24" customHeight="1" x14ac:dyDescent="0.3">
      <c r="A21" s="61" t="s">
        <v>10</v>
      </c>
      <c r="B21" s="108">
        <v>12</v>
      </c>
      <c r="C21" s="24"/>
      <c r="D21" s="24">
        <f>B21*C21</f>
        <v>0</v>
      </c>
    </row>
    <row r="22" spans="1:5" ht="24" customHeight="1" x14ac:dyDescent="0.3">
      <c r="A22" s="61" t="s">
        <v>6</v>
      </c>
      <c r="B22" s="26">
        <v>1</v>
      </c>
      <c r="C22" s="24"/>
      <c r="D22" s="24">
        <f>B22*C22</f>
        <v>0</v>
      </c>
      <c r="E22" s="8"/>
    </row>
    <row r="23" spans="1:5" ht="24" customHeight="1" x14ac:dyDescent="0.3">
      <c r="A23" s="64"/>
      <c r="B23" s="3"/>
      <c r="C23" s="3"/>
      <c r="D23" s="3"/>
    </row>
    <row r="24" spans="1:5" ht="24" customHeight="1" x14ac:dyDescent="0.3">
      <c r="A24" s="118" t="s">
        <v>44</v>
      </c>
      <c r="B24" s="118"/>
      <c r="C24" s="118"/>
      <c r="D24"/>
    </row>
    <row r="25" spans="1:5" ht="24" customHeight="1" x14ac:dyDescent="0.3">
      <c r="A25" s="60" t="s">
        <v>3</v>
      </c>
      <c r="B25" s="55" t="s">
        <v>139</v>
      </c>
      <c r="C25" s="56" t="s">
        <v>127</v>
      </c>
      <c r="D25" s="56"/>
    </row>
    <row r="26" spans="1:5" ht="24" customHeight="1" x14ac:dyDescent="0.3">
      <c r="A26" s="61" t="s">
        <v>42</v>
      </c>
      <c r="B26" s="55">
        <v>12</v>
      </c>
      <c r="C26" s="24"/>
      <c r="D26" s="24">
        <f>B26*C26</f>
        <v>0</v>
      </c>
    </row>
    <row r="27" spans="1:5" ht="24" customHeight="1" x14ac:dyDescent="0.3">
      <c r="A27" s="61" t="s">
        <v>10</v>
      </c>
      <c r="B27" s="108">
        <v>12</v>
      </c>
      <c r="C27" s="24"/>
      <c r="D27" s="24">
        <f>B27*C27</f>
        <v>0</v>
      </c>
    </row>
    <row r="28" spans="1:5" ht="24" customHeight="1" x14ac:dyDescent="0.3">
      <c r="A28" s="61" t="s">
        <v>6</v>
      </c>
      <c r="B28" s="26">
        <v>1</v>
      </c>
      <c r="C28" s="24"/>
      <c r="D28" s="24">
        <f>B28*C28</f>
        <v>0</v>
      </c>
      <c r="E28" s="8"/>
    </row>
    <row r="29" spans="1:5" ht="24" customHeight="1" x14ac:dyDescent="0.3">
      <c r="A29" s="64"/>
      <c r="B29" s="3"/>
      <c r="C29" s="3"/>
      <c r="D29" s="3"/>
    </row>
    <row r="30" spans="1:5" ht="24" customHeight="1" x14ac:dyDescent="0.3">
      <c r="A30" s="118" t="s">
        <v>38</v>
      </c>
      <c r="B30" s="118"/>
      <c r="C30" s="118"/>
      <c r="D30" s="95"/>
    </row>
    <row r="31" spans="1:5" ht="24" customHeight="1" x14ac:dyDescent="0.3">
      <c r="A31" s="60" t="s">
        <v>3</v>
      </c>
      <c r="B31" s="55" t="s">
        <v>56</v>
      </c>
      <c r="C31" s="56" t="s">
        <v>127</v>
      </c>
      <c r="D31"/>
    </row>
    <row r="32" spans="1:5" ht="24" customHeight="1" x14ac:dyDescent="0.3">
      <c r="A32" s="61" t="s">
        <v>10</v>
      </c>
      <c r="B32" s="108">
        <v>12</v>
      </c>
      <c r="C32" s="98"/>
      <c r="D32" s="24">
        <f>B32*C32</f>
        <v>0</v>
      </c>
    </row>
    <row r="33" spans="1:5" ht="24" customHeight="1" x14ac:dyDescent="0.3">
      <c r="A33" s="65"/>
      <c r="B33" s="35"/>
      <c r="C33" s="36"/>
      <c r="D33" s="99"/>
    </row>
    <row r="34" spans="1:5" ht="24" customHeight="1" x14ac:dyDescent="0.3">
      <c r="A34" s="116" t="s">
        <v>45</v>
      </c>
      <c r="B34" s="116"/>
      <c r="C34" s="116"/>
      <c r="D34" s="96"/>
    </row>
    <row r="35" spans="1:5" ht="24" customHeight="1" x14ac:dyDescent="0.3">
      <c r="A35" s="60" t="s">
        <v>3</v>
      </c>
      <c r="B35" s="55" t="s">
        <v>139</v>
      </c>
      <c r="C35" s="56" t="s">
        <v>127</v>
      </c>
      <c r="D35"/>
    </row>
    <row r="36" spans="1:5" ht="24" customHeight="1" x14ac:dyDescent="0.3">
      <c r="A36" s="61" t="s">
        <v>42</v>
      </c>
      <c r="B36" s="25">
        <v>313</v>
      </c>
      <c r="C36" s="24"/>
      <c r="D36" s="24">
        <f>B36*C36</f>
        <v>0</v>
      </c>
    </row>
    <row r="37" spans="1:5" ht="24" customHeight="1" x14ac:dyDescent="0.3">
      <c r="A37" s="61" t="s">
        <v>106</v>
      </c>
      <c r="B37" s="25">
        <v>52</v>
      </c>
      <c r="C37" s="24"/>
      <c r="D37" s="24">
        <f>B37*C37</f>
        <v>0</v>
      </c>
    </row>
    <row r="38" spans="1:5" ht="24" customHeight="1" x14ac:dyDescent="0.3">
      <c r="A38" s="66"/>
      <c r="B38" s="29"/>
      <c r="C38" s="30"/>
      <c r="D38" s="30"/>
    </row>
    <row r="39" spans="1:5" ht="24" customHeight="1" x14ac:dyDescent="0.3">
      <c r="A39" s="116" t="s">
        <v>46</v>
      </c>
      <c r="B39" s="116"/>
      <c r="C39" s="116"/>
      <c r="D39"/>
    </row>
    <row r="40" spans="1:5" ht="24" customHeight="1" x14ac:dyDescent="0.3">
      <c r="A40" s="60" t="s">
        <v>3</v>
      </c>
      <c r="B40" s="55" t="s">
        <v>139</v>
      </c>
      <c r="C40" s="56" t="s">
        <v>127</v>
      </c>
      <c r="D40"/>
    </row>
    <row r="41" spans="1:5" ht="24" customHeight="1" x14ac:dyDescent="0.3">
      <c r="A41" s="61" t="s">
        <v>42</v>
      </c>
      <c r="B41" s="25">
        <v>313</v>
      </c>
      <c r="C41" s="24"/>
      <c r="D41" s="24">
        <f>B41*C41</f>
        <v>0</v>
      </c>
    </row>
    <row r="42" spans="1:5" ht="24" customHeight="1" x14ac:dyDescent="0.3">
      <c r="A42" s="61" t="s">
        <v>10</v>
      </c>
      <c r="B42" s="25">
        <v>52</v>
      </c>
      <c r="C42" s="24"/>
      <c r="D42" s="24">
        <f>B42*C42</f>
        <v>0</v>
      </c>
    </row>
    <row r="43" spans="1:5" ht="24" customHeight="1" x14ac:dyDescent="0.3">
      <c r="A43" s="61" t="s">
        <v>37</v>
      </c>
      <c r="B43" s="108">
        <v>4</v>
      </c>
      <c r="C43" s="24"/>
      <c r="D43" s="24">
        <f>B43*C43</f>
        <v>0</v>
      </c>
      <c r="E43" s="8"/>
    </row>
    <row r="44" spans="1:5" ht="24" customHeight="1" x14ac:dyDescent="0.3">
      <c r="A44" s="66"/>
      <c r="B44" s="29"/>
      <c r="C44" s="30"/>
      <c r="D44" s="30"/>
    </row>
    <row r="45" spans="1:5" ht="24" customHeight="1" x14ac:dyDescent="0.3">
      <c r="A45" s="121" t="s">
        <v>83</v>
      </c>
      <c r="B45" s="121"/>
      <c r="C45" s="121"/>
      <c r="D45"/>
    </row>
    <row r="46" spans="1:5" ht="24" customHeight="1" x14ac:dyDescent="0.3">
      <c r="A46" s="60" t="s">
        <v>3</v>
      </c>
      <c r="B46" s="55" t="s">
        <v>139</v>
      </c>
      <c r="C46" s="56" t="s">
        <v>127</v>
      </c>
      <c r="D46" s="56"/>
    </row>
    <row r="47" spans="1:5" ht="24" customHeight="1" x14ac:dyDescent="0.3">
      <c r="A47" s="61" t="s">
        <v>47</v>
      </c>
      <c r="B47" s="25">
        <f>10*8</f>
        <v>80</v>
      </c>
      <c r="C47" s="24"/>
      <c r="D47" s="24">
        <f>B47*C47</f>
        <v>0</v>
      </c>
    </row>
    <row r="48" spans="1:5" ht="24" customHeight="1" x14ac:dyDescent="0.3">
      <c r="A48" s="66"/>
      <c r="B48" s="29"/>
      <c r="C48" s="30"/>
      <c r="D48" s="30"/>
    </row>
    <row r="49" spans="1:4" ht="24" customHeight="1" x14ac:dyDescent="0.3">
      <c r="A49" s="116" t="s">
        <v>39</v>
      </c>
      <c r="B49" s="116"/>
      <c r="C49" s="116"/>
      <c r="D49"/>
    </row>
    <row r="50" spans="1:4" ht="24" customHeight="1" x14ac:dyDescent="0.3">
      <c r="A50" s="60" t="s">
        <v>3</v>
      </c>
      <c r="B50" s="55" t="s">
        <v>139</v>
      </c>
      <c r="C50" s="56" t="s">
        <v>127</v>
      </c>
      <c r="D50" s="24"/>
    </row>
    <row r="51" spans="1:4" ht="24" customHeight="1" x14ac:dyDescent="0.3">
      <c r="A51" s="61" t="s">
        <v>42</v>
      </c>
      <c r="B51" s="107">
        <v>260</v>
      </c>
      <c r="C51" s="24"/>
      <c r="D51" s="24">
        <f>B51*C51</f>
        <v>0</v>
      </c>
    </row>
    <row r="52" spans="1:4" ht="24" customHeight="1" x14ac:dyDescent="0.3">
      <c r="A52" s="61" t="s">
        <v>106</v>
      </c>
      <c r="B52" s="107">
        <v>52</v>
      </c>
      <c r="C52" s="54"/>
      <c r="D52" s="24">
        <f>B52*C52</f>
        <v>0</v>
      </c>
    </row>
    <row r="53" spans="1:4" ht="24" customHeight="1" thickBot="1" x14ac:dyDescent="0.35">
      <c r="A53" s="58"/>
      <c r="B53" s="8"/>
    </row>
    <row r="54" spans="1:4" ht="24" customHeight="1" x14ac:dyDescent="0.3">
      <c r="A54" s="119" t="s">
        <v>48</v>
      </c>
      <c r="B54" s="120"/>
      <c r="C54" s="120"/>
      <c r="D54" s="96"/>
    </row>
    <row r="55" spans="1:4" ht="24" customHeight="1" x14ac:dyDescent="0.3">
      <c r="A55" s="60" t="s">
        <v>3</v>
      </c>
      <c r="B55" s="55" t="s">
        <v>139</v>
      </c>
      <c r="C55" s="56" t="s">
        <v>127</v>
      </c>
      <c r="D55" s="24"/>
    </row>
    <row r="56" spans="1:4" ht="29.25" customHeight="1" x14ac:dyDescent="0.3">
      <c r="A56" s="60" t="s">
        <v>140</v>
      </c>
      <c r="B56" s="55">
        <v>96</v>
      </c>
      <c r="C56" s="56"/>
      <c r="D56" s="24">
        <f>B56*C56</f>
        <v>0</v>
      </c>
    </row>
    <row r="57" spans="1:4" ht="38.25" customHeight="1" x14ac:dyDescent="0.3">
      <c r="A57" s="60" t="s">
        <v>141</v>
      </c>
      <c r="B57" s="25">
        <v>12</v>
      </c>
      <c r="C57" s="24"/>
      <c r="D57" s="24">
        <f>B57*C57</f>
        <v>0</v>
      </c>
    </row>
    <row r="58" spans="1:4" ht="24" customHeight="1" x14ac:dyDescent="0.3">
      <c r="A58" s="64"/>
      <c r="B58" s="3"/>
      <c r="C58" s="3"/>
      <c r="D58" s="3"/>
    </row>
    <row r="59" spans="1:4" ht="30.6" customHeight="1" x14ac:dyDescent="0.3">
      <c r="A59" s="117" t="s">
        <v>86</v>
      </c>
      <c r="B59" s="117"/>
      <c r="C59" s="117"/>
      <c r="D59"/>
    </row>
    <row r="60" spans="1:4" ht="24" customHeight="1" x14ac:dyDescent="0.3">
      <c r="A60" s="60" t="s">
        <v>3</v>
      </c>
      <c r="B60" s="55" t="s">
        <v>139</v>
      </c>
      <c r="C60" s="56" t="s">
        <v>127</v>
      </c>
      <c r="D60" s="24"/>
    </row>
    <row r="61" spans="1:4" ht="24" customHeight="1" x14ac:dyDescent="0.3">
      <c r="A61" s="61" t="s">
        <v>10</v>
      </c>
      <c r="B61" s="107">
        <v>84</v>
      </c>
      <c r="C61" s="24"/>
      <c r="D61" s="24">
        <f>B61*C61</f>
        <v>0</v>
      </c>
    </row>
    <row r="62" spans="1:4" ht="24" customHeight="1" x14ac:dyDescent="0.3">
      <c r="A62" s="61" t="s">
        <v>6</v>
      </c>
      <c r="B62" s="107">
        <v>7</v>
      </c>
      <c r="C62" s="24"/>
      <c r="D62" s="24">
        <f>B62*C62</f>
        <v>0</v>
      </c>
    </row>
    <row r="63" spans="1:4" ht="24" customHeight="1" x14ac:dyDescent="0.3">
      <c r="A63" s="64"/>
      <c r="B63" s="3"/>
      <c r="C63" s="3"/>
      <c r="D63" s="3"/>
    </row>
    <row r="64" spans="1:4" ht="27.6" customHeight="1" x14ac:dyDescent="0.3">
      <c r="A64" s="117" t="s">
        <v>49</v>
      </c>
      <c r="B64" s="117"/>
      <c r="C64" s="117"/>
      <c r="D64"/>
    </row>
    <row r="65" spans="1:4" ht="24" customHeight="1" x14ac:dyDescent="0.3">
      <c r="A65" s="60" t="s">
        <v>3</v>
      </c>
      <c r="B65" s="55" t="s">
        <v>139</v>
      </c>
      <c r="C65" s="56" t="s">
        <v>127</v>
      </c>
      <c r="D65" s="24"/>
    </row>
    <row r="66" spans="1:4" ht="24" customHeight="1" x14ac:dyDescent="0.3">
      <c r="A66" s="61" t="s">
        <v>10</v>
      </c>
      <c r="B66" s="25">
        <v>96</v>
      </c>
      <c r="C66" s="24"/>
      <c r="D66" s="24">
        <f>B66*C66</f>
        <v>0</v>
      </c>
    </row>
    <row r="67" spans="1:4" ht="24" customHeight="1" x14ac:dyDescent="0.3">
      <c r="A67" s="58"/>
      <c r="B67" s="8"/>
    </row>
    <row r="68" spans="1:4" ht="31.95" customHeight="1" x14ac:dyDescent="0.3">
      <c r="A68" s="117" t="s">
        <v>142</v>
      </c>
      <c r="B68" s="117"/>
      <c r="C68" s="117"/>
      <c r="D68" s="97"/>
    </row>
    <row r="69" spans="1:4" ht="24" customHeight="1" x14ac:dyDescent="0.3">
      <c r="A69" s="60" t="s">
        <v>3</v>
      </c>
      <c r="B69" s="55" t="s">
        <v>139</v>
      </c>
      <c r="C69" s="56" t="s">
        <v>127</v>
      </c>
      <c r="D69" s="56"/>
    </row>
    <row r="70" spans="1:4" ht="24" customHeight="1" x14ac:dyDescent="0.3">
      <c r="A70" s="61" t="s">
        <v>18</v>
      </c>
      <c r="B70" s="25">
        <v>10</v>
      </c>
      <c r="C70" s="24"/>
      <c r="D70" s="24">
        <f>B70*C70</f>
        <v>0</v>
      </c>
    </row>
    <row r="71" spans="1:4" ht="24" customHeight="1" x14ac:dyDescent="0.3">
      <c r="A71" s="64"/>
      <c r="B71" s="3"/>
      <c r="C71" s="3"/>
      <c r="D71" s="24"/>
    </row>
    <row r="72" spans="1:4" ht="39.6" customHeight="1" x14ac:dyDescent="0.3">
      <c r="A72" s="117" t="s">
        <v>50</v>
      </c>
      <c r="B72" s="117"/>
      <c r="C72" s="117"/>
      <c r="D72"/>
    </row>
    <row r="73" spans="1:4" ht="24" customHeight="1" x14ac:dyDescent="0.3">
      <c r="A73" s="60" t="s">
        <v>3</v>
      </c>
      <c r="B73" s="55" t="s">
        <v>139</v>
      </c>
      <c r="C73" s="56" t="s">
        <v>127</v>
      </c>
      <c r="D73" s="56"/>
    </row>
    <row r="74" spans="1:4" ht="24" customHeight="1" x14ac:dyDescent="0.3">
      <c r="A74" s="61" t="s">
        <v>51</v>
      </c>
      <c r="B74" s="25">
        <v>10</v>
      </c>
      <c r="C74" s="24"/>
      <c r="D74" s="24">
        <f>B74*C74</f>
        <v>0</v>
      </c>
    </row>
    <row r="75" spans="1:4" ht="24" customHeight="1" x14ac:dyDescent="0.3">
      <c r="A75" s="64"/>
      <c r="B75" s="3"/>
      <c r="C75" s="3"/>
      <c r="D75" s="3"/>
    </row>
    <row r="76" spans="1:4" ht="24" customHeight="1" x14ac:dyDescent="0.3">
      <c r="A76" s="116" t="s">
        <v>52</v>
      </c>
      <c r="B76" s="116"/>
      <c r="C76" s="116"/>
      <c r="D76"/>
    </row>
    <row r="77" spans="1:4" ht="24" customHeight="1" x14ac:dyDescent="0.3">
      <c r="A77" s="60" t="s">
        <v>3</v>
      </c>
      <c r="B77" s="55" t="s">
        <v>139</v>
      </c>
      <c r="C77" s="56" t="s">
        <v>127</v>
      </c>
      <c r="D77" s="56"/>
    </row>
    <row r="78" spans="1:4" ht="24" customHeight="1" x14ac:dyDescent="0.3">
      <c r="A78" s="61" t="s">
        <v>19</v>
      </c>
      <c r="B78" s="25">
        <v>2</v>
      </c>
      <c r="C78" s="24"/>
      <c r="D78" s="24">
        <f>B78*C78</f>
        <v>0</v>
      </c>
    </row>
    <row r="79" spans="1:4" ht="24" customHeight="1" x14ac:dyDescent="0.3">
      <c r="A79" s="58"/>
      <c r="B79" s="8"/>
    </row>
    <row r="80" spans="1:4" ht="24" customHeight="1" x14ac:dyDescent="0.3">
      <c r="A80" s="116" t="s">
        <v>143</v>
      </c>
      <c r="B80" s="116"/>
      <c r="C80" s="116"/>
      <c r="D80"/>
    </row>
    <row r="81" spans="1:4" ht="24" customHeight="1" x14ac:dyDescent="0.3">
      <c r="A81" s="60" t="s">
        <v>3</v>
      </c>
      <c r="B81" s="55" t="s">
        <v>139</v>
      </c>
      <c r="C81" s="56" t="s">
        <v>127</v>
      </c>
      <c r="D81" s="56"/>
    </row>
    <row r="82" spans="1:4" ht="24" customHeight="1" x14ac:dyDescent="0.3">
      <c r="A82" s="61"/>
      <c r="B82" s="25">
        <v>24</v>
      </c>
      <c r="C82" s="24"/>
      <c r="D82" s="24">
        <f>B82*C82</f>
        <v>0</v>
      </c>
    </row>
    <row r="83" spans="1:4" ht="24" customHeight="1" x14ac:dyDescent="0.3">
      <c r="A83" s="61"/>
      <c r="B83" s="25">
        <v>2</v>
      </c>
      <c r="C83" s="24"/>
      <c r="D83" s="24">
        <f>B83*C83</f>
        <v>0</v>
      </c>
    </row>
    <row r="84" spans="1:4" ht="24" customHeight="1" x14ac:dyDescent="0.3">
      <c r="A84" s="58"/>
      <c r="B84" s="8"/>
    </row>
    <row r="85" spans="1:4" ht="24" customHeight="1" x14ac:dyDescent="0.3">
      <c r="A85" s="116" t="s">
        <v>53</v>
      </c>
      <c r="B85" s="116"/>
      <c r="C85" s="116"/>
      <c r="D85" s="96"/>
    </row>
    <row r="86" spans="1:4" ht="24" customHeight="1" x14ac:dyDescent="0.3">
      <c r="A86" s="60" t="s">
        <v>3</v>
      </c>
      <c r="B86" s="55" t="s">
        <v>139</v>
      </c>
      <c r="C86" s="56" t="s">
        <v>127</v>
      </c>
      <c r="D86" s="56"/>
    </row>
    <row r="87" spans="1:4" ht="26.4" x14ac:dyDescent="0.3">
      <c r="A87" s="61" t="s">
        <v>14</v>
      </c>
      <c r="B87" s="25">
        <v>0.5</v>
      </c>
      <c r="C87" s="24"/>
      <c r="D87" s="24">
        <f>B87*C87</f>
        <v>0</v>
      </c>
    </row>
    <row r="88" spans="1:4" ht="24" customHeight="1" x14ac:dyDescent="0.3">
      <c r="A88" s="64"/>
      <c r="B88" s="3"/>
      <c r="C88" s="3"/>
      <c r="D88" s="3"/>
    </row>
    <row r="89" spans="1:4" ht="24" customHeight="1" x14ac:dyDescent="0.3">
      <c r="A89" s="116" t="s">
        <v>84</v>
      </c>
      <c r="B89" s="116"/>
      <c r="C89" s="116"/>
      <c r="D89" s="96"/>
    </row>
    <row r="90" spans="1:4" ht="24" customHeight="1" x14ac:dyDescent="0.3">
      <c r="A90" s="60" t="s">
        <v>3</v>
      </c>
      <c r="B90" s="55" t="s">
        <v>139</v>
      </c>
      <c r="C90" s="56" t="s">
        <v>127</v>
      </c>
      <c r="D90" s="56"/>
    </row>
    <row r="91" spans="1:4" ht="24" customHeight="1" x14ac:dyDescent="0.3">
      <c r="A91" s="61" t="s">
        <v>16</v>
      </c>
      <c r="B91" s="25">
        <v>1</v>
      </c>
      <c r="C91" s="24"/>
      <c r="D91" s="24">
        <f>B91*C91</f>
        <v>0</v>
      </c>
    </row>
    <row r="92" spans="1:4" ht="24" customHeight="1" x14ac:dyDescent="0.3">
      <c r="A92" s="58"/>
      <c r="B92" s="8"/>
    </row>
    <row r="93" spans="1:4" ht="36.6" customHeight="1" x14ac:dyDescent="0.3">
      <c r="A93" s="117" t="s">
        <v>85</v>
      </c>
      <c r="B93" s="117"/>
      <c r="C93" s="117"/>
      <c r="D93" s="97"/>
    </row>
    <row r="94" spans="1:4" ht="24" customHeight="1" x14ac:dyDescent="0.3">
      <c r="A94" s="60" t="s">
        <v>3</v>
      </c>
      <c r="B94" s="55" t="s">
        <v>139</v>
      </c>
      <c r="C94" s="56" t="s">
        <v>57</v>
      </c>
      <c r="D94" s="56"/>
    </row>
    <row r="95" spans="1:4" ht="24" customHeight="1" x14ac:dyDescent="0.3">
      <c r="A95" s="61" t="s">
        <v>55</v>
      </c>
      <c r="B95" s="25">
        <v>1</v>
      </c>
      <c r="C95" s="24"/>
      <c r="D95" s="24">
        <f>B95*C95</f>
        <v>0</v>
      </c>
    </row>
    <row r="96" spans="1:4" ht="24" customHeight="1" x14ac:dyDescent="0.3">
      <c r="A96" s="58"/>
      <c r="B96" s="8"/>
    </row>
    <row r="97" spans="1:4" ht="29.4" customHeight="1" x14ac:dyDescent="0.3">
      <c r="A97" s="116" t="s">
        <v>54</v>
      </c>
      <c r="B97" s="116"/>
      <c r="C97" s="116"/>
      <c r="D97" s="96"/>
    </row>
    <row r="98" spans="1:4" ht="24" customHeight="1" x14ac:dyDescent="0.3">
      <c r="A98" s="60" t="s">
        <v>3</v>
      </c>
      <c r="B98" s="55" t="s">
        <v>139</v>
      </c>
      <c r="C98" s="56" t="s">
        <v>57</v>
      </c>
      <c r="D98" s="56"/>
    </row>
    <row r="99" spans="1:4" ht="24" customHeight="1" x14ac:dyDescent="0.3">
      <c r="A99" s="61" t="s">
        <v>21</v>
      </c>
      <c r="B99" s="25">
        <v>1</v>
      </c>
      <c r="C99" s="24"/>
      <c r="D99" s="24">
        <f>B99*C99</f>
        <v>0</v>
      </c>
    </row>
    <row r="100" spans="1:4" ht="24" customHeight="1" x14ac:dyDescent="0.3">
      <c r="A100" s="8"/>
      <c r="B100" s="8"/>
    </row>
    <row r="101" spans="1:4" ht="24" customHeight="1" x14ac:dyDescent="0.3">
      <c r="A101" s="8" t="s">
        <v>144</v>
      </c>
      <c r="B101" s="8"/>
      <c r="D101" s="109">
        <f>SUM(D5:D99)</f>
        <v>0</v>
      </c>
    </row>
    <row r="102" spans="1:4" ht="24" customHeight="1" x14ac:dyDescent="0.3">
      <c r="A102" s="8" t="s">
        <v>145</v>
      </c>
      <c r="B102" s="8"/>
      <c r="D102" s="109">
        <f>5*D101</f>
        <v>0</v>
      </c>
    </row>
    <row r="103" spans="1:4" ht="24" customHeight="1" x14ac:dyDescent="0.3">
      <c r="A103" s="58"/>
      <c r="B103" s="8"/>
    </row>
    <row r="104" spans="1:4" ht="24" customHeight="1" x14ac:dyDescent="0.3">
      <c r="A104" s="58"/>
      <c r="B104" s="8"/>
    </row>
    <row r="105" spans="1:4" ht="24" customHeight="1" x14ac:dyDescent="0.3">
      <c r="A105" s="58"/>
      <c r="B105" s="8"/>
    </row>
    <row r="106" spans="1:4" ht="24" customHeight="1" x14ac:dyDescent="0.3">
      <c r="A106" s="58"/>
      <c r="B106" s="8"/>
    </row>
    <row r="107" spans="1:4" ht="24" customHeight="1" x14ac:dyDescent="0.3">
      <c r="A107" s="58"/>
      <c r="B107" s="8"/>
    </row>
    <row r="108" spans="1:4" ht="24" customHeight="1" x14ac:dyDescent="0.3">
      <c r="A108" s="58"/>
      <c r="B108" s="8"/>
    </row>
    <row r="109" spans="1:4" ht="24" customHeight="1" x14ac:dyDescent="0.3">
      <c r="A109" s="58"/>
      <c r="B109" s="8"/>
    </row>
    <row r="110" spans="1:4" ht="24" customHeight="1" x14ac:dyDescent="0.3">
      <c r="A110" s="58"/>
      <c r="B110" s="8"/>
    </row>
    <row r="111" spans="1:4" ht="24" customHeight="1" x14ac:dyDescent="0.3">
      <c r="A111" s="58"/>
      <c r="B111" s="8"/>
    </row>
    <row r="112" spans="1:4" ht="24" customHeight="1" x14ac:dyDescent="0.3">
      <c r="A112" s="58"/>
      <c r="B112" s="8"/>
    </row>
    <row r="113" spans="1:2" ht="24" customHeight="1" x14ac:dyDescent="0.3">
      <c r="A113" s="58"/>
      <c r="B113" s="8"/>
    </row>
    <row r="114" spans="1:2" ht="24" customHeight="1" x14ac:dyDescent="0.3">
      <c r="A114" s="58"/>
      <c r="B114" s="8"/>
    </row>
    <row r="115" spans="1:2" ht="24" customHeight="1" x14ac:dyDescent="0.3">
      <c r="A115" s="58"/>
      <c r="B115" s="8"/>
    </row>
    <row r="116" spans="1:2" ht="24" customHeight="1" x14ac:dyDescent="0.3">
      <c r="A116" s="58"/>
      <c r="B116" s="8"/>
    </row>
    <row r="117" spans="1:2" ht="24" customHeight="1" x14ac:dyDescent="0.3">
      <c r="A117" s="58"/>
      <c r="B117" s="8"/>
    </row>
    <row r="118" spans="1:2" ht="24" customHeight="1" x14ac:dyDescent="0.3">
      <c r="A118" s="58"/>
      <c r="B118" s="8"/>
    </row>
    <row r="119" spans="1:2" ht="24" customHeight="1" x14ac:dyDescent="0.3">
      <c r="A119" s="58"/>
      <c r="B119" s="8"/>
    </row>
    <row r="120" spans="1:2" ht="24" customHeight="1" x14ac:dyDescent="0.3">
      <c r="A120" s="58"/>
      <c r="B120" s="8"/>
    </row>
    <row r="121" spans="1:2" ht="24" customHeight="1" x14ac:dyDescent="0.3">
      <c r="A121" s="58"/>
      <c r="B121" s="8"/>
    </row>
    <row r="122" spans="1:2" ht="24" customHeight="1" x14ac:dyDescent="0.3">
      <c r="A122" s="58"/>
      <c r="B122" s="8"/>
    </row>
    <row r="123" spans="1:2" ht="24" customHeight="1" x14ac:dyDescent="0.3">
      <c r="A123" s="58"/>
      <c r="B123" s="8"/>
    </row>
    <row r="124" spans="1:2" ht="24" customHeight="1" x14ac:dyDescent="0.3">
      <c r="A124" s="58"/>
      <c r="B124" s="8"/>
    </row>
    <row r="125" spans="1:2" ht="24" customHeight="1" x14ac:dyDescent="0.3">
      <c r="A125" s="58"/>
      <c r="B125" s="8"/>
    </row>
    <row r="126" spans="1:2" ht="24" customHeight="1" x14ac:dyDescent="0.3">
      <c r="A126" s="58"/>
      <c r="B126" s="8"/>
    </row>
    <row r="127" spans="1:2" ht="24" customHeight="1" x14ac:dyDescent="0.3">
      <c r="A127" s="58"/>
      <c r="B127" s="8"/>
    </row>
    <row r="128" spans="1:2" ht="24" customHeight="1" x14ac:dyDescent="0.3">
      <c r="A128" s="58"/>
      <c r="B128" s="8"/>
    </row>
    <row r="129" spans="1:2" ht="24" customHeight="1" x14ac:dyDescent="0.3">
      <c r="A129" s="58"/>
      <c r="B129" s="8"/>
    </row>
    <row r="130" spans="1:2" ht="24" customHeight="1" x14ac:dyDescent="0.3">
      <c r="A130" s="58"/>
      <c r="B130" s="8"/>
    </row>
    <row r="131" spans="1:2" ht="24" customHeight="1" x14ac:dyDescent="0.3">
      <c r="A131" s="58"/>
      <c r="B131" s="8"/>
    </row>
    <row r="132" spans="1:2" ht="24" customHeight="1" x14ac:dyDescent="0.3">
      <c r="A132" s="58"/>
      <c r="B132" s="8"/>
    </row>
    <row r="133" spans="1:2" ht="24" customHeight="1" x14ac:dyDescent="0.3">
      <c r="A133" s="58"/>
      <c r="B133" s="8"/>
    </row>
    <row r="134" spans="1:2" ht="24" customHeight="1" x14ac:dyDescent="0.3">
      <c r="A134" s="58"/>
      <c r="B134" s="8"/>
    </row>
    <row r="135" spans="1:2" ht="24" customHeight="1" x14ac:dyDescent="0.3">
      <c r="A135" s="58"/>
      <c r="B135" s="8"/>
    </row>
    <row r="136" spans="1:2" ht="24" customHeight="1" x14ac:dyDescent="0.3">
      <c r="A136" s="58"/>
      <c r="B136" s="8"/>
    </row>
    <row r="137" spans="1:2" ht="24" customHeight="1" x14ac:dyDescent="0.3">
      <c r="A137" s="58"/>
      <c r="B137" s="8"/>
    </row>
    <row r="138" spans="1:2" ht="24" customHeight="1" x14ac:dyDescent="0.3">
      <c r="A138" s="58"/>
      <c r="B138" s="8"/>
    </row>
    <row r="139" spans="1:2" ht="24" customHeight="1" x14ac:dyDescent="0.3">
      <c r="A139" s="58"/>
      <c r="B139" s="8"/>
    </row>
  </sheetData>
  <mergeCells count="20">
    <mergeCell ref="A3:C3"/>
    <mergeCell ref="A11:C11"/>
    <mergeCell ref="A18:C18"/>
    <mergeCell ref="A54:C54"/>
    <mergeCell ref="A59:C59"/>
    <mergeCell ref="A39:C39"/>
    <mergeCell ref="A45:C45"/>
    <mergeCell ref="A49:C49"/>
    <mergeCell ref="A24:C24"/>
    <mergeCell ref="A30:C30"/>
    <mergeCell ref="A34:C34"/>
    <mergeCell ref="A85:C85"/>
    <mergeCell ref="A89:C89"/>
    <mergeCell ref="A93:C93"/>
    <mergeCell ref="A97:C97"/>
    <mergeCell ref="A64:C64"/>
    <mergeCell ref="A68:C68"/>
    <mergeCell ref="A72:C72"/>
    <mergeCell ref="A76:C76"/>
    <mergeCell ref="A80:C80"/>
  </mergeCells>
  <pageMargins left="0.51181102362204722" right="0.51181102362204722" top="0.59055118110236227" bottom="0.59055118110236227" header="0.31496062992125984" footer="0.31496062992125984"/>
  <pageSetup paperSize="9" scale="96" fitToHeight="3" orientation="portrait" r:id="rId1"/>
  <colBreaks count="1" manualBreakCount="1">
    <brk id="4" max="10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0"/>
  <sheetViews>
    <sheetView tabSelected="1" zoomScaleNormal="100" zoomScaleSheetLayoutView="130" workbookViewId="0"/>
  </sheetViews>
  <sheetFormatPr defaultColWidth="9.109375" defaultRowHeight="13.8" x14ac:dyDescent="0.25"/>
  <cols>
    <col min="1" max="1" width="4" style="10" customWidth="1"/>
    <col min="2" max="2" width="29.44140625" style="10" customWidth="1"/>
    <col min="3" max="3" width="12" style="8" customWidth="1"/>
    <col min="4" max="4" width="11.5546875" style="8" customWidth="1"/>
    <col min="5" max="5" width="11.44140625" style="8" customWidth="1"/>
    <col min="6" max="6" width="13.6640625" style="8" customWidth="1"/>
    <col min="7" max="7" width="12.6640625" style="18" customWidth="1"/>
    <col min="8" max="8" width="13.6640625" style="18" customWidth="1"/>
    <col min="9" max="9" width="1.109375" style="18" customWidth="1"/>
    <col min="10" max="10" width="1.33203125" style="18" customWidth="1"/>
    <col min="11" max="11" width="2.33203125" style="18" customWidth="1"/>
    <col min="12" max="12" width="8.109375" style="18" customWidth="1"/>
    <col min="13" max="13" width="3.33203125" style="18" customWidth="1"/>
    <col min="14" max="14" width="2.88671875" style="18" customWidth="1"/>
    <col min="15" max="16" width="2.109375" style="18" customWidth="1"/>
    <col min="17" max="17" width="4" style="18" customWidth="1"/>
    <col min="18" max="18" width="4" style="18" hidden="1" customWidth="1"/>
    <col min="19" max="16384" width="9.109375" style="8"/>
  </cols>
  <sheetData>
    <row r="1" spans="1:22" ht="17.399999999999999" x14ac:dyDescent="0.3">
      <c r="A1" s="13" t="s">
        <v>28</v>
      </c>
      <c r="B1" s="8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2" ht="17.25" customHeight="1" x14ac:dyDescent="0.3">
      <c r="A2" s="13" t="s">
        <v>29</v>
      </c>
      <c r="B2" s="13"/>
      <c r="C2" s="13"/>
      <c r="D2" s="13"/>
      <c r="E2" s="13"/>
      <c r="F2" s="13"/>
      <c r="G2" s="53"/>
      <c r="H2" s="53"/>
      <c r="I2" s="53"/>
      <c r="J2" s="53"/>
      <c r="K2" s="76" t="s">
        <v>104</v>
      </c>
      <c r="L2" s="53"/>
      <c r="M2" s="53"/>
      <c r="N2" s="53"/>
      <c r="O2" s="53"/>
      <c r="P2" s="53"/>
      <c r="Q2" s="52"/>
      <c r="R2" s="52"/>
    </row>
    <row r="3" spans="1:22" ht="10.95" customHeight="1" x14ac:dyDescent="0.3">
      <c r="A3" s="8"/>
      <c r="B3" s="13"/>
      <c r="C3" s="13"/>
      <c r="D3" s="13"/>
      <c r="E3" s="13"/>
      <c r="F3" s="13"/>
      <c r="G3" s="53"/>
      <c r="H3" s="53"/>
      <c r="I3" s="53"/>
      <c r="J3" s="53"/>
      <c r="K3" s="53"/>
      <c r="L3" s="53"/>
      <c r="M3" s="53"/>
      <c r="N3" s="53"/>
      <c r="O3" s="53"/>
      <c r="P3" s="53"/>
      <c r="Q3" s="52"/>
      <c r="R3" s="52"/>
    </row>
    <row r="4" spans="1:22" ht="15.6" x14ac:dyDescent="0.3">
      <c r="A4" s="9" t="s">
        <v>30</v>
      </c>
      <c r="B4" s="3"/>
      <c r="C4" s="3"/>
      <c r="D4" s="3"/>
      <c r="E4" s="3"/>
      <c r="G4" s="8"/>
      <c r="H4" s="8"/>
      <c r="I4" s="8"/>
      <c r="J4" s="8"/>
      <c r="K4" s="8"/>
      <c r="L4" s="8"/>
      <c r="M4" s="8"/>
      <c r="N4" s="28"/>
      <c r="O4" s="28"/>
      <c r="P4" s="28"/>
      <c r="Q4" s="52"/>
      <c r="R4" s="52"/>
    </row>
    <row r="5" spans="1:22" ht="15.6" x14ac:dyDescent="0.3">
      <c r="A5" s="9"/>
      <c r="B5" s="3"/>
      <c r="C5" s="3"/>
      <c r="D5" s="3"/>
      <c r="E5" s="3"/>
      <c r="G5" s="8"/>
      <c r="H5" s="8"/>
      <c r="I5" s="8"/>
      <c r="J5" s="8"/>
      <c r="K5" s="8"/>
      <c r="L5" s="8"/>
      <c r="M5" s="8"/>
      <c r="N5" s="28"/>
      <c r="O5" s="28"/>
      <c r="P5" s="28"/>
      <c r="Q5" s="52"/>
      <c r="R5" s="52"/>
    </row>
    <row r="6" spans="1:22" x14ac:dyDescent="0.25">
      <c r="A6" s="33"/>
      <c r="B6" s="3"/>
      <c r="C6" s="3"/>
      <c r="D6" s="3"/>
      <c r="E6" s="3"/>
      <c r="F6" s="3"/>
      <c r="G6" s="28"/>
      <c r="H6" s="28"/>
      <c r="I6" s="28"/>
      <c r="J6" s="28"/>
      <c r="K6" s="28"/>
      <c r="L6" s="28"/>
      <c r="M6" s="28"/>
      <c r="N6" s="28"/>
      <c r="O6" s="28"/>
      <c r="P6" s="28"/>
      <c r="Q6" s="52"/>
      <c r="R6" s="52"/>
    </row>
    <row r="7" spans="1:22" ht="43.5" customHeight="1" x14ac:dyDescent="0.3">
      <c r="A7" s="197" t="s">
        <v>0</v>
      </c>
      <c r="B7" s="198"/>
      <c r="C7" s="21" t="s">
        <v>2</v>
      </c>
      <c r="D7" s="21" t="s">
        <v>1</v>
      </c>
      <c r="E7" s="74" t="s">
        <v>135</v>
      </c>
      <c r="F7" s="74" t="s">
        <v>97</v>
      </c>
      <c r="G7" s="73" t="s">
        <v>3</v>
      </c>
      <c r="H7" s="201" t="s">
        <v>4</v>
      </c>
      <c r="I7" s="201"/>
      <c r="J7" s="201"/>
      <c r="K7" s="201"/>
      <c r="L7" s="201"/>
      <c r="M7" s="201"/>
      <c r="N7" s="201"/>
      <c r="O7" s="201"/>
      <c r="P7" s="201"/>
      <c r="Q7" s="201"/>
      <c r="R7" s="202"/>
      <c r="S7" s="202"/>
      <c r="T7" s="192"/>
      <c r="U7" s="192"/>
      <c r="V7" s="192"/>
    </row>
    <row r="8" spans="1:22" ht="32.4" customHeight="1" x14ac:dyDescent="0.25">
      <c r="A8" s="138" t="s">
        <v>27</v>
      </c>
      <c r="B8" s="200"/>
      <c r="C8" s="51" t="s">
        <v>5</v>
      </c>
      <c r="D8" s="77">
        <v>104</v>
      </c>
      <c r="E8" s="106"/>
      <c r="F8" s="106">
        <f>D8*E8</f>
        <v>0</v>
      </c>
      <c r="G8" s="19" t="s">
        <v>93</v>
      </c>
      <c r="H8" s="175" t="s">
        <v>7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1:22" ht="37.5" customHeight="1" x14ac:dyDescent="0.25">
      <c r="A9" s="193"/>
      <c r="B9" s="194"/>
      <c r="C9" s="1"/>
      <c r="D9" s="77">
        <v>208</v>
      </c>
      <c r="E9" s="106"/>
      <c r="F9" s="106">
        <f t="shared" ref="F9:F23" si="0">D9*E9</f>
        <v>0</v>
      </c>
      <c r="G9" s="20" t="s">
        <v>94</v>
      </c>
      <c r="H9" s="175" t="s">
        <v>35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</row>
    <row r="10" spans="1:22" ht="97.5" customHeight="1" x14ac:dyDescent="0.25">
      <c r="A10" s="193"/>
      <c r="B10" s="194"/>
      <c r="C10" s="1"/>
      <c r="D10" s="78">
        <v>52</v>
      </c>
      <c r="E10" s="106"/>
      <c r="F10" s="106">
        <f t="shared" si="0"/>
        <v>0</v>
      </c>
      <c r="G10" s="19" t="s">
        <v>95</v>
      </c>
      <c r="H10" s="163" t="s">
        <v>105</v>
      </c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22" ht="42" customHeight="1" x14ac:dyDescent="0.25">
      <c r="A11" s="193"/>
      <c r="B11" s="194"/>
      <c r="C11" s="1"/>
      <c r="D11" s="78">
        <v>12</v>
      </c>
      <c r="E11" s="112"/>
      <c r="F11" s="106">
        <f t="shared" si="0"/>
        <v>0</v>
      </c>
      <c r="G11" s="19" t="s">
        <v>6</v>
      </c>
      <c r="H11" s="163" t="s">
        <v>129</v>
      </c>
      <c r="I11" s="195"/>
      <c r="J11" s="195"/>
      <c r="K11" s="195"/>
      <c r="L11" s="195"/>
      <c r="M11" s="195"/>
      <c r="N11" s="195"/>
      <c r="O11" s="195"/>
      <c r="P11" s="195"/>
      <c r="Q11" s="195"/>
      <c r="R11" s="196"/>
      <c r="S11" s="196"/>
    </row>
    <row r="12" spans="1:22" ht="42" customHeight="1" x14ac:dyDescent="0.25">
      <c r="A12" s="171"/>
      <c r="B12" s="172"/>
      <c r="C12" s="1"/>
      <c r="D12" s="78">
        <v>4</v>
      </c>
      <c r="E12" s="106"/>
      <c r="F12" s="106">
        <f t="shared" si="0"/>
        <v>0</v>
      </c>
      <c r="G12" s="19" t="s">
        <v>138</v>
      </c>
      <c r="H12" s="182" t="s">
        <v>128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4"/>
    </row>
    <row r="13" spans="1:22" ht="19.95" customHeight="1" x14ac:dyDescent="0.25">
      <c r="A13" s="197" t="s">
        <v>8</v>
      </c>
      <c r="B13" s="198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1"/>
    </row>
    <row r="14" spans="1:22" ht="24" customHeight="1" x14ac:dyDescent="0.25">
      <c r="A14" s="186" t="s">
        <v>26</v>
      </c>
      <c r="B14" s="199"/>
      <c r="C14" s="51" t="s">
        <v>9</v>
      </c>
      <c r="D14" s="77">
        <v>52</v>
      </c>
      <c r="E14" s="106"/>
      <c r="F14" s="106">
        <f t="shared" si="0"/>
        <v>0</v>
      </c>
      <c r="G14" s="19" t="s">
        <v>42</v>
      </c>
      <c r="H14" s="175" t="s">
        <v>36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</row>
    <row r="15" spans="1:22" ht="62.25" customHeight="1" x14ac:dyDescent="0.3">
      <c r="A15" s="185"/>
      <c r="B15" s="133"/>
      <c r="C15" s="17"/>
      <c r="D15" s="77">
        <v>104</v>
      </c>
      <c r="E15" s="106"/>
      <c r="F15" s="106">
        <f t="shared" si="0"/>
        <v>0</v>
      </c>
      <c r="G15" s="19" t="s">
        <v>10</v>
      </c>
      <c r="H15" s="163" t="s">
        <v>98</v>
      </c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</row>
    <row r="16" spans="1:22" ht="28.5" customHeight="1" x14ac:dyDescent="0.3">
      <c r="A16" s="185"/>
      <c r="B16" s="133"/>
      <c r="C16" s="51"/>
      <c r="D16" s="78">
        <v>4</v>
      </c>
      <c r="E16" s="112"/>
      <c r="F16" s="106">
        <f t="shared" si="0"/>
        <v>0</v>
      </c>
      <c r="G16" s="113" t="s">
        <v>6</v>
      </c>
      <c r="H16" s="163" t="s">
        <v>130</v>
      </c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</row>
    <row r="17" spans="1:20" ht="28.5" customHeight="1" x14ac:dyDescent="0.3">
      <c r="A17" s="75"/>
      <c r="B17" s="46"/>
      <c r="C17" s="51"/>
      <c r="D17" s="78">
        <v>4</v>
      </c>
      <c r="E17" s="106"/>
      <c r="F17" s="106">
        <f t="shared" si="0"/>
        <v>0</v>
      </c>
      <c r="G17" s="19"/>
      <c r="H17" s="182" t="s">
        <v>128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4"/>
    </row>
    <row r="18" spans="1:20" ht="30" customHeight="1" x14ac:dyDescent="0.25">
      <c r="A18" s="186" t="s">
        <v>25</v>
      </c>
      <c r="B18" s="187"/>
      <c r="C18" s="51" t="s">
        <v>9</v>
      </c>
      <c r="D18" s="78">
        <v>12</v>
      </c>
      <c r="E18" s="106"/>
      <c r="F18" s="106">
        <f t="shared" si="0"/>
        <v>0</v>
      </c>
      <c r="G18" s="19" t="s">
        <v>42</v>
      </c>
      <c r="H18" s="163" t="s">
        <v>101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5"/>
    </row>
    <row r="19" spans="1:20" ht="63.75" customHeight="1" x14ac:dyDescent="0.3">
      <c r="A19" s="188"/>
      <c r="B19" s="189"/>
      <c r="C19" s="51"/>
      <c r="D19" s="78">
        <v>12</v>
      </c>
      <c r="E19" s="106"/>
      <c r="F19" s="106">
        <f t="shared" si="0"/>
        <v>0</v>
      </c>
      <c r="G19" s="19" t="s">
        <v>10</v>
      </c>
      <c r="H19" s="163" t="s">
        <v>100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5"/>
    </row>
    <row r="20" spans="1:20" ht="30" customHeight="1" x14ac:dyDescent="0.3">
      <c r="A20" s="188"/>
      <c r="B20" s="189"/>
      <c r="C20" s="51"/>
      <c r="D20" s="78">
        <v>1</v>
      </c>
      <c r="E20" s="112"/>
      <c r="F20" s="106">
        <f t="shared" si="0"/>
        <v>0</v>
      </c>
      <c r="G20" s="113" t="s">
        <v>6</v>
      </c>
      <c r="H20" s="190" t="s">
        <v>102</v>
      </c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</row>
    <row r="21" spans="1:20" ht="27.75" customHeight="1" x14ac:dyDescent="0.25">
      <c r="A21" s="186" t="s">
        <v>24</v>
      </c>
      <c r="B21" s="187"/>
      <c r="C21" s="51" t="s">
        <v>9</v>
      </c>
      <c r="D21" s="78">
        <v>12</v>
      </c>
      <c r="E21" s="106"/>
      <c r="F21" s="106">
        <f t="shared" si="0"/>
        <v>0</v>
      </c>
      <c r="G21" s="19" t="s">
        <v>42</v>
      </c>
      <c r="H21" s="163" t="s">
        <v>101</v>
      </c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20" ht="59.25" customHeight="1" x14ac:dyDescent="0.3">
      <c r="A22" s="188"/>
      <c r="B22" s="189"/>
      <c r="C22" s="16"/>
      <c r="D22" s="78">
        <v>12</v>
      </c>
      <c r="E22" s="106"/>
      <c r="F22" s="106">
        <f t="shared" si="0"/>
        <v>0</v>
      </c>
      <c r="G22" s="19" t="s">
        <v>10</v>
      </c>
      <c r="H22" s="163" t="s">
        <v>100</v>
      </c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20" ht="30.75" customHeight="1" x14ac:dyDescent="0.3">
      <c r="A23" s="188"/>
      <c r="B23" s="189"/>
      <c r="C23" s="14"/>
      <c r="D23" s="78">
        <v>1</v>
      </c>
      <c r="E23" s="112"/>
      <c r="F23" s="106">
        <f t="shared" si="0"/>
        <v>0</v>
      </c>
      <c r="G23" s="113" t="s">
        <v>6</v>
      </c>
      <c r="H23" s="190" t="s">
        <v>99</v>
      </c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</row>
    <row r="24" spans="1:20" ht="64.5" customHeight="1" x14ac:dyDescent="0.25">
      <c r="A24" s="186" t="s">
        <v>103</v>
      </c>
      <c r="B24" s="187"/>
      <c r="C24" s="51" t="s">
        <v>9</v>
      </c>
      <c r="D24" s="78">
        <v>12</v>
      </c>
      <c r="E24" s="106"/>
      <c r="F24" s="106">
        <f t="shared" ref="F24" si="1">D24*E24</f>
        <v>0</v>
      </c>
      <c r="G24" s="19" t="s">
        <v>10</v>
      </c>
      <c r="H24" s="163" t="s">
        <v>100</v>
      </c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25" spans="1:20" ht="18.75" customHeight="1" x14ac:dyDescent="0.25">
      <c r="A25" s="3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  <c r="P25" s="8"/>
      <c r="Q25" s="8"/>
    </row>
    <row r="26" spans="1:20" ht="15.6" x14ac:dyDescent="0.3">
      <c r="A26" s="9" t="s">
        <v>31</v>
      </c>
      <c r="B26" s="8"/>
      <c r="G26" s="8"/>
      <c r="H26" s="8"/>
      <c r="I26" s="8"/>
      <c r="J26" s="8"/>
      <c r="K26" s="8"/>
      <c r="L26" s="11"/>
      <c r="M26" s="8"/>
      <c r="N26" s="8"/>
      <c r="O26" s="8"/>
      <c r="P26" s="8"/>
      <c r="Q26" s="8"/>
    </row>
    <row r="27" spans="1:20" x14ac:dyDescent="0.25">
      <c r="A27" s="3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8"/>
      <c r="P27" s="8"/>
      <c r="Q27" s="8"/>
    </row>
    <row r="28" spans="1:20" ht="21.6" x14ac:dyDescent="0.3">
      <c r="A28" s="164" t="s">
        <v>58</v>
      </c>
      <c r="B28" s="165"/>
      <c r="C28" s="4" t="s">
        <v>2</v>
      </c>
      <c r="D28" s="4" t="s">
        <v>1</v>
      </c>
      <c r="E28" s="74" t="s">
        <v>96</v>
      </c>
      <c r="F28" s="74" t="s">
        <v>97</v>
      </c>
      <c r="G28" s="21" t="s">
        <v>3</v>
      </c>
      <c r="H28" s="146" t="s">
        <v>4</v>
      </c>
      <c r="I28" s="146"/>
      <c r="J28" s="146"/>
      <c r="K28" s="146"/>
      <c r="L28" s="146"/>
      <c r="M28" s="146"/>
      <c r="N28" s="146"/>
      <c r="O28" s="146"/>
      <c r="P28" s="146"/>
      <c r="Q28" s="147"/>
      <c r="R28" s="147"/>
      <c r="S28" s="147"/>
    </row>
    <row r="29" spans="1:20" ht="33.75" customHeight="1" x14ac:dyDescent="0.25">
      <c r="A29" s="161" t="s">
        <v>59</v>
      </c>
      <c r="B29" s="162"/>
      <c r="C29" s="51" t="s">
        <v>5</v>
      </c>
      <c r="D29" s="79">
        <v>313</v>
      </c>
      <c r="E29" s="102"/>
      <c r="F29" s="102">
        <f>D29*E29</f>
        <v>0</v>
      </c>
      <c r="G29" s="80" t="s">
        <v>42</v>
      </c>
      <c r="H29" s="175" t="s">
        <v>7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</row>
    <row r="30" spans="1:20" ht="33.6" customHeight="1" x14ac:dyDescent="0.3">
      <c r="A30" s="157"/>
      <c r="B30" s="133"/>
      <c r="C30" s="47"/>
      <c r="D30" s="79">
        <v>52</v>
      </c>
      <c r="E30" s="102"/>
      <c r="F30" s="102">
        <f>D30*E30</f>
        <v>0</v>
      </c>
      <c r="G30" s="51" t="s">
        <v>106</v>
      </c>
      <c r="H30" s="175" t="s">
        <v>107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</row>
    <row r="31" spans="1:20" ht="15.6" customHeight="1" x14ac:dyDescent="0.3">
      <c r="A31" s="88"/>
      <c r="B31"/>
      <c r="C31" s="85"/>
      <c r="D31" s="89"/>
      <c r="E31" s="89"/>
      <c r="F31" s="89"/>
      <c r="G31" s="90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spans="1:20" ht="34.200000000000003" customHeight="1" x14ac:dyDescent="0.3">
      <c r="A32" s="164" t="s">
        <v>58</v>
      </c>
      <c r="B32" s="165"/>
      <c r="C32" s="4" t="s">
        <v>2</v>
      </c>
      <c r="D32" s="4" t="s">
        <v>1</v>
      </c>
      <c r="E32" s="74" t="s">
        <v>96</v>
      </c>
      <c r="F32" s="74" t="s">
        <v>97</v>
      </c>
      <c r="G32" s="21" t="s">
        <v>3</v>
      </c>
      <c r="H32" s="146" t="s">
        <v>4</v>
      </c>
      <c r="I32" s="146"/>
      <c r="J32" s="146"/>
      <c r="K32" s="146"/>
      <c r="L32" s="146"/>
      <c r="M32" s="146"/>
      <c r="N32" s="146"/>
      <c r="O32" s="146"/>
      <c r="P32" s="146"/>
      <c r="Q32" s="147"/>
      <c r="R32" s="147"/>
      <c r="S32" s="147"/>
    </row>
    <row r="33" spans="1:19" ht="28.5" customHeight="1" x14ac:dyDescent="0.25">
      <c r="A33" s="161" t="s">
        <v>39</v>
      </c>
      <c r="B33" s="162"/>
      <c r="C33" s="50" t="s">
        <v>34</v>
      </c>
      <c r="D33" s="81">
        <v>260</v>
      </c>
      <c r="E33" s="102"/>
      <c r="F33" s="102">
        <f>D33*E33</f>
        <v>0</v>
      </c>
      <c r="G33" s="80" t="s">
        <v>42</v>
      </c>
      <c r="H33" s="141" t="s">
        <v>7</v>
      </c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3"/>
    </row>
    <row r="34" spans="1:19" ht="28.5" customHeight="1" x14ac:dyDescent="0.3">
      <c r="A34" s="22"/>
      <c r="B34" s="46"/>
      <c r="C34" s="50"/>
      <c r="D34" s="81">
        <v>52</v>
      </c>
      <c r="E34" s="102"/>
      <c r="F34" s="102">
        <f>D34*E34</f>
        <v>0</v>
      </c>
      <c r="G34" s="51" t="s">
        <v>106</v>
      </c>
      <c r="H34" s="122" t="s">
        <v>113</v>
      </c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</row>
    <row r="35" spans="1:19" ht="36.75" customHeight="1" x14ac:dyDescent="0.25">
      <c r="A35" s="86"/>
      <c r="B35" s="87"/>
      <c r="C35" s="42"/>
      <c r="D35" s="42"/>
      <c r="E35" s="42"/>
      <c r="F35" s="42"/>
      <c r="G35" s="42"/>
      <c r="H35" s="203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</row>
    <row r="36" spans="1:19" ht="28.95" customHeight="1" x14ac:dyDescent="0.25">
      <c r="A36" s="161" t="s">
        <v>60</v>
      </c>
      <c r="B36" s="162"/>
      <c r="C36" s="51" t="s">
        <v>9</v>
      </c>
      <c r="D36" s="81">
        <v>313</v>
      </c>
      <c r="E36" s="102"/>
      <c r="F36" s="102">
        <f>D36*E36</f>
        <v>0</v>
      </c>
      <c r="G36" s="80" t="s">
        <v>42</v>
      </c>
      <c r="H36" s="175" t="s">
        <v>7</v>
      </c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</row>
    <row r="37" spans="1:19" ht="66.75" customHeight="1" x14ac:dyDescent="0.3">
      <c r="A37" s="157"/>
      <c r="B37" s="133"/>
      <c r="C37" s="39"/>
      <c r="D37" s="81">
        <v>52</v>
      </c>
      <c r="E37" s="102"/>
      <c r="F37" s="102">
        <f t="shared" ref="F37:F38" si="2">D37*E37</f>
        <v>0</v>
      </c>
      <c r="G37" s="20" t="s">
        <v>10</v>
      </c>
      <c r="H37" s="163" t="s">
        <v>134</v>
      </c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</row>
    <row r="38" spans="1:19" ht="22.5" customHeight="1" x14ac:dyDescent="0.3">
      <c r="A38" s="157"/>
      <c r="B38" s="133"/>
      <c r="C38" s="39"/>
      <c r="D38" s="81">
        <v>4</v>
      </c>
      <c r="E38" s="114"/>
      <c r="F38" s="102">
        <f t="shared" si="2"/>
        <v>0</v>
      </c>
      <c r="G38" s="113" t="s">
        <v>37</v>
      </c>
      <c r="H38" s="176" t="s">
        <v>102</v>
      </c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</row>
    <row r="39" spans="1:19" ht="42" customHeight="1" x14ac:dyDescent="0.25">
      <c r="A39" s="161" t="s">
        <v>108</v>
      </c>
      <c r="B39" s="162"/>
      <c r="C39" s="51" t="s">
        <v>5</v>
      </c>
      <c r="D39" s="82" t="s">
        <v>109</v>
      </c>
      <c r="E39" s="105"/>
      <c r="F39" s="105">
        <f>80*E39</f>
        <v>0</v>
      </c>
      <c r="G39" s="80" t="s">
        <v>42</v>
      </c>
      <c r="H39" s="163" t="s">
        <v>61</v>
      </c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</row>
    <row r="40" spans="1:19" x14ac:dyDescent="0.25">
      <c r="A40" s="37" t="s">
        <v>62</v>
      </c>
      <c r="B40" s="37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R40" s="8"/>
    </row>
    <row r="41" spans="1:19" x14ac:dyDescent="0.25">
      <c r="A41" s="52" t="s">
        <v>63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</row>
    <row r="42" spans="1:19" x14ac:dyDescent="0.25">
      <c r="A42" s="173" t="s">
        <v>64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</row>
    <row r="43" spans="1:19" ht="9.75" customHeight="1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</row>
    <row r="44" spans="1:19" ht="12.75" customHeight="1" x14ac:dyDescent="0.25">
      <c r="A44" s="11"/>
      <c r="B44" s="11"/>
      <c r="C44" s="83" t="s">
        <v>65</v>
      </c>
      <c r="D44" s="83" t="s">
        <v>66</v>
      </c>
      <c r="E44" s="83" t="s">
        <v>65</v>
      </c>
      <c r="F44" s="83"/>
      <c r="G44" s="83" t="s">
        <v>65</v>
      </c>
      <c r="H44" s="83" t="s">
        <v>66</v>
      </c>
      <c r="I44" s="11"/>
      <c r="J44" s="11"/>
      <c r="K44" s="11"/>
      <c r="L44" s="11"/>
      <c r="M44" s="11"/>
      <c r="N44" s="11"/>
      <c r="O44" s="11"/>
      <c r="P44" s="11"/>
      <c r="Q44" s="11"/>
    </row>
    <row r="45" spans="1:19" s="68" customFormat="1" ht="11.4" x14ac:dyDescent="0.2">
      <c r="C45" s="83">
        <v>1</v>
      </c>
      <c r="D45" s="83" t="s">
        <v>67</v>
      </c>
      <c r="E45" s="83">
        <v>5</v>
      </c>
      <c r="F45" s="83"/>
      <c r="G45" s="83">
        <v>8</v>
      </c>
      <c r="H45" s="83" t="s">
        <v>71</v>
      </c>
      <c r="R45" s="70"/>
    </row>
    <row r="46" spans="1:19" s="68" customFormat="1" ht="11.4" x14ac:dyDescent="0.2">
      <c r="C46" s="83">
        <v>2</v>
      </c>
      <c r="D46" s="83" t="s">
        <v>68</v>
      </c>
      <c r="E46" s="83">
        <v>6</v>
      </c>
      <c r="F46" s="83"/>
      <c r="G46" s="83">
        <v>9</v>
      </c>
      <c r="H46" s="83" t="s">
        <v>72</v>
      </c>
      <c r="R46" s="70"/>
    </row>
    <row r="47" spans="1:19" s="68" customFormat="1" ht="11.4" x14ac:dyDescent="0.2">
      <c r="C47" s="83">
        <v>3</v>
      </c>
      <c r="D47" s="83" t="s">
        <v>69</v>
      </c>
      <c r="E47" s="83">
        <v>7</v>
      </c>
      <c r="F47" s="83"/>
      <c r="G47" s="84">
        <v>10</v>
      </c>
      <c r="H47" s="83" t="s">
        <v>73</v>
      </c>
      <c r="R47" s="70"/>
    </row>
    <row r="48" spans="1:19" s="68" customFormat="1" ht="11.4" x14ac:dyDescent="0.2">
      <c r="C48" s="69">
        <v>4</v>
      </c>
      <c r="D48" s="69" t="s">
        <v>70</v>
      </c>
      <c r="R48" s="70"/>
    </row>
    <row r="49" spans="1:20" ht="21.6" x14ac:dyDescent="0.3">
      <c r="A49" s="164" t="s">
        <v>58</v>
      </c>
      <c r="B49" s="165"/>
      <c r="C49" s="4" t="s">
        <v>2</v>
      </c>
      <c r="D49" s="4" t="s">
        <v>1</v>
      </c>
      <c r="E49" s="74" t="s">
        <v>96</v>
      </c>
      <c r="F49" s="74" t="s">
        <v>97</v>
      </c>
      <c r="G49" s="21" t="s">
        <v>3</v>
      </c>
      <c r="H49" s="146" t="s">
        <v>4</v>
      </c>
      <c r="I49" s="146"/>
      <c r="J49" s="146"/>
      <c r="K49" s="146"/>
      <c r="L49" s="146"/>
      <c r="M49" s="146"/>
      <c r="N49" s="146"/>
      <c r="O49" s="146"/>
      <c r="P49" s="146"/>
      <c r="Q49" s="147"/>
      <c r="R49" s="147"/>
      <c r="S49" s="147"/>
      <c r="T49" s="18"/>
    </row>
    <row r="50" spans="1:20" ht="65.25" customHeight="1" x14ac:dyDescent="0.25">
      <c r="A50" s="161" t="s">
        <v>74</v>
      </c>
      <c r="B50" s="162"/>
      <c r="C50" s="51" t="s">
        <v>5</v>
      </c>
      <c r="D50" s="81">
        <v>96</v>
      </c>
      <c r="E50" s="102"/>
      <c r="F50" s="102">
        <f>D50*E50</f>
        <v>0</v>
      </c>
      <c r="G50" s="51" t="s">
        <v>110</v>
      </c>
      <c r="H50" s="166" t="s">
        <v>131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8"/>
      <c r="T50" s="18"/>
    </row>
    <row r="51" spans="1:20" ht="63.75" customHeight="1" x14ac:dyDescent="0.25">
      <c r="A51" s="144"/>
      <c r="B51" s="169"/>
      <c r="C51" s="40"/>
      <c r="D51" s="81">
        <v>12</v>
      </c>
      <c r="E51" s="102"/>
      <c r="F51" s="102">
        <f>D51*E51</f>
        <v>0</v>
      </c>
      <c r="G51" s="51" t="s">
        <v>111</v>
      </c>
      <c r="H51" s="166" t="s">
        <v>112</v>
      </c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8"/>
      <c r="T51" s="18"/>
    </row>
    <row r="52" spans="1:20" ht="14.4" x14ac:dyDescent="0.3">
      <c r="A52" s="31"/>
      <c r="B52" s="41"/>
      <c r="C52" s="42"/>
      <c r="D52" s="43"/>
      <c r="E52" s="103"/>
      <c r="F52" s="103"/>
      <c r="G52" s="43"/>
      <c r="H52" s="44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18"/>
    </row>
    <row r="53" spans="1:20" ht="68.25" customHeight="1" x14ac:dyDescent="0.25">
      <c r="A53" s="161" t="s">
        <v>75</v>
      </c>
      <c r="B53" s="170"/>
      <c r="C53" s="51" t="s">
        <v>9</v>
      </c>
      <c r="D53" s="81">
        <f>7*12</f>
        <v>84</v>
      </c>
      <c r="E53" s="102"/>
      <c r="F53" s="102">
        <f>D53*E53</f>
        <v>0</v>
      </c>
      <c r="G53" s="80" t="s">
        <v>10</v>
      </c>
      <c r="H53" s="163" t="s">
        <v>98</v>
      </c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8"/>
    </row>
    <row r="54" spans="1:20" ht="28.5" customHeight="1" x14ac:dyDescent="0.3">
      <c r="A54" s="157"/>
      <c r="B54" s="133"/>
      <c r="C54" s="39"/>
      <c r="D54" s="81">
        <v>7</v>
      </c>
      <c r="E54" s="114"/>
      <c r="F54" s="102">
        <f>D54*E54</f>
        <v>0</v>
      </c>
      <c r="G54" s="115" t="s">
        <v>6</v>
      </c>
      <c r="H54" s="158" t="s">
        <v>99</v>
      </c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60"/>
      <c r="T54" s="18"/>
    </row>
    <row r="55" spans="1:20" ht="14.4" x14ac:dyDescent="0.3">
      <c r="A55" s="31"/>
      <c r="B55" s="41"/>
      <c r="C55" s="42"/>
      <c r="D55" s="43"/>
      <c r="E55" s="103"/>
      <c r="F55" s="103"/>
      <c r="G55" s="43"/>
      <c r="H55" s="44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18"/>
    </row>
    <row r="56" spans="1:20" ht="55.5" customHeight="1" x14ac:dyDescent="0.25">
      <c r="A56" s="161" t="s">
        <v>76</v>
      </c>
      <c r="B56" s="162"/>
      <c r="C56" s="50" t="s">
        <v>9</v>
      </c>
      <c r="D56" s="50">
        <f>16*6</f>
        <v>96</v>
      </c>
      <c r="E56" s="104"/>
      <c r="F56" s="104">
        <f>D56*E56</f>
        <v>0</v>
      </c>
      <c r="G56" s="80" t="s">
        <v>10</v>
      </c>
      <c r="H56" s="163" t="s">
        <v>98</v>
      </c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8"/>
    </row>
    <row r="57" spans="1:20" ht="15.75" customHeight="1" x14ac:dyDescent="0.4">
      <c r="A57" s="12" t="s">
        <v>77</v>
      </c>
      <c r="B57" s="12"/>
      <c r="C57" s="12"/>
      <c r="D57" s="12"/>
      <c r="G57" s="8"/>
      <c r="H57" s="34"/>
      <c r="I57" s="8"/>
      <c r="J57" s="8"/>
      <c r="K57" s="8"/>
      <c r="L57" s="8"/>
      <c r="M57" s="8"/>
      <c r="N57" s="8"/>
      <c r="O57" s="8"/>
      <c r="P57" s="8"/>
      <c r="Q57" s="8"/>
    </row>
    <row r="58" spans="1:20" x14ac:dyDescent="0.25">
      <c r="A58" s="8"/>
      <c r="B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20" ht="15.6" x14ac:dyDescent="0.3">
      <c r="A59" s="9" t="s">
        <v>32</v>
      </c>
      <c r="B59" s="2"/>
      <c r="C59" s="2"/>
      <c r="E59" s="11"/>
      <c r="F59" s="11"/>
      <c r="G59" s="11"/>
      <c r="H59" s="11"/>
      <c r="I59" s="11"/>
      <c r="J59" s="11"/>
      <c r="K59" s="11"/>
      <c r="L59" s="48"/>
      <c r="M59" s="11"/>
      <c r="N59" s="11"/>
      <c r="O59" s="11"/>
      <c r="P59" s="11"/>
      <c r="Q59" s="11"/>
    </row>
    <row r="60" spans="1:20" ht="21" x14ac:dyDescent="0.25">
      <c r="A60" s="153" t="s">
        <v>78</v>
      </c>
      <c r="B60" s="154"/>
      <c r="C60" s="49" t="s">
        <v>2</v>
      </c>
      <c r="D60" s="49" t="s">
        <v>1</v>
      </c>
      <c r="E60" s="74" t="s">
        <v>96</v>
      </c>
      <c r="F60" s="74" t="s">
        <v>97</v>
      </c>
      <c r="G60" s="23" t="s">
        <v>3</v>
      </c>
      <c r="H60" s="155" t="s">
        <v>4</v>
      </c>
      <c r="I60" s="155"/>
      <c r="J60" s="155"/>
      <c r="K60" s="155"/>
      <c r="L60" s="155"/>
      <c r="M60" s="155"/>
      <c r="N60" s="155"/>
      <c r="O60" s="155"/>
      <c r="P60" s="155"/>
      <c r="Q60" s="156"/>
      <c r="R60" s="156"/>
      <c r="S60" s="156"/>
    </row>
    <row r="61" spans="1:20" ht="49.2" customHeight="1" x14ac:dyDescent="0.25">
      <c r="A61" s="139" t="s">
        <v>114</v>
      </c>
      <c r="B61" s="140"/>
      <c r="C61" s="50" t="s">
        <v>79</v>
      </c>
      <c r="D61" s="81" t="s">
        <v>115</v>
      </c>
      <c r="E61" s="102"/>
      <c r="F61" s="102">
        <f>10*E61</f>
        <v>0</v>
      </c>
      <c r="G61" s="51" t="s">
        <v>18</v>
      </c>
      <c r="H61" s="141" t="s">
        <v>117</v>
      </c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3"/>
    </row>
    <row r="62" spans="1:20" ht="14.4" x14ac:dyDescent="0.3">
      <c r="A62" s="31"/>
      <c r="B62" s="41"/>
      <c r="C62" s="42"/>
      <c r="D62" s="43"/>
      <c r="E62" s="103"/>
      <c r="F62" s="103"/>
      <c r="G62" s="43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20" ht="39.6" customHeight="1" x14ac:dyDescent="0.25">
      <c r="A63" s="139" t="s">
        <v>80</v>
      </c>
      <c r="B63" s="140"/>
      <c r="C63" s="50" t="s">
        <v>79</v>
      </c>
      <c r="D63" s="81" t="s">
        <v>115</v>
      </c>
      <c r="E63" s="102"/>
      <c r="F63" s="102">
        <f>10*E63</f>
        <v>0</v>
      </c>
      <c r="G63" s="51" t="s">
        <v>81</v>
      </c>
      <c r="H63" s="141" t="s">
        <v>118</v>
      </c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3"/>
    </row>
    <row r="64" spans="1:20" ht="14.4" x14ac:dyDescent="0.3">
      <c r="A64" s="31"/>
      <c r="B64" s="41"/>
      <c r="C64" s="42"/>
      <c r="D64" s="43"/>
      <c r="E64" s="103"/>
      <c r="F64" s="103"/>
      <c r="G64" s="43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20" ht="40.950000000000003" customHeight="1" x14ac:dyDescent="0.25">
      <c r="A65" s="139" t="s">
        <v>82</v>
      </c>
      <c r="B65" s="140"/>
      <c r="C65" s="50" t="s">
        <v>79</v>
      </c>
      <c r="D65" s="81" t="s">
        <v>116</v>
      </c>
      <c r="E65" s="102"/>
      <c r="F65" s="102">
        <f>2*E65</f>
        <v>0</v>
      </c>
      <c r="G65" s="51" t="s">
        <v>19</v>
      </c>
      <c r="H65" s="141" t="s">
        <v>119</v>
      </c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3"/>
    </row>
    <row r="66" spans="1:20" x14ac:dyDescent="0.25">
      <c r="A66" s="8"/>
      <c r="B66" s="8"/>
      <c r="G66" s="8"/>
      <c r="H66" s="28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</row>
    <row r="67" spans="1:20" ht="15.6" x14ac:dyDescent="0.3">
      <c r="A67" s="9" t="s">
        <v>33</v>
      </c>
      <c r="B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1"/>
      <c r="T67" s="52"/>
    </row>
    <row r="68" spans="1:20" ht="21.6" x14ac:dyDescent="0.3">
      <c r="A68" s="144" t="s">
        <v>12</v>
      </c>
      <c r="B68" s="145"/>
      <c r="C68" s="4" t="s">
        <v>2</v>
      </c>
      <c r="D68" s="4" t="s">
        <v>1</v>
      </c>
      <c r="E68" s="74" t="s">
        <v>96</v>
      </c>
      <c r="F68" s="74" t="s">
        <v>97</v>
      </c>
      <c r="G68" s="21" t="s">
        <v>3</v>
      </c>
      <c r="H68" s="146" t="s">
        <v>4</v>
      </c>
      <c r="I68" s="146"/>
      <c r="J68" s="146"/>
      <c r="K68" s="146"/>
      <c r="L68" s="146"/>
      <c r="M68" s="146"/>
      <c r="N68" s="146"/>
      <c r="O68" s="146"/>
      <c r="P68" s="146"/>
      <c r="Q68" s="147"/>
      <c r="R68" s="147"/>
      <c r="S68" s="147"/>
    </row>
    <row r="69" spans="1:20" ht="33" customHeight="1" x14ac:dyDescent="0.25">
      <c r="A69" s="148" t="s">
        <v>11</v>
      </c>
      <c r="B69" s="149"/>
      <c r="C69" s="150" t="s">
        <v>120</v>
      </c>
      <c r="D69" s="81">
        <v>24</v>
      </c>
      <c r="E69" s="102"/>
      <c r="F69" s="102">
        <f>D69*E69</f>
        <v>0</v>
      </c>
      <c r="G69" s="51"/>
      <c r="H69" s="151" t="s">
        <v>121</v>
      </c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</row>
    <row r="70" spans="1:20" ht="37.5" customHeight="1" x14ac:dyDescent="0.25">
      <c r="A70" s="148"/>
      <c r="B70" s="149"/>
      <c r="C70" s="150"/>
      <c r="D70" s="81">
        <v>2</v>
      </c>
      <c r="E70" s="102"/>
      <c r="F70" s="102">
        <f>D70*E70</f>
        <v>0</v>
      </c>
      <c r="G70" s="51"/>
      <c r="H70" s="151" t="s">
        <v>122</v>
      </c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</row>
    <row r="71" spans="1:20" x14ac:dyDescent="0.25">
      <c r="A71" s="8"/>
      <c r="B71" s="8"/>
      <c r="D71" s="5"/>
      <c r="E71" s="5"/>
      <c r="F71" s="5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20" ht="17.399999999999999" x14ac:dyDescent="0.3">
      <c r="A72" s="9" t="s">
        <v>13</v>
      </c>
      <c r="B72" s="9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20" ht="24" customHeight="1" x14ac:dyDescent="0.25">
      <c r="A73" s="138" t="s">
        <v>11</v>
      </c>
      <c r="B73" s="135"/>
      <c r="C73" s="32"/>
      <c r="D73" s="81">
        <v>0.5</v>
      </c>
      <c r="E73" s="101"/>
      <c r="F73" s="111" t="s">
        <v>132</v>
      </c>
      <c r="G73" s="125" t="s">
        <v>15</v>
      </c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92"/>
    </row>
    <row r="74" spans="1:20" ht="30" customHeight="1" x14ac:dyDescent="0.3">
      <c r="A74" s="134" t="s">
        <v>14</v>
      </c>
      <c r="B74" s="135"/>
      <c r="C74" s="130" t="s">
        <v>123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2"/>
      <c r="S74" s="133"/>
    </row>
    <row r="75" spans="1:2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20" ht="17.399999999999999" x14ac:dyDescent="0.3">
      <c r="A76" s="9" t="s">
        <v>17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20" ht="61.5" customHeight="1" x14ac:dyDescent="0.25">
      <c r="A77" s="138" t="s">
        <v>16</v>
      </c>
      <c r="B77" s="135"/>
      <c r="C77" s="32"/>
      <c r="D77" s="80">
        <v>1</v>
      </c>
      <c r="E77" s="101"/>
      <c r="F77" s="110" t="s">
        <v>133</v>
      </c>
      <c r="G77" s="127" t="s">
        <v>124</v>
      </c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9"/>
    </row>
    <row r="78" spans="1:20" x14ac:dyDescent="0.25">
      <c r="A78" s="8"/>
      <c r="B78" s="8"/>
      <c r="D78" s="93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20" ht="54" customHeight="1" x14ac:dyDescent="0.25">
      <c r="A79" s="134" t="s">
        <v>125</v>
      </c>
      <c r="B79" s="135"/>
      <c r="C79" s="94" t="s">
        <v>34</v>
      </c>
      <c r="D79" s="80">
        <v>1</v>
      </c>
      <c r="E79" s="100"/>
      <c r="F79" s="100">
        <f>D79*E79</f>
        <v>0</v>
      </c>
      <c r="G79" s="122" t="s">
        <v>126</v>
      </c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4"/>
    </row>
    <row r="80" spans="1:2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9" ht="15.6" x14ac:dyDescent="0.3">
      <c r="A81" s="9" t="s">
        <v>20</v>
      </c>
      <c r="B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9" ht="13.95" customHeight="1" x14ac:dyDescent="0.25">
      <c r="A82" s="136" t="s">
        <v>21</v>
      </c>
      <c r="B82" s="137"/>
      <c r="C82" s="7" t="s">
        <v>22</v>
      </c>
      <c r="D82" s="19">
        <v>1</v>
      </c>
      <c r="E82" s="101"/>
      <c r="F82" s="101">
        <f>D82*E82</f>
        <v>0</v>
      </c>
      <c r="G82" s="122" t="s">
        <v>23</v>
      </c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4"/>
    </row>
    <row r="83" spans="1:19" x14ac:dyDescent="0.25">
      <c r="A83" s="8"/>
      <c r="B83" s="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</row>
    <row r="84" spans="1:19" x14ac:dyDescent="0.25">
      <c r="A84" s="8"/>
      <c r="B84" s="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</row>
    <row r="85" spans="1:19" x14ac:dyDescent="0.25">
      <c r="A85" s="8"/>
      <c r="B85" s="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</row>
    <row r="86" spans="1:19" x14ac:dyDescent="0.25">
      <c r="A86" s="8"/>
      <c r="B86" s="8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</row>
    <row r="87" spans="1:19" x14ac:dyDescent="0.25">
      <c r="A87" s="8"/>
      <c r="B87" s="8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</row>
    <row r="88" spans="1:19" x14ac:dyDescent="0.25">
      <c r="A88" s="8"/>
      <c r="B88" s="8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</row>
    <row r="89" spans="1:19" x14ac:dyDescent="0.25">
      <c r="A89" s="8"/>
      <c r="B89" s="8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</row>
    <row r="90" spans="1:19" x14ac:dyDescent="0.25">
      <c r="A90" s="8"/>
      <c r="B90" s="8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</row>
    <row r="91" spans="1:19" x14ac:dyDescent="0.25">
      <c r="A91" s="8"/>
      <c r="B91" s="8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</row>
    <row r="92" spans="1:19" x14ac:dyDescent="0.25">
      <c r="A92" s="8"/>
      <c r="B92" s="8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</row>
    <row r="93" spans="1:19" x14ac:dyDescent="0.25">
      <c r="A93" s="8"/>
      <c r="B93" s="8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</row>
    <row r="94" spans="1:19" x14ac:dyDescent="0.25">
      <c r="A94" s="8"/>
      <c r="B94" s="8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</row>
    <row r="95" spans="1:19" x14ac:dyDescent="0.25">
      <c r="A95" s="8"/>
      <c r="B95" s="8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</row>
    <row r="96" spans="1:19" x14ac:dyDescent="0.25">
      <c r="A96" s="8"/>
      <c r="B96" s="8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</row>
    <row r="97" spans="7:18" s="8" customFormat="1" x14ac:dyDescent="0.25"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</row>
    <row r="98" spans="7:18" s="8" customFormat="1" x14ac:dyDescent="0.25"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</row>
    <row r="99" spans="7:18" s="8" customFormat="1" x14ac:dyDescent="0.25"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</row>
    <row r="100" spans="7:18" s="8" customFormat="1" x14ac:dyDescent="0.25"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</row>
    <row r="101" spans="7:18" s="8" customFormat="1" x14ac:dyDescent="0.25"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</row>
    <row r="102" spans="7:18" s="8" customFormat="1" x14ac:dyDescent="0.25"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</row>
    <row r="103" spans="7:18" s="8" customFormat="1" x14ac:dyDescent="0.25"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</row>
    <row r="104" spans="7:18" s="8" customFormat="1" x14ac:dyDescent="0.25"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</row>
    <row r="105" spans="7:18" s="8" customFormat="1" x14ac:dyDescent="0.25"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</row>
    <row r="106" spans="7:18" s="8" customFormat="1" x14ac:dyDescent="0.25"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</row>
    <row r="107" spans="7:18" s="8" customFormat="1" x14ac:dyDescent="0.25"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</row>
    <row r="108" spans="7:18" s="8" customFormat="1" x14ac:dyDescent="0.25"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</row>
    <row r="109" spans="7:18" s="8" customFormat="1" x14ac:dyDescent="0.25"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</row>
    <row r="110" spans="7:18" s="8" customFormat="1" x14ac:dyDescent="0.25"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</row>
    <row r="111" spans="7:18" s="8" customFormat="1" x14ac:dyDescent="0.25"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</row>
    <row r="112" spans="7:18" s="8" customFormat="1" x14ac:dyDescent="0.25"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</row>
    <row r="113" spans="7:18" s="8" customFormat="1" x14ac:dyDescent="0.25"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</row>
    <row r="114" spans="7:18" s="8" customFormat="1" x14ac:dyDescent="0.25"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</row>
    <row r="115" spans="7:18" s="8" customFormat="1" x14ac:dyDescent="0.25"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</row>
    <row r="116" spans="7:18" s="8" customFormat="1" x14ac:dyDescent="0.25"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</row>
    <row r="117" spans="7:18" s="8" customFormat="1" x14ac:dyDescent="0.25"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</row>
    <row r="118" spans="7:18" s="8" customFormat="1" x14ac:dyDescent="0.25"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</row>
    <row r="119" spans="7:18" s="8" customFormat="1" x14ac:dyDescent="0.25"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</row>
    <row r="120" spans="7:18" s="8" customFormat="1" x14ac:dyDescent="0.25"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</row>
  </sheetData>
  <mergeCells count="93">
    <mergeCell ref="H7:S7"/>
    <mergeCell ref="A24:B24"/>
    <mergeCell ref="H24:S24"/>
    <mergeCell ref="A30:B30"/>
    <mergeCell ref="H35:S35"/>
    <mergeCell ref="H18:S18"/>
    <mergeCell ref="A19:B19"/>
    <mergeCell ref="H19:S19"/>
    <mergeCell ref="A20:B20"/>
    <mergeCell ref="H20:S20"/>
    <mergeCell ref="A29:B29"/>
    <mergeCell ref="H29:S29"/>
    <mergeCell ref="H30:S30"/>
    <mergeCell ref="A28:B28"/>
    <mergeCell ref="H28:S28"/>
    <mergeCell ref="A18:B18"/>
    <mergeCell ref="T7:V7"/>
    <mergeCell ref="H16:S16"/>
    <mergeCell ref="A10:B10"/>
    <mergeCell ref="H10:S10"/>
    <mergeCell ref="A11:B11"/>
    <mergeCell ref="H11:S11"/>
    <mergeCell ref="A13:B13"/>
    <mergeCell ref="A14:B14"/>
    <mergeCell ref="H14:S14"/>
    <mergeCell ref="H15:S15"/>
    <mergeCell ref="A8:B8"/>
    <mergeCell ref="H8:S8"/>
    <mergeCell ref="A9:B9"/>
    <mergeCell ref="H9:S9"/>
    <mergeCell ref="A7:B7"/>
    <mergeCell ref="H12:S12"/>
    <mergeCell ref="H21:S21"/>
    <mergeCell ref="A22:B22"/>
    <mergeCell ref="H22:S22"/>
    <mergeCell ref="A23:B23"/>
    <mergeCell ref="H23:S23"/>
    <mergeCell ref="A12:B12"/>
    <mergeCell ref="A38:B38"/>
    <mergeCell ref="A42:Q43"/>
    <mergeCell ref="A49:B49"/>
    <mergeCell ref="H49:S49"/>
    <mergeCell ref="A36:B36"/>
    <mergeCell ref="H36:S36"/>
    <mergeCell ref="A37:B37"/>
    <mergeCell ref="H37:S37"/>
    <mergeCell ref="H38:S38"/>
    <mergeCell ref="C13:S13"/>
    <mergeCell ref="H17:S17"/>
    <mergeCell ref="H39:S39"/>
    <mergeCell ref="A15:B15"/>
    <mergeCell ref="A16:B16"/>
    <mergeCell ref="A21:B21"/>
    <mergeCell ref="A54:B54"/>
    <mergeCell ref="H54:S54"/>
    <mergeCell ref="A56:B56"/>
    <mergeCell ref="H56:S56"/>
    <mergeCell ref="A32:B32"/>
    <mergeCell ref="H32:S32"/>
    <mergeCell ref="A33:B33"/>
    <mergeCell ref="H33:S33"/>
    <mergeCell ref="H34:S34"/>
    <mergeCell ref="A50:B50"/>
    <mergeCell ref="H50:S50"/>
    <mergeCell ref="A51:B51"/>
    <mergeCell ref="H51:S51"/>
    <mergeCell ref="A53:B53"/>
    <mergeCell ref="H53:S53"/>
    <mergeCell ref="A39:B39"/>
    <mergeCell ref="A60:B60"/>
    <mergeCell ref="H60:S60"/>
    <mergeCell ref="A61:B61"/>
    <mergeCell ref="H61:S61"/>
    <mergeCell ref="A63:B63"/>
    <mergeCell ref="H63:S63"/>
    <mergeCell ref="A65:B65"/>
    <mergeCell ref="H65:S65"/>
    <mergeCell ref="A68:B68"/>
    <mergeCell ref="H68:S68"/>
    <mergeCell ref="A69:B70"/>
    <mergeCell ref="C69:C70"/>
    <mergeCell ref="H69:S69"/>
    <mergeCell ref="H70:S70"/>
    <mergeCell ref="A79:B79"/>
    <mergeCell ref="A82:B82"/>
    <mergeCell ref="A73:B73"/>
    <mergeCell ref="A74:B74"/>
    <mergeCell ref="A77:B77"/>
    <mergeCell ref="G82:S82"/>
    <mergeCell ref="G79:S79"/>
    <mergeCell ref="G73:R73"/>
    <mergeCell ref="G77:S77"/>
    <mergeCell ref="C74:S74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  <rowBreaks count="4" manualBreakCount="4">
    <brk id="12" max="19" man="1"/>
    <brk id="25" max="19" man="1"/>
    <brk id="48" max="19" man="1"/>
    <brk id="6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8"/>
  <sheetViews>
    <sheetView workbookViewId="0">
      <selection activeCell="B1" sqref="B1"/>
    </sheetView>
  </sheetViews>
  <sheetFormatPr defaultRowHeight="14.4" x14ac:dyDescent="0.3"/>
  <cols>
    <col min="1" max="1" width="2" bestFit="1" customWidth="1"/>
  </cols>
  <sheetData>
    <row r="2" spans="1:2" ht="24" customHeight="1" x14ac:dyDescent="0.3">
      <c r="A2">
        <v>1</v>
      </c>
      <c r="B2" t="s">
        <v>91</v>
      </c>
    </row>
    <row r="3" spans="1:2" ht="24" customHeight="1" x14ac:dyDescent="0.3">
      <c r="A3">
        <v>2</v>
      </c>
      <c r="B3" t="s">
        <v>87</v>
      </c>
    </row>
    <row r="4" spans="1:2" ht="24" customHeight="1" x14ac:dyDescent="0.3">
      <c r="A4">
        <v>3</v>
      </c>
      <c r="B4" t="s">
        <v>88</v>
      </c>
    </row>
    <row r="5" spans="1:2" x14ac:dyDescent="0.3">
      <c r="B5" t="s">
        <v>89</v>
      </c>
    </row>
    <row r="6" spans="1:2" x14ac:dyDescent="0.3">
      <c r="B6" t="s">
        <v>90</v>
      </c>
    </row>
    <row r="7" spans="1:2" ht="22.95" customHeight="1" x14ac:dyDescent="0.3">
      <c r="A7">
        <v>4</v>
      </c>
      <c r="B7" t="s">
        <v>92</v>
      </c>
    </row>
    <row r="8" spans="1:2" ht="22.2" customHeight="1" x14ac:dyDescent="0.3"/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5E7E6C6C6C9A45A8FE335E46B8A050" ma:contentTypeVersion="3" ma:contentTypeDescription="Vytvořit nový dokument" ma:contentTypeScope="" ma:versionID="9e2cd2b597495e7dd1fa4e6b49753b2c">
  <xsd:schema xmlns:xsd="http://www.w3.org/2001/XMLSchema" xmlns:xs="http://www.w3.org/2001/XMLSchema" xmlns:p="http://schemas.microsoft.com/office/2006/metadata/properties" xmlns:ns2="a1bae829-c235-44f6-b5cc-aa8fd2b1784e" targetNamespace="http://schemas.microsoft.com/office/2006/metadata/properties" ma:root="true" ma:fieldsID="9a0643d1933bf18fdcaff6e9880b651e" ns2:_="">
    <xsd:import namespace="a1bae829-c235-44f6-b5cc-aa8fd2b1784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ae829-c235-44f6-b5cc-aa8fd2b1784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bae829-c235-44f6-b5cc-aa8fd2b1784e">YQ2HD23RXFHD-60-12245</_dlc_DocId>
    <_dlc_DocIdUrl xmlns="a1bae829-c235-44f6-b5cc-aa8fd2b1784e">
      <Url>https://intranet.pvk.cz/sitedirectory/kontrolakvody/_layouts/DocIdRedir.aspx?ID=YQ2HD23RXFHD-60-12245</Url>
      <Description>YQ2HD23RXFHD-60-12245</Description>
    </_dlc_DocIdUrl>
  </documentManagement>
</p:properties>
</file>

<file path=customXml/itemProps1.xml><?xml version="1.0" encoding="utf-8"?>
<ds:datastoreItem xmlns:ds="http://schemas.openxmlformats.org/officeDocument/2006/customXml" ds:itemID="{AE148247-E4FA-43DC-9DFB-6F812B5F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ae829-c235-44f6-b5cc-aa8fd2b17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F1799-6D90-46F0-9838-237E99D332B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99EF1D-EC97-4B7B-9181-8125652910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49DE46-4818-45EA-8774-BB6F0C2A2A63}">
  <ds:schemaRefs>
    <ds:schemaRef ds:uri="http://schemas.microsoft.com/office/2006/documentManagement/types"/>
    <ds:schemaRef ds:uri="http://schemas.microsoft.com/office/infopath/2007/PartnerControls"/>
    <ds:schemaRef ds:uri="a1bae829-c235-44f6-b5cc-aa8fd2b1784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ceny rozborů</vt:lpstr>
      <vt:lpstr>rozsah rozborů</vt:lpstr>
      <vt:lpstr>obecné zásady</vt:lpstr>
      <vt:lpstr>'ceny rozborů'!Oblast_tisku</vt:lpstr>
      <vt:lpstr>'rozsah rozborů'!Oblast_tisku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2023-02-28T15:44:00Z</cp:lastPrinted>
  <dcterms:created xsi:type="dcterms:W3CDTF">2013-02-15T07:48:47Z</dcterms:created>
  <dcterms:modified xsi:type="dcterms:W3CDTF">2023-03-29T11:05:27Z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0x010100BB5E7E6C6C6C9A45A8FE335E46B8A050</vt:lpwstr>
  </property>
  <property fmtid="{D5CDD505-2E9C-101B-9397-08002B2CF9AE}" pid="3" name="_dlc_DocIdItemGuid">
    <vt:lpwstr>4903b737-1f3a-49e9-9a30-e7b8aac46e9b</vt:lpwstr>
  </property>
</Properties>
</file>