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ynology\Data\Dokumenty 2025\Písek\ZŠ T. Šobra\Stavba\Hlediště\ZD TRIBUNA - FINAL k uveřejnění\"/>
    </mc:Choice>
  </mc:AlternateContent>
  <xr:revisionPtr revIDLastSave="0" documentId="13_ncr:1_{4FC7B9E7-BDA1-4D69-8CDB-EFDECDA4D53A}" xr6:coauthVersionLast="47" xr6:coauthVersionMax="47" xr10:uidLastSave="{00000000-0000-0000-0000-000000000000}"/>
  <bookViews>
    <workbookView xWindow="31200" yWindow="315" windowWidth="23715" windowHeight="19065" xr2:uid="{CE69F581-EF53-4F37-99D2-BA858F6864BF}"/>
  </bookViews>
  <sheets>
    <sheet name="Krycí list" sheetId="1" r:id="rId1"/>
    <sheet name="Rekapitulace" sheetId="2" r:id="rId2"/>
    <sheet name="Rozpočtové náklady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3" l="1"/>
  <c r="E36" i="3" l="1"/>
  <c r="B9" i="2"/>
  <c r="G17" i="1" s="1"/>
  <c r="B8" i="2"/>
  <c r="G16" i="1" s="1"/>
  <c r="B7" i="2"/>
  <c r="G15" i="1" s="1"/>
  <c r="B6" i="2"/>
  <c r="G14" i="1" s="1"/>
  <c r="F70" i="3" l="1"/>
  <c r="H70" i="3" s="1"/>
  <c r="F69" i="3"/>
  <c r="H69" i="3" s="1"/>
  <c r="F68" i="3"/>
  <c r="F66" i="3"/>
  <c r="H66" i="3" s="1"/>
  <c r="F63" i="3"/>
  <c r="H63" i="3" s="1"/>
  <c r="F62" i="3"/>
  <c r="H62" i="3" s="1"/>
  <c r="F60" i="3"/>
  <c r="H60" i="3" s="1"/>
  <c r="F43" i="3"/>
  <c r="H43" i="3" s="1"/>
  <c r="F34" i="3"/>
  <c r="H34" i="3" s="1"/>
  <c r="F32" i="3"/>
  <c r="H32" i="3" s="1"/>
  <c r="F25" i="3"/>
  <c r="H25" i="3" s="1"/>
  <c r="F23" i="3"/>
  <c r="H23" i="3" s="1"/>
  <c r="F21" i="3"/>
  <c r="H21" i="3" s="1"/>
  <c r="F19" i="3"/>
  <c r="H19" i="3" s="1"/>
  <c r="F17" i="3"/>
  <c r="H17" i="3" s="1"/>
  <c r="F15" i="3"/>
  <c r="H15" i="3" s="1"/>
  <c r="E27" i="3"/>
  <c r="F27" i="3" s="1"/>
  <c r="H27" i="3" s="1"/>
  <c r="F72" i="3"/>
  <c r="F46" i="3"/>
  <c r="F13" i="3"/>
  <c r="F11" i="3"/>
  <c r="H11" i="3" s="1"/>
  <c r="F9" i="3"/>
  <c r="H9" i="3" s="1"/>
  <c r="H72" i="3" l="1"/>
  <c r="H71" i="3" s="1"/>
  <c r="F71" i="3"/>
  <c r="E9" i="2" s="1"/>
  <c r="F41" i="3"/>
  <c r="H41" i="3" s="1"/>
  <c r="F36" i="3"/>
  <c r="H36" i="3" s="1"/>
  <c r="F65" i="3"/>
  <c r="E8" i="2" s="1"/>
  <c r="I16" i="1" s="1"/>
  <c r="H68" i="3"/>
  <c r="H65" i="3" s="1"/>
  <c r="F45" i="3"/>
  <c r="E7" i="2" s="1"/>
  <c r="I15" i="1" s="1"/>
  <c r="H46" i="3"/>
  <c r="H45" i="3" s="1"/>
  <c r="H13" i="3"/>
  <c r="H8" i="3" l="1"/>
  <c r="H74" i="3" s="1"/>
  <c r="F8" i="3"/>
  <c r="E6" i="2" s="1"/>
  <c r="I14" i="1" s="1"/>
  <c r="I17" i="1"/>
  <c r="F74" i="3" l="1"/>
  <c r="I18" i="1"/>
  <c r="I21" i="1" s="1"/>
  <c r="C22" i="1" s="1"/>
  <c r="F22" i="1" s="1"/>
  <c r="I22" i="1" s="1"/>
  <c r="E10" i="2"/>
</calcChain>
</file>

<file path=xl/sharedStrings.xml><?xml version="1.0" encoding="utf-8"?>
<sst xmlns="http://schemas.openxmlformats.org/spreadsheetml/2006/main" count="190" uniqueCount="154">
  <si>
    <t>Název akce:</t>
  </si>
  <si>
    <t>Stavební úpravy za účelem vybudování odborných učeben a komunitní tělocvičny u ZŠ T. Šobra Písek</t>
  </si>
  <si>
    <t>Objednatel:</t>
  </si>
  <si>
    <t>Základní škola Tomáše Šobra a Mateřská škola Písek</t>
  </si>
  <si>
    <t>IČ/DIČ:</t>
  </si>
  <si>
    <t>70943168</t>
  </si>
  <si>
    <t xml:space="preserve">Dílčí část:  </t>
  </si>
  <si>
    <t>Dodavatel:</t>
  </si>
  <si>
    <t>IČ:</t>
  </si>
  <si>
    <t>Druh nákladů:</t>
  </si>
  <si>
    <t xml:space="preserve">Stavební práce, dodávky a služby </t>
  </si>
  <si>
    <t>Ulice</t>
  </si>
  <si>
    <t>DIČ:</t>
  </si>
  <si>
    <t>Město / PSČ</t>
  </si>
  <si>
    <t>Začátek realizace:</t>
  </si>
  <si>
    <t>Konec realizace:</t>
  </si>
  <si>
    <t>Datum:</t>
  </si>
  <si>
    <t>Rozpočtové náklady v Kč</t>
  </si>
  <si>
    <t>A</t>
  </si>
  <si>
    <t xml:space="preserve">Rozpočtové náklady pro stavební práce, dodávky a služby </t>
  </si>
  <si>
    <t>1.</t>
  </si>
  <si>
    <t>Rekapitulace</t>
  </si>
  <si>
    <t>2.</t>
  </si>
  <si>
    <t xml:space="preserve">Nabídková cena </t>
  </si>
  <si>
    <t>Celkem bez DPH</t>
  </si>
  <si>
    <t>Základ 0%</t>
  </si>
  <si>
    <t>Základ 15%</t>
  </si>
  <si>
    <t>DPH 15%</t>
  </si>
  <si>
    <t>Základ 21%</t>
  </si>
  <si>
    <t>DPH 21%</t>
  </si>
  <si>
    <t>Celkem včetně DPH</t>
  </si>
  <si>
    <t>Objednatel</t>
  </si>
  <si>
    <t>Dodavatel</t>
  </si>
  <si>
    <t>Datum a podpis</t>
  </si>
  <si>
    <t xml:space="preserve">Projekt:  </t>
  </si>
  <si>
    <t xml:space="preserve">Investor:  </t>
  </si>
  <si>
    <t>Základní škola Tomáše Šobra a Mateřská škola Písek, Šobrova 2070, 397 01 Písek</t>
  </si>
  <si>
    <t xml:space="preserve">Číslo položky </t>
  </si>
  <si>
    <t xml:space="preserve">Název položky </t>
  </si>
  <si>
    <t>MJ</t>
  </si>
  <si>
    <t xml:space="preserve">Množství </t>
  </si>
  <si>
    <t>Cena / MJ</t>
  </si>
  <si>
    <t>Celkem</t>
  </si>
  <si>
    <t>DPH</t>
  </si>
  <si>
    <t>Cena s DPH</t>
  </si>
  <si>
    <t>1.1.</t>
  </si>
  <si>
    <t xml:space="preserve">kpl. </t>
  </si>
  <si>
    <t>1.2.</t>
  </si>
  <si>
    <t>1.3.</t>
  </si>
  <si>
    <t>ks</t>
  </si>
  <si>
    <t>2.1.</t>
  </si>
  <si>
    <t>2.2.</t>
  </si>
  <si>
    <t>1 rok</t>
  </si>
  <si>
    <t xml:space="preserve">Celkem </t>
  </si>
  <si>
    <t>TELESKOPICKÁ TRIBUNA</t>
  </si>
  <si>
    <t>2025</t>
  </si>
  <si>
    <t>03/2025</t>
  </si>
  <si>
    <t>1.4.</t>
  </si>
  <si>
    <t>(podle specifikace bodu 3.3.1.1. a 3.3.1.2. technické dokumentace</t>
  </si>
  <si>
    <t>(podle specifikace bodu 3.3.2..technické dokumentace</t>
  </si>
  <si>
    <t>(podle specifikace bodu 3.3.1.7. technické dokumentace</t>
  </si>
  <si>
    <t>Zábradí (boční i zadní) a krytovací textilie postranních částí konstrukce tribuny</t>
  </si>
  <si>
    <t>1.5.</t>
  </si>
  <si>
    <t>1.6.</t>
  </si>
  <si>
    <t>Konstrukce upevnění sedadel a systém jejich sklápění</t>
  </si>
  <si>
    <t>(podle specifikace bodu 3.3.3.technické dokumentace</t>
  </si>
  <si>
    <t>1.7.</t>
  </si>
  <si>
    <t>Sedadla</t>
  </si>
  <si>
    <t>1.8.</t>
  </si>
  <si>
    <t xml:space="preserve">Čelní zakrytí </t>
  </si>
  <si>
    <t>(podle specifikace bodu 3.3.4.technické dokumentace</t>
  </si>
  <si>
    <t>1.9.</t>
  </si>
  <si>
    <t xml:space="preserve">Konstrukce vybavení teleskopické tribuny </t>
  </si>
  <si>
    <t>1.10.</t>
  </si>
  <si>
    <t xml:space="preserve">Pohon teleskopické tribuny </t>
  </si>
  <si>
    <t>1.11.</t>
  </si>
  <si>
    <t>(podle specifikace bodu 4.1.technické dokumentace</t>
  </si>
  <si>
    <t>1.12.</t>
  </si>
  <si>
    <t>(podle specifikace bodu 3.4.technické dokumentace</t>
  </si>
  <si>
    <t>1.13.</t>
  </si>
  <si>
    <t>(podle specifikace bodu 5.2.technické dokumentace</t>
  </si>
  <si>
    <t>Bezpečnostní prvky</t>
  </si>
  <si>
    <t>Hlavní nosná konstrukce (rámová soustava, výsuvný mechanismus)</t>
  </si>
  <si>
    <t>(podle specifikace bodu 3.3.1.3, 3.3.1.4 a 3.3.1.5. technické dokumentace</t>
  </si>
  <si>
    <t>(podle specifikace bodu 3.3.2.4. technické dokumentace</t>
  </si>
  <si>
    <t>Aretovací čepy včetně podlahových pouzder a zámkových krytek</t>
  </si>
  <si>
    <t xml:space="preserve">Pojezdová kolečka </t>
  </si>
  <si>
    <t>Spodní konstrukce s pojezdovými mechanizmy a kontaktními prvky s podlahou</t>
  </si>
  <si>
    <t xml:space="preserve">Nosná deska podlahy a tribunových stupňů včetně PVC krytiny </t>
  </si>
  <si>
    <t>(podle specifikace bodu 3.3.1.6. technické dokumentace</t>
  </si>
  <si>
    <t xml:space="preserve">Elektroinstalce tribuny </t>
  </si>
  <si>
    <t xml:space="preserve">LED osvětlení schodů </t>
  </si>
  <si>
    <t>Rozvodná elektroinstalace v tribuně včetně zásuvek a napájecích kabelů.</t>
  </si>
  <si>
    <t>(podle specifikace bodu 3.3.5.1. technické dokumentace</t>
  </si>
  <si>
    <t>(podle specifikace bodu 3.3.5.2. technické dokumentace</t>
  </si>
  <si>
    <t>1.10.1.</t>
  </si>
  <si>
    <t>1.10.2.</t>
  </si>
  <si>
    <t>1.14.</t>
  </si>
  <si>
    <t>1.15.</t>
  </si>
  <si>
    <t>Výroba, kompletace, dodávka a montáž</t>
  </si>
  <si>
    <t>2.1.1.</t>
  </si>
  <si>
    <t>a) výrobní dokumentaci:</t>
  </si>
  <si>
    <t xml:space="preserve"> - konstrukční části teleskopické tribuny - nosné, pojezdové, kontaktní s podlahou, sedadla </t>
  </si>
  <si>
    <t xml:space="preserve">b) stavebně montážní dokumentaci </t>
  </si>
  <si>
    <t xml:space="preserve">c)  technickou zprávu s výkazem všech použitých materiálů vč. pro povrchové úpravy doložených atesty a dokumenty prokazující splnění předepsaných norem (např. technické listy v českém jazyce)   </t>
  </si>
  <si>
    <t>Projektová dokumentace musí obsahovat</t>
  </si>
  <si>
    <t xml:space="preserve"> - schématické zakreslení umístění teleskopické tribuny v učebně družin (místnost č. 1.04) do půdorysu - složený stav, rozložený stav (pozice 1 a pozice 2) v měřítku 1:50 (formát dwg a pdf), řezy 1:20 (formát dwg, pdf) a pohledy ve 3D 1:20  (formát pdf)</t>
  </si>
  <si>
    <t xml:space="preserve"> - zakreslení bodů pro otvory aretovacích čepů v půdorysu učebny 1.04.v měřítku 1:50 (formát dwg a pdf), výkres detailu otvoru pro aretační čep v měřítku 1:5 (formát pdf), výkres aretačního čepu v měřítku 1:5 (formát pdf.)</t>
  </si>
  <si>
    <t xml:space="preserve"> - schéma elektroinstalace tribuny včetně specifikace kabeláže, jištění, zásuvek a připojovacích bodů</t>
  </si>
  <si>
    <t xml:space="preserve">Statický výpočet </t>
  </si>
  <si>
    <t>zpracovaný oprávněnou osobou s autorizací ČKAIT</t>
  </si>
  <si>
    <t xml:space="preserve">Náklady na přípravu výroby  </t>
  </si>
  <si>
    <t xml:space="preserve">Povrchová úprava </t>
  </si>
  <si>
    <t xml:space="preserve">Ostatní neuvedené položky </t>
  </si>
  <si>
    <t>Ostatní neuvedené materiálové položky nezbytné k výrobě, kompletaci a montáži teleskopické tribuny, které nejsou samostatně uvedeny v rozpočtu, ale jsou součástí funkčního celku a odpovídají obvyklým výrobním standardům.</t>
  </si>
  <si>
    <t>2.3.</t>
  </si>
  <si>
    <t>2.4.</t>
  </si>
  <si>
    <t xml:space="preserve">Doprava tribuny do místa plnění </t>
  </si>
  <si>
    <t xml:space="preserve">Ostatní náklady </t>
  </si>
  <si>
    <t xml:space="preserve">Montáž v místě plnění a uvedení do provozu </t>
  </si>
  <si>
    <t>2.1.2.</t>
  </si>
  <si>
    <t xml:space="preserve">2.1.3. </t>
  </si>
  <si>
    <t>(dopravní náklady, mzdy, ubytování apod.)</t>
  </si>
  <si>
    <t>Náklady spojené se zaměřením místa instalace teleskopické tribuny před zahájením výroby</t>
  </si>
  <si>
    <t>3.1.</t>
  </si>
  <si>
    <t>3.2.</t>
  </si>
  <si>
    <t>Náklady spojené s bankovní zárukou nebo zádržným</t>
  </si>
  <si>
    <t>3.3.</t>
  </si>
  <si>
    <t xml:space="preserve">Náklady na pojištění </t>
  </si>
  <si>
    <t>3.4.</t>
  </si>
  <si>
    <t xml:space="preserve">Náklady na účast na kontrolních dnech </t>
  </si>
  <si>
    <t xml:space="preserve">dny </t>
  </si>
  <si>
    <t>Plnění následných závazků podle odst. 1.1.5. Smoouvy o DÍLO</t>
  </si>
  <si>
    <t xml:space="preserve">Náklady na servis, údržbu a revize </t>
  </si>
  <si>
    <t xml:space="preserve">Rekapitulace soupisu stavebních prací, dodávek a služeb </t>
  </si>
  <si>
    <t xml:space="preserve">Kč bez DPH </t>
  </si>
  <si>
    <t xml:space="preserve">Položky dílčích částí soupisu prací, dodávek a služeb </t>
  </si>
  <si>
    <t xml:space="preserve">VÝKAZ - VÝMĚR - SOUPIS PRACÍ DODÁVEK A SLUŽEB </t>
  </si>
  <si>
    <t>Zpracování projektové dokumentace pro provedení DÍLA na základě smlouvy o DÍLO, zadávací dokumentace a tedchnické dokumentace pro zadání veřejné zakázky - 1x v digitální podobě, 3x v tištěné podobě</t>
  </si>
  <si>
    <t xml:space="preserve">Ovládání teleskopické tribuny </t>
  </si>
  <si>
    <t>stanovení ceny za kompletní sedadlo podle specifikace bodu 3.3.3.1., 3.3.3.2., 3.3.3.3., 3.3.3.4, 3.3.3.5.. a 3.3.1.5. a 3.3.3.6. technické dokumentace</t>
  </si>
  <si>
    <t>1.13.1.</t>
  </si>
  <si>
    <t xml:space="preserve">Dálkové ovládání </t>
  </si>
  <si>
    <t>(podle specifikace bodu 4.2 a) technické dokumentace</t>
  </si>
  <si>
    <t>1.13.2.</t>
  </si>
  <si>
    <t xml:space="preserve">Kabelové ovládání </t>
  </si>
  <si>
    <t>(podle specifikace bodu 4.2 b) technické dokumentace</t>
  </si>
  <si>
    <t>Náklady na předfinancování celé zakázky (všech položek) do doby úhrady faktury podle čl. 5 Smlouvy o DÍLO</t>
  </si>
  <si>
    <t>(náklady na úvěr nebo náklady na vlastní zdroje)</t>
  </si>
  <si>
    <t>Ostatní výrobní a provozní náklady</t>
  </si>
  <si>
    <t>(např. zkoušky a testování, mzdy, režie. kompletace a příprava k montáži, související provozní vlivy apod.)</t>
  </si>
  <si>
    <t>Náklady musí zahrnovat přepravu osob k provedení montážních prací, ubytování, mzdy, režie, náklady na drobné stavební, provozní zkoušky, revize, návody na obsluhu a údržbu, zaškolení obsluhy a provozní vlivy)</t>
  </si>
  <si>
    <t xml:space="preserve"> </t>
  </si>
  <si>
    <t>Krycí list soupisu prací, dodávek a služeb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</si>
</sst>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9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9"/>
      <color rgb="FF0033CC"/>
      <name val="Arial CE"/>
      <charset val="238"/>
    </font>
    <font>
      <sz val="8"/>
      <color rgb="FF6600FF"/>
      <name val="Arial CE"/>
      <charset val="238"/>
    </font>
    <font>
      <sz val="9"/>
      <color rgb="FF6600FF"/>
      <name val="Arial CE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CCFF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1" fillId="0" borderId="0"/>
  </cellStyleXfs>
  <cellXfs count="162">
    <xf numFmtId="0" fontId="0" fillId="0" borderId="0" xfId="0"/>
    <xf numFmtId="0" fontId="5" fillId="2" borderId="5" xfId="1" applyFont="1" applyFill="1" applyBorder="1" applyAlignment="1" applyProtection="1">
      <alignment vertical="center" shrinkToFit="1"/>
      <protection locked="0"/>
    </xf>
    <xf numFmtId="0" fontId="5" fillId="2" borderId="5" xfId="1" applyFont="1" applyFill="1" applyBorder="1" applyAlignment="1" applyProtection="1">
      <alignment horizontal="left" vertical="center" wrapText="1"/>
      <protection locked="0"/>
    </xf>
    <xf numFmtId="4" fontId="14" fillId="8" borderId="38" xfId="0" applyNumberFormat="1" applyFont="1" applyFill="1" applyBorder="1" applyAlignment="1" applyProtection="1">
      <alignment vertical="center" shrinkToFit="1"/>
      <protection locked="0"/>
    </xf>
    <xf numFmtId="4" fontId="14" fillId="8" borderId="5" xfId="0" applyNumberFormat="1" applyFont="1" applyFill="1" applyBorder="1" applyAlignment="1" applyProtection="1">
      <alignment vertical="center" shrinkToFit="1"/>
      <protection locked="0"/>
    </xf>
    <xf numFmtId="0" fontId="19" fillId="0" borderId="0" xfId="1" applyFont="1" applyAlignment="1">
      <alignment vertical="center"/>
    </xf>
    <xf numFmtId="4" fontId="21" fillId="0" borderId="5" xfId="1" applyNumberFormat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0" fontId="19" fillId="0" borderId="0" xfId="1" applyFont="1" applyAlignment="1">
      <alignment horizontal="center" vertical="center"/>
    </xf>
    <xf numFmtId="4" fontId="19" fillId="0" borderId="0" xfId="1" applyNumberFormat="1" applyFont="1" applyAlignment="1">
      <alignment vertical="center"/>
    </xf>
    <xf numFmtId="3" fontId="14" fillId="8" borderId="5" xfId="0" applyNumberFormat="1" applyFont="1" applyFill="1" applyBorder="1" applyAlignment="1" applyProtection="1">
      <alignment horizontal="center" vertical="center" shrinkToFit="1"/>
      <protection locked="0"/>
    </xf>
    <xf numFmtId="0" fontId="11" fillId="0" borderId="0" xfId="2" applyAlignment="1">
      <alignment vertical="center"/>
    </xf>
    <xf numFmtId="0" fontId="2" fillId="0" borderId="0" xfId="3" applyFont="1" applyAlignment="1">
      <alignment vertical="center"/>
    </xf>
    <xf numFmtId="0" fontId="11" fillId="0" borderId="0" xfId="2" applyAlignment="1">
      <alignment horizontal="center" vertical="center"/>
    </xf>
    <xf numFmtId="0" fontId="1" fillId="0" borderId="0" xfId="3" applyAlignment="1">
      <alignment vertical="center"/>
    </xf>
    <xf numFmtId="0" fontId="13" fillId="0" borderId="0" xfId="3" applyFont="1" applyAlignment="1">
      <alignment vertical="center"/>
    </xf>
    <xf numFmtId="0" fontId="12" fillId="0" borderId="0" xfId="2" applyFont="1" applyAlignment="1">
      <alignment vertical="center"/>
    </xf>
    <xf numFmtId="49" fontId="1" fillId="0" borderId="0" xfId="3" applyNumberFormat="1" applyAlignment="1">
      <alignment horizontal="left" vertical="center"/>
    </xf>
    <xf numFmtId="49" fontId="1" fillId="0" borderId="0" xfId="3" applyNumberFormat="1" applyAlignment="1">
      <alignment vertical="center"/>
    </xf>
    <xf numFmtId="0" fontId="11" fillId="5" borderId="5" xfId="2" applyFill="1" applyBorder="1" applyAlignment="1">
      <alignment vertical="center" wrapText="1"/>
    </xf>
    <xf numFmtId="0" fontId="11" fillId="5" borderId="5" xfId="2" applyFill="1" applyBorder="1" applyAlignment="1">
      <alignment vertical="center"/>
    </xf>
    <xf numFmtId="0" fontId="11" fillId="5" borderId="5" xfId="2" applyFill="1" applyBorder="1" applyAlignment="1">
      <alignment horizontal="center" vertical="center"/>
    </xf>
    <xf numFmtId="0" fontId="11" fillId="6" borderId="22" xfId="2" applyFill="1" applyBorder="1" applyAlignment="1">
      <alignment horizontal="center" vertical="center"/>
    </xf>
    <xf numFmtId="0" fontId="11" fillId="6" borderId="5" xfId="2" applyFill="1" applyBorder="1" applyAlignment="1">
      <alignment horizontal="center" vertical="center"/>
    </xf>
    <xf numFmtId="0" fontId="11" fillId="6" borderId="5" xfId="2" applyFill="1" applyBorder="1" applyAlignment="1">
      <alignment horizontal="center" vertical="center" wrapText="1"/>
    </xf>
    <xf numFmtId="0" fontId="11" fillId="7" borderId="5" xfId="2" applyFill="1" applyBorder="1" applyAlignment="1">
      <alignment horizontal="center" vertical="center"/>
    </xf>
    <xf numFmtId="4" fontId="11" fillId="7" borderId="5" xfId="2" applyNumberFormat="1" applyFill="1" applyBorder="1" applyAlignment="1">
      <alignment vertical="center" shrinkToFit="1"/>
    </xf>
    <xf numFmtId="0" fontId="11" fillId="7" borderId="5" xfId="2" applyFill="1" applyBorder="1" applyAlignment="1">
      <alignment horizontal="center" vertical="center" shrinkToFit="1"/>
    </xf>
    <xf numFmtId="0" fontId="11" fillId="0" borderId="5" xfId="2" applyBorder="1" applyAlignment="1">
      <alignment horizontal="center" vertical="center"/>
    </xf>
    <xf numFmtId="0" fontId="11" fillId="0" borderId="22" xfId="2" applyBorder="1" applyAlignment="1">
      <alignment vertical="center"/>
    </xf>
    <xf numFmtId="4" fontId="11" fillId="0" borderId="5" xfId="2" applyNumberFormat="1" applyBorder="1" applyAlignment="1">
      <alignment vertical="center" shrinkToFit="1"/>
    </xf>
    <xf numFmtId="0" fontId="11" fillId="0" borderId="5" xfId="2" applyBorder="1" applyAlignment="1">
      <alignment horizontal="center" vertical="center" shrinkToFit="1"/>
    </xf>
    <xf numFmtId="0" fontId="16" fillId="0" borderId="22" xfId="2" applyFont="1" applyBorder="1" applyAlignment="1">
      <alignment vertical="center"/>
    </xf>
    <xf numFmtId="0" fontId="11" fillId="0" borderId="22" xfId="2" applyBorder="1" applyAlignment="1">
      <alignment vertical="center" wrapText="1"/>
    </xf>
    <xf numFmtId="0" fontId="0" fillId="0" borderId="22" xfId="2" applyFont="1" applyBorder="1" applyAlignment="1">
      <alignment vertical="center" wrapText="1"/>
    </xf>
    <xf numFmtId="0" fontId="16" fillId="0" borderId="22" xfId="2" applyFont="1" applyBorder="1" applyAlignment="1">
      <alignment vertical="center" wrapText="1"/>
    </xf>
    <xf numFmtId="0" fontId="11" fillId="0" borderId="5" xfId="2" applyBorder="1" applyAlignment="1">
      <alignment vertical="center"/>
    </xf>
    <xf numFmtId="0" fontId="11" fillId="0" borderId="5" xfId="2" applyBorder="1" applyAlignment="1">
      <alignment vertical="center" wrapText="1"/>
    </xf>
    <xf numFmtId="0" fontId="17" fillId="0" borderId="5" xfId="2" applyFont="1" applyBorder="1" applyAlignment="1">
      <alignment vertical="center" wrapText="1"/>
    </xf>
    <xf numFmtId="0" fontId="15" fillId="0" borderId="5" xfId="2" applyFont="1" applyBorder="1" applyAlignment="1">
      <alignment vertical="center" wrapText="1"/>
    </xf>
    <xf numFmtId="0" fontId="11" fillId="2" borderId="0" xfId="2" applyFill="1" applyAlignment="1">
      <alignment vertical="center"/>
    </xf>
    <xf numFmtId="0" fontId="12" fillId="2" borderId="0" xfId="2" applyFont="1" applyFill="1" applyAlignment="1">
      <alignment vertical="center"/>
    </xf>
    <xf numFmtId="0" fontId="11" fillId="2" borderId="0" xfId="2" applyFill="1" applyAlignment="1">
      <alignment horizontal="center" vertical="center"/>
    </xf>
    <xf numFmtId="4" fontId="12" fillId="2" borderId="0" xfId="2" applyNumberFormat="1" applyFont="1" applyFill="1" applyAlignment="1">
      <alignment vertical="center" shrinkToFit="1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" fillId="0" borderId="0" xfId="1"/>
    <xf numFmtId="0" fontId="4" fillId="0" borderId="8" xfId="1" applyFont="1" applyBorder="1" applyAlignment="1">
      <alignment vertical="center" wrapText="1"/>
    </xf>
    <xf numFmtId="0" fontId="4" fillId="0" borderId="9" xfId="1" applyFont="1" applyBorder="1" applyAlignment="1">
      <alignment vertical="center" wrapText="1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49" fontId="3" fillId="3" borderId="35" xfId="1" applyNumberFormat="1" applyFont="1" applyFill="1" applyBorder="1" applyAlignment="1">
      <alignment horizontal="center" vertical="center"/>
    </xf>
    <xf numFmtId="4" fontId="4" fillId="0" borderId="40" xfId="1" applyNumberFormat="1" applyFont="1" applyBorder="1" applyAlignment="1">
      <alignment vertical="center" shrinkToFit="1"/>
    </xf>
    <xf numFmtId="49" fontId="8" fillId="0" borderId="25" xfId="1" applyNumberFormat="1" applyFont="1" applyBorder="1" applyAlignment="1">
      <alignment horizontal="center" vertical="center"/>
    </xf>
    <xf numFmtId="49" fontId="8" fillId="4" borderId="26" xfId="1" applyNumberFormat="1" applyFont="1" applyFill="1" applyBorder="1" applyAlignment="1">
      <alignment vertical="center"/>
    </xf>
    <xf numFmtId="49" fontId="8" fillId="4" borderId="27" xfId="1" applyNumberFormat="1" applyFont="1" applyFill="1" applyBorder="1" applyAlignment="1">
      <alignment vertical="center"/>
    </xf>
    <xf numFmtId="0" fontId="4" fillId="0" borderId="31" xfId="1" applyFont="1" applyBorder="1" applyAlignment="1">
      <alignment vertical="center"/>
    </xf>
    <xf numFmtId="0" fontId="4" fillId="0" borderId="0" xfId="1" applyFont="1" applyAlignment="1">
      <alignment vertical="center"/>
    </xf>
    <xf numFmtId="4" fontId="8" fillId="3" borderId="23" xfId="1" applyNumberFormat="1" applyFont="1" applyFill="1" applyBorder="1" applyAlignment="1">
      <alignment horizontal="right" vertical="center"/>
    </xf>
    <xf numFmtId="0" fontId="4" fillId="0" borderId="15" xfId="1" applyFont="1" applyBorder="1" applyAlignment="1">
      <alignment vertical="center"/>
    </xf>
    <xf numFmtId="0" fontId="4" fillId="0" borderId="33" xfId="1" applyFont="1" applyBorder="1" applyAlignment="1">
      <alignment vertical="center"/>
    </xf>
    <xf numFmtId="0" fontId="4" fillId="0" borderId="34" xfId="1" applyFont="1" applyBorder="1" applyAlignment="1">
      <alignment vertical="center"/>
    </xf>
    <xf numFmtId="49" fontId="9" fillId="0" borderId="0" xfId="1" applyNumberFormat="1" applyFont="1" applyAlignment="1">
      <alignment vertical="center"/>
    </xf>
    <xf numFmtId="0" fontId="9" fillId="0" borderId="0" xfId="1" applyFont="1" applyAlignment="1">
      <alignment vertical="center"/>
    </xf>
    <xf numFmtId="49" fontId="10" fillId="0" borderId="0" xfId="1" applyNumberFormat="1" applyFont="1" applyAlignment="1">
      <alignment horizontal="left" vertical="center"/>
    </xf>
    <xf numFmtId="0" fontId="4" fillId="0" borderId="18" xfId="1" applyFont="1" applyBorder="1" applyAlignment="1">
      <alignment vertical="center"/>
    </xf>
    <xf numFmtId="49" fontId="9" fillId="0" borderId="28" xfId="1" applyNumberFormat="1" applyFont="1" applyBorder="1" applyAlignment="1">
      <alignment horizontal="left" vertical="center"/>
    </xf>
    <xf numFmtId="0" fontId="9" fillId="0" borderId="26" xfId="1" applyFont="1" applyBorder="1" applyAlignment="1">
      <alignment horizontal="left" vertical="center"/>
    </xf>
    <xf numFmtId="0" fontId="9" fillId="0" borderId="27" xfId="1" applyFont="1" applyBorder="1" applyAlignment="1">
      <alignment horizontal="left" vertical="center"/>
    </xf>
    <xf numFmtId="4" fontId="4" fillId="0" borderId="15" xfId="1" applyNumberFormat="1" applyFont="1" applyBorder="1" applyAlignment="1">
      <alignment horizontal="left" vertical="center" wrapText="1" shrinkToFit="1"/>
    </xf>
    <xf numFmtId="4" fontId="4" fillId="0" borderId="14" xfId="1" applyNumberFormat="1" applyFont="1" applyBorder="1" applyAlignment="1">
      <alignment horizontal="left" vertical="center" wrapText="1" shrinkToFit="1"/>
    </xf>
    <xf numFmtId="49" fontId="8" fillId="3" borderId="22" xfId="1" applyNumberFormat="1" applyFont="1" applyFill="1" applyBorder="1" applyAlignment="1">
      <alignment horizontal="left" vertical="center"/>
    </xf>
    <xf numFmtId="0" fontId="8" fillId="3" borderId="32" xfId="1" applyFont="1" applyFill="1" applyBorder="1" applyAlignment="1">
      <alignment horizontal="left" vertical="center"/>
    </xf>
    <xf numFmtId="49" fontId="9" fillId="0" borderId="35" xfId="1" applyNumberFormat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19" xfId="1" applyFont="1" applyBorder="1" applyAlignment="1">
      <alignment horizontal="left" vertical="center"/>
    </xf>
    <xf numFmtId="49" fontId="9" fillId="0" borderId="36" xfId="1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49" fontId="9" fillId="0" borderId="37" xfId="1" applyNumberFormat="1" applyFont="1" applyBorder="1" applyAlignment="1">
      <alignment horizontal="center" vertical="center"/>
    </xf>
    <xf numFmtId="49" fontId="8" fillId="4" borderId="28" xfId="1" applyNumberFormat="1" applyFont="1" applyFill="1" applyBorder="1" applyAlignment="1">
      <alignment horizontal="left" vertical="center"/>
    </xf>
    <xf numFmtId="0" fontId="8" fillId="4" borderId="29" xfId="1" applyFont="1" applyFill="1" applyBorder="1" applyAlignment="1">
      <alignment horizontal="left" vertical="center"/>
    </xf>
    <xf numFmtId="14" fontId="4" fillId="2" borderId="6" xfId="1" applyNumberFormat="1" applyFont="1" applyFill="1" applyBorder="1" applyAlignment="1" applyProtection="1">
      <alignment horizontal="center" vertical="center"/>
      <protection locked="0"/>
    </xf>
    <xf numFmtId="0" fontId="4" fillId="2" borderId="17" xfId="1" applyFont="1" applyFill="1" applyBorder="1" applyAlignment="1" applyProtection="1">
      <alignment horizontal="center" vertical="center"/>
      <protection locked="0"/>
    </xf>
    <xf numFmtId="49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49" fontId="7" fillId="0" borderId="41" xfId="1" applyNumberFormat="1" applyFont="1" applyBorder="1" applyAlignment="1">
      <alignment horizontal="center" vertical="center" wrapText="1"/>
    </xf>
    <xf numFmtId="49" fontId="7" fillId="0" borderId="42" xfId="1" applyNumberFormat="1" applyFont="1" applyBorder="1" applyAlignment="1">
      <alignment horizontal="center" vertical="center" wrapText="1"/>
    </xf>
    <xf numFmtId="49" fontId="7" fillId="0" borderId="43" xfId="1" applyNumberFormat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49" fontId="8" fillId="0" borderId="21" xfId="1" applyNumberFormat="1" applyFont="1" applyBorder="1" applyAlignment="1">
      <alignment horizontal="left" vertical="center" wrapText="1"/>
    </xf>
    <xf numFmtId="49" fontId="8" fillId="0" borderId="9" xfId="1" applyNumberFormat="1" applyFont="1" applyBorder="1" applyAlignment="1">
      <alignment horizontal="left" vertical="center" wrapText="1"/>
    </xf>
    <xf numFmtId="49" fontId="8" fillId="0" borderId="15" xfId="1" applyNumberFormat="1" applyFont="1" applyBorder="1" applyAlignment="1">
      <alignment horizontal="left" vertical="center" wrapText="1"/>
    </xf>
    <xf numFmtId="4" fontId="4" fillId="0" borderId="15" xfId="1" applyNumberFormat="1" applyFont="1" applyBorder="1" applyAlignment="1">
      <alignment vertical="center" wrapText="1" shrinkToFit="1"/>
    </xf>
    <xf numFmtId="4" fontId="4" fillId="0" borderId="14" xfId="1" applyNumberFormat="1" applyFont="1" applyBorder="1" applyAlignment="1">
      <alignment vertical="center" wrapText="1" shrinkToFit="1"/>
    </xf>
    <xf numFmtId="4" fontId="4" fillId="0" borderId="15" xfId="1" applyNumberFormat="1" applyFont="1" applyBorder="1" applyAlignment="1">
      <alignment horizontal="left" vertical="center" shrinkToFit="1"/>
    </xf>
    <xf numFmtId="4" fontId="4" fillId="0" borderId="14" xfId="1" applyNumberFormat="1" applyFont="1" applyBorder="1" applyAlignment="1">
      <alignment horizontal="left" vertical="center" shrinkToFi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4" fillId="0" borderId="14" xfId="1" applyFont="1" applyBorder="1" applyAlignment="1">
      <alignment horizontal="left" vertical="center" wrapText="1"/>
    </xf>
    <xf numFmtId="49" fontId="4" fillId="0" borderId="12" xfId="1" applyNumberFormat="1" applyFont="1" applyBorder="1" applyAlignment="1">
      <alignment vertical="center"/>
    </xf>
    <xf numFmtId="49" fontId="4" fillId="0" borderId="11" xfId="1" applyNumberFormat="1" applyFont="1" applyBorder="1" applyAlignment="1">
      <alignment vertical="center"/>
    </xf>
    <xf numFmtId="49" fontId="4" fillId="0" borderId="15" xfId="1" applyNumberFormat="1" applyFont="1" applyBorder="1" applyAlignment="1">
      <alignment vertical="center"/>
    </xf>
    <xf numFmtId="49" fontId="4" fillId="0" borderId="14" xfId="1" applyNumberFormat="1" applyFont="1" applyBorder="1" applyAlignment="1">
      <alignment vertical="center"/>
    </xf>
    <xf numFmtId="0" fontId="4" fillId="0" borderId="5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left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5" fillId="2" borderId="5" xfId="1" applyFont="1" applyFill="1" applyBorder="1" applyAlignment="1" applyProtection="1">
      <alignment vertical="center" shrinkToFit="1"/>
      <protection locked="0"/>
    </xf>
    <xf numFmtId="49" fontId="4" fillId="2" borderId="6" xfId="1" applyNumberFormat="1" applyFont="1" applyFill="1" applyBorder="1" applyAlignment="1" applyProtection="1">
      <alignment horizontal="left" vertical="center"/>
      <protection locked="0"/>
    </xf>
    <xf numFmtId="0" fontId="4" fillId="2" borderId="6" xfId="1" applyFont="1" applyFill="1" applyBorder="1" applyAlignment="1" applyProtection="1">
      <alignment horizontal="left" vertical="center"/>
      <protection locked="0"/>
    </xf>
    <xf numFmtId="49" fontId="4" fillId="2" borderId="6" xfId="1" applyNumberFormat="1" applyFont="1" applyFill="1" applyBorder="1" applyAlignment="1" applyProtection="1">
      <alignment horizontal="center" vertical="center"/>
      <protection locked="0"/>
    </xf>
    <xf numFmtId="0" fontId="4" fillId="2" borderId="6" xfId="1" applyFont="1" applyFill="1" applyBorder="1" applyAlignment="1" applyProtection="1">
      <alignment horizontal="center" vertical="center"/>
      <protection locked="0"/>
    </xf>
    <xf numFmtId="49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  <xf numFmtId="0" fontId="4" fillId="0" borderId="2" xfId="1" applyFont="1" applyBorder="1" applyAlignment="1">
      <alignment vertical="center" wrapText="1"/>
    </xf>
    <xf numFmtId="0" fontId="4" fillId="0" borderId="2" xfId="1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2" xfId="1" applyFont="1" applyBorder="1" applyAlignment="1">
      <alignment horizontal="left" vertical="center" wrapText="1"/>
    </xf>
    <xf numFmtId="49" fontId="4" fillId="0" borderId="3" xfId="1" applyNumberFormat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vertical="center" wrapText="1"/>
    </xf>
    <xf numFmtId="0" fontId="4" fillId="0" borderId="8" xfId="1" applyFont="1" applyBorder="1" applyAlignment="1">
      <alignment vertical="center" wrapText="1"/>
    </xf>
    <xf numFmtId="0" fontId="5" fillId="2" borderId="5" xfId="1" applyFont="1" applyFill="1" applyBorder="1" applyAlignment="1" applyProtection="1">
      <alignment vertical="center" wrapText="1"/>
      <protection locked="0"/>
    </xf>
    <xf numFmtId="0" fontId="21" fillId="0" borderId="5" xfId="1" applyFont="1" applyBorder="1" applyAlignment="1">
      <alignment vertical="center"/>
    </xf>
    <xf numFmtId="0" fontId="19" fillId="0" borderId="5" xfId="1" applyFont="1" applyBorder="1" applyAlignment="1">
      <alignment horizontal="center" vertical="center"/>
    </xf>
    <xf numFmtId="0" fontId="20" fillId="0" borderId="5" xfId="1" applyFont="1" applyBorder="1" applyAlignment="1">
      <alignment horizontal="center" vertical="center" wrapText="1"/>
    </xf>
    <xf numFmtId="0" fontId="18" fillId="0" borderId="5" xfId="1" applyFont="1" applyBorder="1" applyAlignment="1">
      <alignment horizontal="center" vertical="center"/>
    </xf>
    <xf numFmtId="4" fontId="11" fillId="0" borderId="22" xfId="2" applyNumberFormat="1" applyBorder="1" applyAlignment="1">
      <alignment horizontal="center" vertical="center" shrinkToFit="1"/>
    </xf>
    <xf numFmtId="4" fontId="11" fillId="0" borderId="32" xfId="2" applyNumberFormat="1" applyBorder="1" applyAlignment="1">
      <alignment horizontal="center" vertical="center" shrinkToFit="1"/>
    </xf>
    <xf numFmtId="4" fontId="11" fillId="0" borderId="23" xfId="2" applyNumberFormat="1" applyBorder="1" applyAlignment="1">
      <alignment horizontal="center" vertical="center" shrinkToFit="1"/>
    </xf>
    <xf numFmtId="0" fontId="11" fillId="0" borderId="22" xfId="2" applyBorder="1" applyAlignment="1">
      <alignment horizontal="center" vertical="center"/>
    </xf>
    <xf numFmtId="0" fontId="11" fillId="0" borderId="32" xfId="2" applyBorder="1" applyAlignment="1">
      <alignment horizontal="center" vertical="center"/>
    </xf>
    <xf numFmtId="0" fontId="11" fillId="0" borderId="23" xfId="2" applyBorder="1" applyAlignment="1">
      <alignment horizontal="center" vertical="center"/>
    </xf>
    <xf numFmtId="0" fontId="11" fillId="0" borderId="5" xfId="2" applyBorder="1" applyAlignment="1">
      <alignment horizontal="center" vertical="center"/>
    </xf>
    <xf numFmtId="0" fontId="11" fillId="0" borderId="12" xfId="2" applyBorder="1" applyAlignment="1">
      <alignment horizontal="center" vertical="center"/>
    </xf>
    <xf numFmtId="0" fontId="11" fillId="0" borderId="33" xfId="2" applyBorder="1" applyAlignment="1">
      <alignment horizontal="center" vertical="center"/>
    </xf>
    <xf numFmtId="0" fontId="11" fillId="0" borderId="11" xfId="2" applyBorder="1" applyAlignment="1">
      <alignment horizontal="center" vertical="center"/>
    </xf>
    <xf numFmtId="0" fontId="11" fillId="0" borderId="24" xfId="2" applyBorder="1" applyAlignment="1">
      <alignment horizontal="center" vertical="center"/>
    </xf>
    <xf numFmtId="0" fontId="11" fillId="0" borderId="0" xfId="2" applyAlignment="1">
      <alignment horizontal="center" vertical="center"/>
    </xf>
    <xf numFmtId="0" fontId="11" fillId="0" borderId="39" xfId="2" applyBorder="1" applyAlignment="1">
      <alignment horizontal="center" vertical="center"/>
    </xf>
    <xf numFmtId="0" fontId="11" fillId="0" borderId="15" xfId="2" applyBorder="1" applyAlignment="1">
      <alignment horizontal="center" vertical="center"/>
    </xf>
    <xf numFmtId="0" fontId="11" fillId="0" borderId="31" xfId="2" applyBorder="1" applyAlignment="1">
      <alignment horizontal="center" vertical="center"/>
    </xf>
    <xf numFmtId="0" fontId="11" fillId="0" borderId="14" xfId="2" applyBorder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11" fillId="7" borderId="22" xfId="2" applyFill="1" applyBorder="1" applyAlignment="1">
      <alignment vertical="center"/>
    </xf>
    <xf numFmtId="0" fontId="11" fillId="7" borderId="32" xfId="2" applyFill="1" applyBorder="1" applyAlignment="1">
      <alignment vertical="center"/>
    </xf>
    <xf numFmtId="0" fontId="11" fillId="7" borderId="23" xfId="2" applyFill="1" applyBorder="1" applyAlignment="1">
      <alignment vertical="center"/>
    </xf>
    <xf numFmtId="0" fontId="11" fillId="7" borderId="5" xfId="2" applyFill="1" applyBorder="1" applyAlignment="1">
      <alignment vertical="center"/>
    </xf>
    <xf numFmtId="4" fontId="11" fillId="0" borderId="5" xfId="2" applyNumberFormat="1" applyBorder="1" applyAlignment="1">
      <alignment horizontal="center" vertical="center" shrinkToFit="1"/>
    </xf>
    <xf numFmtId="4" fontId="22" fillId="0" borderId="5" xfId="1" applyNumberFormat="1" applyFont="1" applyBorder="1" applyAlignment="1">
      <alignment vertical="center" shrinkToFit="1"/>
    </xf>
    <xf numFmtId="4" fontId="21" fillId="0" borderId="5" xfId="1" applyNumberFormat="1" applyFont="1" applyBorder="1" applyAlignment="1">
      <alignment vertical="center" shrinkToFit="1"/>
    </xf>
    <xf numFmtId="4" fontId="8" fillId="4" borderId="30" xfId="1" applyNumberFormat="1" applyFont="1" applyFill="1" applyBorder="1" applyAlignment="1">
      <alignment vertical="center" shrinkToFit="1"/>
    </xf>
    <xf numFmtId="4" fontId="8" fillId="3" borderId="23" xfId="1" applyNumberFormat="1" applyFont="1" applyFill="1" applyBorder="1" applyAlignment="1">
      <alignment horizontal="right" vertical="center" shrinkToFit="1"/>
    </xf>
  </cellXfs>
  <cellStyles count="4">
    <cellStyle name="Normal 2 2" xfId="3" xr:uid="{5DFF052A-4B0D-46FB-9969-7BB4A1A6DA84}"/>
    <cellStyle name="Normální" xfId="0" builtinId="0"/>
    <cellStyle name="Normální 2 2" xfId="2" xr:uid="{6D5E1D7C-A82E-48DD-AE7C-C3AFC0CF4163}"/>
    <cellStyle name="Normální 3" xfId="1" xr:uid="{9213DD00-3D0B-41F1-9FC6-9DC996D4730F}"/>
  </cellStyles>
  <dxfs count="0"/>
  <tableStyles count="0" defaultTableStyle="TableStyleMedium2" defaultPivotStyle="PivotStyleLight16"/>
  <colors>
    <mruColors>
      <color rgb="FF66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CD98C-9EBF-46B5-BE76-6CBD980D9DE7}">
  <dimension ref="A1:I29"/>
  <sheetViews>
    <sheetView tabSelected="1" workbookViewId="0">
      <selection activeCell="C30" sqref="C30"/>
    </sheetView>
  </sheetViews>
  <sheetFormatPr defaultColWidth="9.140625" defaultRowHeight="15" x14ac:dyDescent="0.25"/>
  <cols>
    <col min="1" max="1" width="5.28515625" style="46" customWidth="1"/>
    <col min="2" max="2" width="10.7109375" style="46" customWidth="1"/>
    <col min="3" max="3" width="23.7109375" style="46" customWidth="1"/>
    <col min="4" max="4" width="8.85546875" style="46" customWidth="1"/>
    <col min="5" max="6" width="14.5703125" style="46" customWidth="1"/>
    <col min="7" max="7" width="9.7109375" style="46" customWidth="1"/>
    <col min="8" max="8" width="19.5703125" style="46" customWidth="1"/>
    <col min="9" max="9" width="12" style="46" customWidth="1"/>
    <col min="10" max="16384" width="9.140625" style="46"/>
  </cols>
  <sheetData>
    <row r="1" spans="1:9" ht="26.25" x14ac:dyDescent="0.25">
      <c r="A1" s="119" t="s">
        <v>153</v>
      </c>
      <c r="B1" s="120"/>
      <c r="C1" s="120"/>
      <c r="D1" s="120"/>
      <c r="E1" s="120"/>
      <c r="F1" s="120"/>
      <c r="G1" s="120"/>
      <c r="H1" s="120"/>
      <c r="I1" s="120"/>
    </row>
    <row r="2" spans="1:9" ht="8.25" customHeight="1" thickBot="1" x14ac:dyDescent="0.3">
      <c r="A2" s="44"/>
      <c r="B2" s="45"/>
      <c r="C2" s="45"/>
      <c r="D2" s="45"/>
      <c r="E2" s="45"/>
      <c r="F2" s="45"/>
      <c r="G2" s="45"/>
      <c r="H2" s="45"/>
      <c r="I2" s="45"/>
    </row>
    <row r="3" spans="1:9" ht="24.95" customHeight="1" x14ac:dyDescent="0.25">
      <c r="A3" s="121" t="s">
        <v>0</v>
      </c>
      <c r="B3" s="122"/>
      <c r="C3" s="123" t="s">
        <v>1</v>
      </c>
      <c r="D3" s="124"/>
      <c r="E3" s="126" t="s">
        <v>2</v>
      </c>
      <c r="F3" s="126" t="s">
        <v>3</v>
      </c>
      <c r="G3" s="122"/>
      <c r="H3" s="126" t="s">
        <v>4</v>
      </c>
      <c r="I3" s="127" t="s">
        <v>5</v>
      </c>
    </row>
    <row r="4" spans="1:9" ht="24.95" customHeight="1" x14ac:dyDescent="0.25">
      <c r="A4" s="113"/>
      <c r="B4" s="112"/>
      <c r="C4" s="125"/>
      <c r="D4" s="125"/>
      <c r="E4" s="112"/>
      <c r="F4" s="112"/>
      <c r="G4" s="112"/>
      <c r="H4" s="112"/>
      <c r="I4" s="128"/>
    </row>
    <row r="5" spans="1:9" ht="15" customHeight="1" x14ac:dyDescent="0.25">
      <c r="A5" s="111" t="s">
        <v>6</v>
      </c>
      <c r="B5" s="112"/>
      <c r="C5" s="105" t="s">
        <v>54</v>
      </c>
      <c r="D5" s="112"/>
      <c r="E5" s="129" t="s">
        <v>7</v>
      </c>
      <c r="F5" s="131"/>
      <c r="G5" s="131"/>
      <c r="H5" s="105" t="s">
        <v>8</v>
      </c>
      <c r="I5" s="117"/>
    </row>
    <row r="6" spans="1:9" x14ac:dyDescent="0.25">
      <c r="A6" s="113"/>
      <c r="B6" s="112"/>
      <c r="C6" s="112"/>
      <c r="D6" s="112"/>
      <c r="E6" s="130"/>
      <c r="F6" s="131"/>
      <c r="G6" s="131"/>
      <c r="H6" s="112"/>
      <c r="I6" s="118"/>
    </row>
    <row r="7" spans="1:9" ht="15" customHeight="1" x14ac:dyDescent="0.25">
      <c r="A7" s="111" t="s">
        <v>9</v>
      </c>
      <c r="B7" s="112"/>
      <c r="C7" s="105" t="s">
        <v>10</v>
      </c>
      <c r="D7" s="112"/>
      <c r="E7" s="47" t="s">
        <v>11</v>
      </c>
      <c r="F7" s="114" t="s">
        <v>152</v>
      </c>
      <c r="G7" s="114"/>
      <c r="H7" s="105" t="s">
        <v>12</v>
      </c>
      <c r="I7" s="115"/>
    </row>
    <row r="8" spans="1:9" x14ac:dyDescent="0.25">
      <c r="A8" s="113"/>
      <c r="B8" s="112"/>
      <c r="C8" s="112"/>
      <c r="D8" s="112"/>
      <c r="E8" s="48" t="s">
        <v>13</v>
      </c>
      <c r="F8" s="1" t="s">
        <v>152</v>
      </c>
      <c r="G8" s="2"/>
      <c r="H8" s="112"/>
      <c r="I8" s="116"/>
    </row>
    <row r="9" spans="1:9" ht="15" customHeight="1" x14ac:dyDescent="0.25">
      <c r="A9" s="97" t="s">
        <v>14</v>
      </c>
      <c r="B9" s="98"/>
      <c r="C9" s="101" t="s">
        <v>55</v>
      </c>
      <c r="D9" s="102"/>
      <c r="E9" s="105" t="s">
        <v>15</v>
      </c>
      <c r="F9" s="107">
        <v>2026</v>
      </c>
      <c r="G9" s="108"/>
      <c r="H9" s="110" t="s">
        <v>16</v>
      </c>
      <c r="I9" s="81"/>
    </row>
    <row r="10" spans="1:9" ht="15.75" thickBot="1" x14ac:dyDescent="0.3">
      <c r="A10" s="99"/>
      <c r="B10" s="100"/>
      <c r="C10" s="103"/>
      <c r="D10" s="104"/>
      <c r="E10" s="106"/>
      <c r="F10" s="109"/>
      <c r="G10" s="109"/>
      <c r="H10" s="106"/>
      <c r="I10" s="82"/>
    </row>
    <row r="11" spans="1:9" ht="8.25" customHeight="1" x14ac:dyDescent="0.25">
      <c r="A11" s="49"/>
      <c r="B11" s="49"/>
      <c r="C11" s="49"/>
      <c r="D11" s="49"/>
      <c r="E11" s="49"/>
      <c r="F11" s="49"/>
      <c r="G11" s="49"/>
      <c r="H11" s="49"/>
      <c r="I11" s="50"/>
    </row>
    <row r="12" spans="1:9" ht="24" thickBot="1" x14ac:dyDescent="0.3">
      <c r="A12" s="83" t="s">
        <v>17</v>
      </c>
      <c r="B12" s="84"/>
      <c r="C12" s="84"/>
      <c r="D12" s="84"/>
      <c r="E12" s="84"/>
      <c r="F12" s="84"/>
      <c r="G12" s="84"/>
      <c r="H12" s="84"/>
      <c r="I12" s="84"/>
    </row>
    <row r="13" spans="1:9" ht="27" thickBot="1" x14ac:dyDescent="0.3">
      <c r="A13" s="51" t="s">
        <v>18</v>
      </c>
      <c r="B13" s="85" t="s">
        <v>19</v>
      </c>
      <c r="C13" s="86"/>
      <c r="D13" s="86"/>
      <c r="E13" s="86"/>
      <c r="F13" s="86"/>
      <c r="G13" s="86"/>
      <c r="H13" s="86"/>
      <c r="I13" s="87"/>
    </row>
    <row r="14" spans="1:9" ht="36" customHeight="1" x14ac:dyDescent="0.25">
      <c r="A14" s="88" t="s">
        <v>20</v>
      </c>
      <c r="B14" s="90" t="s">
        <v>21</v>
      </c>
      <c r="C14" s="91"/>
      <c r="D14" s="91"/>
      <c r="E14" s="91"/>
      <c r="F14" s="92"/>
      <c r="G14" s="69" t="str">
        <f>Rekapitulace!B6</f>
        <v xml:space="preserve">Konstrukce vybavení teleskopické tribuny </v>
      </c>
      <c r="H14" s="70"/>
      <c r="I14" s="52">
        <f>Rekapitulace!E6</f>
        <v>0</v>
      </c>
    </row>
    <row r="15" spans="1:9" ht="29.25" customHeight="1" x14ac:dyDescent="0.25">
      <c r="A15" s="89"/>
      <c r="B15" s="90"/>
      <c r="C15" s="91"/>
      <c r="D15" s="91"/>
      <c r="E15" s="91"/>
      <c r="F15" s="92"/>
      <c r="G15" s="93" t="str">
        <f>Rekapitulace!B7</f>
        <v>Výroba, kompletace, dodávka a montáž</v>
      </c>
      <c r="H15" s="94"/>
      <c r="I15" s="52">
        <f>Rekapitulace!E7</f>
        <v>0</v>
      </c>
    </row>
    <row r="16" spans="1:9" x14ac:dyDescent="0.25">
      <c r="A16" s="89"/>
      <c r="B16" s="90"/>
      <c r="C16" s="91"/>
      <c r="D16" s="91"/>
      <c r="E16" s="91"/>
      <c r="F16" s="92"/>
      <c r="G16" s="95" t="str">
        <f>Rekapitulace!B8</f>
        <v xml:space="preserve">Ostatní náklady </v>
      </c>
      <c r="H16" s="96"/>
      <c r="I16" s="52">
        <f>Rekapitulace!E8</f>
        <v>0</v>
      </c>
    </row>
    <row r="17" spans="1:9" ht="31.5" customHeight="1" thickBot="1" x14ac:dyDescent="0.3">
      <c r="A17" s="89"/>
      <c r="B17" s="90"/>
      <c r="C17" s="91"/>
      <c r="D17" s="91"/>
      <c r="E17" s="91"/>
      <c r="F17" s="92"/>
      <c r="G17" s="69" t="str">
        <f>Rekapitulace!B9</f>
        <v>Plnění následných závazků podle odst. 1.1.5. Smoouvy o DÍLO</v>
      </c>
      <c r="H17" s="70"/>
      <c r="I17" s="52">
        <f>Rekapitulace!E9</f>
        <v>0</v>
      </c>
    </row>
    <row r="18" spans="1:9" ht="16.5" thickBot="1" x14ac:dyDescent="0.3">
      <c r="A18" s="53" t="s">
        <v>22</v>
      </c>
      <c r="B18" s="54" t="s">
        <v>23</v>
      </c>
      <c r="C18" s="54"/>
      <c r="D18" s="54"/>
      <c r="E18" s="54"/>
      <c r="F18" s="55"/>
      <c r="G18" s="79" t="s">
        <v>24</v>
      </c>
      <c r="H18" s="80"/>
      <c r="I18" s="160">
        <f>SUM(I14:I17)</f>
        <v>0</v>
      </c>
    </row>
    <row r="19" spans="1:9" x14ac:dyDescent="0.25">
      <c r="A19" s="56"/>
      <c r="B19" s="56"/>
      <c r="C19" s="56"/>
      <c r="G19" s="57"/>
      <c r="H19" s="57"/>
      <c r="I19" s="57"/>
    </row>
    <row r="20" spans="1:9" ht="15.75" x14ac:dyDescent="0.25">
      <c r="A20" s="71" t="s">
        <v>25</v>
      </c>
      <c r="B20" s="72"/>
      <c r="C20" s="58"/>
      <c r="D20" s="59"/>
      <c r="E20" s="56"/>
      <c r="F20" s="56"/>
      <c r="G20" s="56"/>
      <c r="H20" s="56"/>
      <c r="I20" s="56"/>
    </row>
    <row r="21" spans="1:9" ht="15.75" x14ac:dyDescent="0.25">
      <c r="A21" s="71" t="s">
        <v>26</v>
      </c>
      <c r="B21" s="72"/>
      <c r="C21" s="58"/>
      <c r="D21" s="71" t="s">
        <v>27</v>
      </c>
      <c r="E21" s="72"/>
      <c r="F21" s="58"/>
      <c r="G21" s="71" t="s">
        <v>24</v>
      </c>
      <c r="H21" s="72"/>
      <c r="I21" s="161">
        <f>I18</f>
        <v>0</v>
      </c>
    </row>
    <row r="22" spans="1:9" ht="15.75" x14ac:dyDescent="0.25">
      <c r="A22" s="71" t="s">
        <v>28</v>
      </c>
      <c r="B22" s="72"/>
      <c r="C22" s="161">
        <f>I21</f>
        <v>0</v>
      </c>
      <c r="D22" s="71" t="s">
        <v>29</v>
      </c>
      <c r="E22" s="72"/>
      <c r="F22" s="161">
        <f>C22*21%</f>
        <v>0</v>
      </c>
      <c r="G22" s="71" t="s">
        <v>30</v>
      </c>
      <c r="H22" s="72"/>
      <c r="I22" s="161">
        <f>C22+F22</f>
        <v>0</v>
      </c>
    </row>
    <row r="23" spans="1:9" ht="15.75" thickBot="1" x14ac:dyDescent="0.3">
      <c r="A23" s="60"/>
      <c r="B23" s="60"/>
      <c r="C23" s="60"/>
      <c r="D23" s="61"/>
      <c r="E23" s="61"/>
      <c r="F23" s="61"/>
      <c r="G23" s="61"/>
      <c r="H23" s="61"/>
      <c r="I23" s="61"/>
    </row>
    <row r="24" spans="1:9" x14ac:dyDescent="0.25">
      <c r="A24" s="62"/>
      <c r="B24" s="63"/>
      <c r="C24" s="63"/>
      <c r="D24" s="73" t="s">
        <v>31</v>
      </c>
      <c r="E24" s="74"/>
      <c r="F24" s="75"/>
      <c r="G24" s="73" t="s">
        <v>32</v>
      </c>
      <c r="H24" s="74"/>
      <c r="I24" s="75"/>
    </row>
    <row r="25" spans="1:9" x14ac:dyDescent="0.25">
      <c r="A25" s="62"/>
      <c r="B25" s="63"/>
      <c r="C25" s="63"/>
      <c r="D25" s="76"/>
      <c r="E25" s="77"/>
      <c r="F25" s="78"/>
      <c r="G25" s="76"/>
      <c r="H25" s="77"/>
      <c r="I25" s="78"/>
    </row>
    <row r="26" spans="1:9" x14ac:dyDescent="0.25">
      <c r="A26" s="62"/>
      <c r="B26" s="63"/>
      <c r="C26" s="63"/>
      <c r="D26" s="76"/>
      <c r="E26" s="77"/>
      <c r="F26" s="78"/>
      <c r="G26" s="76"/>
      <c r="H26" s="77"/>
      <c r="I26" s="78"/>
    </row>
    <row r="27" spans="1:9" x14ac:dyDescent="0.25">
      <c r="A27" s="62"/>
      <c r="B27" s="63"/>
      <c r="C27" s="63"/>
      <c r="D27" s="76"/>
      <c r="E27" s="77"/>
      <c r="F27" s="78"/>
      <c r="G27" s="76"/>
      <c r="H27" s="77"/>
      <c r="I27" s="78"/>
    </row>
    <row r="28" spans="1:9" ht="15.75" thickBot="1" x14ac:dyDescent="0.3">
      <c r="A28" s="62"/>
      <c r="B28" s="63"/>
      <c r="C28" s="63"/>
      <c r="D28" s="66" t="s">
        <v>33</v>
      </c>
      <c r="E28" s="67"/>
      <c r="F28" s="68"/>
      <c r="G28" s="66" t="s">
        <v>33</v>
      </c>
      <c r="H28" s="67"/>
      <c r="I28" s="68"/>
    </row>
    <row r="29" spans="1:9" x14ac:dyDescent="0.25">
      <c r="A29" s="64"/>
      <c r="B29" s="57"/>
      <c r="C29" s="57"/>
      <c r="D29" s="65"/>
      <c r="E29" s="65"/>
      <c r="F29" s="65"/>
      <c r="G29" s="65"/>
      <c r="H29" s="65"/>
      <c r="I29" s="65"/>
    </row>
  </sheetData>
  <sheetProtection algorithmName="SHA-512" hashValue="FPi8mRn6G/ZNSFdWJUJv5BU6ZwQ1RqKlryfz7L9t/zhEmki7VnW11XzlYLEsQcfYuNMSTrqlrXxHamo9ejblWQ==" saltValue="Fu70xP1FjKObOj5vB7zVnQ==" spinCount="100000" sheet="1" objects="1" scenarios="1"/>
  <mergeCells count="46">
    <mergeCell ref="I5:I6"/>
    <mergeCell ref="A1:I1"/>
    <mergeCell ref="A3:B4"/>
    <mergeCell ref="C3:D4"/>
    <mergeCell ref="E3:E4"/>
    <mergeCell ref="F3:G4"/>
    <mergeCell ref="H3:H4"/>
    <mergeCell ref="I3:I4"/>
    <mergeCell ref="A5:B6"/>
    <mergeCell ref="C5:D6"/>
    <mergeCell ref="E5:E6"/>
    <mergeCell ref="F5:G6"/>
    <mergeCell ref="H5:H6"/>
    <mergeCell ref="A7:B8"/>
    <mergeCell ref="C7:D8"/>
    <mergeCell ref="F7:G7"/>
    <mergeCell ref="H7:H8"/>
    <mergeCell ref="I7:I8"/>
    <mergeCell ref="I9:I10"/>
    <mergeCell ref="A12:I12"/>
    <mergeCell ref="B13:I13"/>
    <mergeCell ref="A14:A17"/>
    <mergeCell ref="B14:F17"/>
    <mergeCell ref="G14:H14"/>
    <mergeCell ref="G15:H15"/>
    <mergeCell ref="G16:H16"/>
    <mergeCell ref="A9:B10"/>
    <mergeCell ref="C9:D10"/>
    <mergeCell ref="E9:E10"/>
    <mergeCell ref="F9:G10"/>
    <mergeCell ref="H9:H10"/>
    <mergeCell ref="D28:F28"/>
    <mergeCell ref="G28:I28"/>
    <mergeCell ref="G17:H17"/>
    <mergeCell ref="A22:B22"/>
    <mergeCell ref="D22:E22"/>
    <mergeCell ref="G22:H22"/>
    <mergeCell ref="D24:F24"/>
    <mergeCell ref="G24:I24"/>
    <mergeCell ref="D25:F27"/>
    <mergeCell ref="G25:I27"/>
    <mergeCell ref="G18:H18"/>
    <mergeCell ref="A20:B20"/>
    <mergeCell ref="A21:B21"/>
    <mergeCell ref="D21:E21"/>
    <mergeCell ref="G21:H21"/>
  </mergeCells>
  <pageMargins left="0.70866141732283472" right="0.31496062992125984" top="0.39370078740157483" bottom="0.39370078740157483" header="0.31496062992125984" footer="0.31496062992125984"/>
  <pageSetup paperSize="9" scale="11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0885A-3893-4176-B843-666D69438BF7}">
  <dimension ref="A1:E10"/>
  <sheetViews>
    <sheetView workbookViewId="0">
      <selection activeCell="E11" sqref="E11"/>
    </sheetView>
  </sheetViews>
  <sheetFormatPr defaultRowHeight="14.25" x14ac:dyDescent="0.25"/>
  <cols>
    <col min="1" max="2" width="3.85546875" style="8" customWidth="1"/>
    <col min="3" max="3" width="5.28515625" style="8" customWidth="1"/>
    <col min="4" max="4" width="61.28515625" style="5" customWidth="1"/>
    <col min="5" max="5" width="13.7109375" style="9" customWidth="1"/>
    <col min="6" max="16384" width="9.140625" style="5"/>
  </cols>
  <sheetData>
    <row r="1" spans="1:5" ht="18" x14ac:dyDescent="0.25">
      <c r="A1" s="135" t="s">
        <v>134</v>
      </c>
      <c r="B1" s="135"/>
      <c r="C1" s="135"/>
      <c r="D1" s="135"/>
      <c r="E1" s="135"/>
    </row>
    <row r="2" spans="1:5" ht="41.25" customHeight="1" x14ac:dyDescent="0.25">
      <c r="A2" s="134" t="s">
        <v>1</v>
      </c>
      <c r="B2" s="134"/>
      <c r="C2" s="134"/>
      <c r="D2" s="134"/>
      <c r="E2" s="134"/>
    </row>
    <row r="3" spans="1:5" ht="41.25" customHeight="1" x14ac:dyDescent="0.25">
      <c r="A3" s="134" t="s">
        <v>54</v>
      </c>
      <c r="B3" s="134"/>
      <c r="C3" s="134"/>
      <c r="D3" s="134"/>
      <c r="E3" s="134"/>
    </row>
    <row r="4" spans="1:5" ht="15" x14ac:dyDescent="0.25">
      <c r="A4" s="132" t="s">
        <v>136</v>
      </c>
      <c r="B4" s="132"/>
      <c r="C4" s="132"/>
      <c r="D4" s="132"/>
      <c r="E4" s="6" t="s">
        <v>135</v>
      </c>
    </row>
    <row r="5" spans="1:5" x14ac:dyDescent="0.25">
      <c r="A5" s="133"/>
      <c r="B5" s="133"/>
      <c r="C5" s="133"/>
      <c r="D5" s="133"/>
      <c r="E5" s="133"/>
    </row>
    <row r="6" spans="1:5" ht="15" x14ac:dyDescent="0.25">
      <c r="A6" s="7">
        <v>1</v>
      </c>
      <c r="B6" s="132" t="str">
        <f>'Rozpočtové náklady'!B8:E8</f>
        <v xml:space="preserve">Konstrukce vybavení teleskopické tribuny </v>
      </c>
      <c r="C6" s="132"/>
      <c r="D6" s="132"/>
      <c r="E6" s="158">
        <f>'Rozpočtové náklady'!F8</f>
        <v>0</v>
      </c>
    </row>
    <row r="7" spans="1:5" ht="15" x14ac:dyDescent="0.25">
      <c r="A7" s="7">
        <v>2</v>
      </c>
      <c r="B7" s="132" t="str">
        <f>'Rozpočtové náklady'!B45:E45</f>
        <v>Výroba, kompletace, dodávka a montáž</v>
      </c>
      <c r="C7" s="132"/>
      <c r="D7" s="132"/>
      <c r="E7" s="159">
        <f>'Rozpočtové náklady'!F45</f>
        <v>0</v>
      </c>
    </row>
    <row r="8" spans="1:5" ht="15" x14ac:dyDescent="0.25">
      <c r="A8" s="7">
        <v>3</v>
      </c>
      <c r="B8" s="132" t="str">
        <f>'Rozpočtové náklady'!B65:E65</f>
        <v xml:space="preserve">Ostatní náklady </v>
      </c>
      <c r="C8" s="132"/>
      <c r="D8" s="132"/>
      <c r="E8" s="159">
        <f>'Rozpočtové náklady'!F65</f>
        <v>0</v>
      </c>
    </row>
    <row r="9" spans="1:5" ht="15" x14ac:dyDescent="0.25">
      <c r="A9" s="7">
        <v>4</v>
      </c>
      <c r="B9" s="132" t="str">
        <f>'Rozpočtové náklady'!B71:E71</f>
        <v>Plnění následných závazků podle odst. 1.1.5. Smoouvy o DÍLO</v>
      </c>
      <c r="C9" s="132"/>
      <c r="D9" s="132"/>
      <c r="E9" s="159">
        <f>'Rozpočtové náklady'!F71</f>
        <v>0</v>
      </c>
    </row>
    <row r="10" spans="1:5" ht="15" x14ac:dyDescent="0.25">
      <c r="A10" s="7">
        <v>6</v>
      </c>
      <c r="B10" s="132" t="s">
        <v>53</v>
      </c>
      <c r="C10" s="132"/>
      <c r="D10" s="132"/>
      <c r="E10" s="159">
        <f>SUM(E6:E9)</f>
        <v>0</v>
      </c>
    </row>
  </sheetData>
  <sheetProtection algorithmName="SHA-512" hashValue="LBBh8o/rDA9cEkDkTSDpNCdDTsC9ggdysYN9FVG5Kn/BQOUuWCdSFaxUA1+LXCJgfEXNu2U7gkofMiHkEVumrw==" saltValue="5T3PvQDYvjU+DjW+nHP8yQ==" spinCount="100000" sheet="1" objects="1" scenarios="1"/>
  <mergeCells count="10">
    <mergeCell ref="A1:E1"/>
    <mergeCell ref="A2:E2"/>
    <mergeCell ref="A4:D4"/>
    <mergeCell ref="B6:D6"/>
    <mergeCell ref="B7:D7"/>
    <mergeCell ref="B8:D8"/>
    <mergeCell ref="B9:D9"/>
    <mergeCell ref="B10:D10"/>
    <mergeCell ref="A5:E5"/>
    <mergeCell ref="A3:E3"/>
  </mergeCells>
  <pageMargins left="0.70866141732283472" right="0.31496062992125984" top="0.78740157480314965" bottom="0.78740157480314965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E78D9-E347-4E27-95E0-BF202EB0F9ED}">
  <dimension ref="A1:L74"/>
  <sheetViews>
    <sheetView topLeftCell="A43" zoomScaleNormal="100" workbookViewId="0">
      <selection activeCell="E72" sqref="E72"/>
    </sheetView>
  </sheetViews>
  <sheetFormatPr defaultColWidth="9.140625" defaultRowHeight="12.75" x14ac:dyDescent="0.25"/>
  <cols>
    <col min="1" max="1" width="7.85546875" style="11" customWidth="1"/>
    <col min="2" max="2" width="62.7109375" style="11" customWidth="1"/>
    <col min="3" max="3" width="9.140625" style="13"/>
    <col min="4" max="4" width="8.42578125" style="11" customWidth="1"/>
    <col min="5" max="5" width="12.7109375" style="11" customWidth="1"/>
    <col min="6" max="6" width="11.42578125" style="11" customWidth="1"/>
    <col min="7" max="7" width="8.28515625" style="11" customWidth="1"/>
    <col min="8" max="8" width="11.85546875" style="11" customWidth="1"/>
    <col min="9" max="16384" width="9.140625" style="11"/>
  </cols>
  <sheetData>
    <row r="1" spans="1:12" ht="23.25" customHeight="1" x14ac:dyDescent="0.25">
      <c r="A1" s="152" t="s">
        <v>137</v>
      </c>
      <c r="B1" s="152"/>
      <c r="C1" s="152"/>
      <c r="D1" s="152"/>
      <c r="E1" s="152"/>
      <c r="F1" s="152"/>
      <c r="G1" s="152"/>
      <c r="H1" s="152"/>
    </row>
    <row r="2" spans="1:12" ht="15" x14ac:dyDescent="0.25">
      <c r="A2" s="12" t="s">
        <v>34</v>
      </c>
      <c r="B2" s="11" t="s">
        <v>1</v>
      </c>
      <c r="D2" s="14"/>
      <c r="E2" s="14"/>
      <c r="F2" s="14"/>
      <c r="G2" s="14"/>
      <c r="H2" s="14"/>
      <c r="I2" s="14"/>
      <c r="J2" s="15"/>
      <c r="K2" s="15"/>
      <c r="L2" s="15"/>
    </row>
    <row r="3" spans="1:12" ht="15" x14ac:dyDescent="0.25">
      <c r="A3" s="12"/>
      <c r="B3" s="16" t="s">
        <v>54</v>
      </c>
      <c r="D3" s="14"/>
      <c r="E3" s="14"/>
      <c r="F3" s="14"/>
      <c r="G3" s="14"/>
      <c r="H3" s="14"/>
      <c r="I3" s="14"/>
      <c r="J3" s="15"/>
      <c r="K3" s="15"/>
      <c r="L3" s="15"/>
    </row>
    <row r="4" spans="1:12" ht="15" x14ac:dyDescent="0.25">
      <c r="A4" s="12" t="s">
        <v>35</v>
      </c>
      <c r="B4" s="11" t="s">
        <v>36</v>
      </c>
      <c r="D4" s="14"/>
      <c r="E4" s="14"/>
      <c r="F4" s="14"/>
      <c r="G4" s="14"/>
      <c r="H4" s="14"/>
      <c r="I4" s="14"/>
      <c r="J4" s="14"/>
      <c r="K4" s="14"/>
      <c r="L4" s="14"/>
    </row>
    <row r="5" spans="1:12" ht="15" x14ac:dyDescent="0.25">
      <c r="A5" s="12" t="s">
        <v>16</v>
      </c>
      <c r="B5" s="17" t="s">
        <v>56</v>
      </c>
      <c r="D5" s="18"/>
      <c r="E5" s="18"/>
      <c r="F5" s="18"/>
      <c r="G5" s="18"/>
      <c r="H5" s="18"/>
      <c r="I5" s="18"/>
      <c r="J5" s="15"/>
      <c r="K5" s="15"/>
      <c r="L5" s="15"/>
    </row>
    <row r="7" spans="1:12" ht="25.5" x14ac:dyDescent="0.25">
      <c r="A7" s="19" t="s">
        <v>37</v>
      </c>
      <c r="B7" s="20" t="s">
        <v>38</v>
      </c>
      <c r="C7" s="21" t="s">
        <v>39</v>
      </c>
      <c r="D7" s="21" t="s">
        <v>40</v>
      </c>
      <c r="E7" s="22" t="s">
        <v>41</v>
      </c>
      <c r="F7" s="23" t="s">
        <v>42</v>
      </c>
      <c r="G7" s="24" t="s">
        <v>43</v>
      </c>
      <c r="H7" s="24" t="s">
        <v>44</v>
      </c>
    </row>
    <row r="8" spans="1:12" x14ac:dyDescent="0.25">
      <c r="A8" s="25">
        <v>1</v>
      </c>
      <c r="B8" s="153" t="s">
        <v>72</v>
      </c>
      <c r="C8" s="154"/>
      <c r="D8" s="154"/>
      <c r="E8" s="155"/>
      <c r="F8" s="26">
        <f>SUM(F9:F44)</f>
        <v>0</v>
      </c>
      <c r="G8" s="27">
        <v>21</v>
      </c>
      <c r="H8" s="26">
        <f>SUM(H9:H44)</f>
        <v>0</v>
      </c>
    </row>
    <row r="9" spans="1:12" x14ac:dyDescent="0.25">
      <c r="A9" s="28" t="s">
        <v>45</v>
      </c>
      <c r="B9" s="29" t="s">
        <v>82</v>
      </c>
      <c r="C9" s="28" t="s">
        <v>46</v>
      </c>
      <c r="D9" s="28">
        <v>1</v>
      </c>
      <c r="E9" s="4"/>
      <c r="F9" s="30">
        <f>D9*E9</f>
        <v>0</v>
      </c>
      <c r="G9" s="31">
        <v>21</v>
      </c>
      <c r="H9" s="30">
        <f>F9*(1+G9/100)</f>
        <v>0</v>
      </c>
    </row>
    <row r="10" spans="1:12" x14ac:dyDescent="0.25">
      <c r="A10" s="28"/>
      <c r="B10" s="32" t="s">
        <v>58</v>
      </c>
      <c r="C10" s="142"/>
      <c r="D10" s="142"/>
      <c r="E10" s="142"/>
      <c r="F10" s="142"/>
      <c r="G10" s="142"/>
      <c r="H10" s="142"/>
    </row>
    <row r="11" spans="1:12" ht="25.5" x14ac:dyDescent="0.25">
      <c r="A11" s="28" t="s">
        <v>47</v>
      </c>
      <c r="B11" s="33" t="s">
        <v>87</v>
      </c>
      <c r="C11" s="28" t="s">
        <v>46</v>
      </c>
      <c r="D11" s="28">
        <v>1</v>
      </c>
      <c r="E11" s="4"/>
      <c r="F11" s="30">
        <f>D11*E11</f>
        <v>0</v>
      </c>
      <c r="G11" s="31">
        <v>21</v>
      </c>
      <c r="H11" s="30">
        <f>F11*(1+G11/100)</f>
        <v>0</v>
      </c>
    </row>
    <row r="12" spans="1:12" x14ac:dyDescent="0.25">
      <c r="A12" s="28"/>
      <c r="B12" s="32" t="s">
        <v>59</v>
      </c>
      <c r="C12" s="142"/>
      <c r="D12" s="142"/>
      <c r="E12" s="142"/>
      <c r="F12" s="142"/>
      <c r="G12" s="142"/>
      <c r="H12" s="142"/>
    </row>
    <row r="13" spans="1:12" ht="15" x14ac:dyDescent="0.25">
      <c r="A13" s="28" t="s">
        <v>48</v>
      </c>
      <c r="B13" s="34" t="s">
        <v>86</v>
      </c>
      <c r="C13" s="28" t="s">
        <v>49</v>
      </c>
      <c r="D13" s="10"/>
      <c r="E13" s="4"/>
      <c r="F13" s="30">
        <f>D13*E13</f>
        <v>0</v>
      </c>
      <c r="G13" s="31">
        <v>21</v>
      </c>
      <c r="H13" s="30">
        <f>F13*(1+G13/100)</f>
        <v>0</v>
      </c>
    </row>
    <row r="14" spans="1:12" x14ac:dyDescent="0.25">
      <c r="A14" s="28"/>
      <c r="B14" s="32" t="s">
        <v>60</v>
      </c>
      <c r="C14" s="142"/>
      <c r="D14" s="142"/>
      <c r="E14" s="142"/>
      <c r="F14" s="142"/>
      <c r="G14" s="142"/>
      <c r="H14" s="142"/>
    </row>
    <row r="15" spans="1:12" ht="15" x14ac:dyDescent="0.25">
      <c r="A15" s="28" t="s">
        <v>57</v>
      </c>
      <c r="B15" s="34" t="s">
        <v>88</v>
      </c>
      <c r="C15" s="28" t="s">
        <v>46</v>
      </c>
      <c r="D15" s="28">
        <v>1</v>
      </c>
      <c r="E15" s="4"/>
      <c r="F15" s="30">
        <f>D15*E15</f>
        <v>0</v>
      </c>
      <c r="G15" s="31">
        <v>21</v>
      </c>
      <c r="H15" s="30">
        <f>F15*(1+G15/100)</f>
        <v>0</v>
      </c>
    </row>
    <row r="16" spans="1:12" x14ac:dyDescent="0.25">
      <c r="A16" s="28"/>
      <c r="B16" s="32" t="s">
        <v>89</v>
      </c>
      <c r="C16" s="142"/>
      <c r="D16" s="142"/>
      <c r="E16" s="142"/>
      <c r="F16" s="142"/>
      <c r="G16" s="142"/>
      <c r="H16" s="142"/>
    </row>
    <row r="17" spans="1:8" ht="30" x14ac:dyDescent="0.25">
      <c r="A17" s="28" t="s">
        <v>62</v>
      </c>
      <c r="B17" s="34" t="s">
        <v>61</v>
      </c>
      <c r="C17" s="28" t="s">
        <v>46</v>
      </c>
      <c r="D17" s="28">
        <v>1</v>
      </c>
      <c r="E17" s="4"/>
      <c r="F17" s="30">
        <f>D17*E17</f>
        <v>0</v>
      </c>
      <c r="G17" s="31">
        <v>21</v>
      </c>
      <c r="H17" s="30">
        <f>F17*(1+G17/100)</f>
        <v>0</v>
      </c>
    </row>
    <row r="18" spans="1:8" x14ac:dyDescent="0.25">
      <c r="A18" s="28"/>
      <c r="B18" s="32" t="s">
        <v>83</v>
      </c>
      <c r="C18" s="142"/>
      <c r="D18" s="142"/>
      <c r="E18" s="142"/>
      <c r="F18" s="142"/>
      <c r="G18" s="142"/>
      <c r="H18" s="142"/>
    </row>
    <row r="19" spans="1:8" ht="15" x14ac:dyDescent="0.25">
      <c r="A19" s="28" t="s">
        <v>63</v>
      </c>
      <c r="B19" s="34" t="s">
        <v>85</v>
      </c>
      <c r="C19" s="28" t="s">
        <v>46</v>
      </c>
      <c r="D19" s="28">
        <v>1</v>
      </c>
      <c r="E19" s="4"/>
      <c r="F19" s="30">
        <f>D19*E19</f>
        <v>0</v>
      </c>
      <c r="G19" s="31">
        <v>21</v>
      </c>
      <c r="H19" s="30">
        <f>F19*(1+G19/100)</f>
        <v>0</v>
      </c>
    </row>
    <row r="20" spans="1:8" x14ac:dyDescent="0.25">
      <c r="A20" s="28"/>
      <c r="B20" s="32" t="s">
        <v>84</v>
      </c>
      <c r="C20" s="142"/>
      <c r="D20" s="142"/>
      <c r="E20" s="142"/>
      <c r="F20" s="142"/>
      <c r="G20" s="142"/>
      <c r="H20" s="142"/>
    </row>
    <row r="21" spans="1:8" ht="15" x14ac:dyDescent="0.25">
      <c r="A21" s="28" t="s">
        <v>66</v>
      </c>
      <c r="B21" s="34" t="s">
        <v>64</v>
      </c>
      <c r="C21" s="28" t="s">
        <v>46</v>
      </c>
      <c r="D21" s="28">
        <v>1</v>
      </c>
      <c r="E21" s="4"/>
      <c r="F21" s="30">
        <f>D21*E21</f>
        <v>0</v>
      </c>
      <c r="G21" s="31">
        <v>21</v>
      </c>
      <c r="H21" s="30">
        <f>F21*(1+G21/100)</f>
        <v>0</v>
      </c>
    </row>
    <row r="22" spans="1:8" x14ac:dyDescent="0.25">
      <c r="A22" s="28"/>
      <c r="B22" s="32" t="s">
        <v>65</v>
      </c>
      <c r="C22" s="142"/>
      <c r="D22" s="142"/>
      <c r="E22" s="142"/>
      <c r="F22" s="142"/>
      <c r="G22" s="142"/>
      <c r="H22" s="142"/>
    </row>
    <row r="23" spans="1:8" ht="15" x14ac:dyDescent="0.25">
      <c r="A23" s="28" t="s">
        <v>68</v>
      </c>
      <c r="B23" s="34" t="s">
        <v>67</v>
      </c>
      <c r="C23" s="28" t="s">
        <v>49</v>
      </c>
      <c r="D23" s="28">
        <v>62</v>
      </c>
      <c r="E23" s="4"/>
      <c r="F23" s="30">
        <f>D23*E23</f>
        <v>0</v>
      </c>
      <c r="G23" s="31">
        <v>21</v>
      </c>
      <c r="H23" s="30">
        <f>F23*(1+G23/100)</f>
        <v>0</v>
      </c>
    </row>
    <row r="24" spans="1:8" ht="22.5" x14ac:dyDescent="0.25">
      <c r="A24" s="28"/>
      <c r="B24" s="35" t="s">
        <v>140</v>
      </c>
      <c r="C24" s="142"/>
      <c r="D24" s="142"/>
      <c r="E24" s="142"/>
      <c r="F24" s="142"/>
      <c r="G24" s="142"/>
      <c r="H24" s="142"/>
    </row>
    <row r="25" spans="1:8" ht="15" x14ac:dyDescent="0.25">
      <c r="A25" s="28" t="s">
        <v>71</v>
      </c>
      <c r="B25" s="34" t="s">
        <v>69</v>
      </c>
      <c r="C25" s="28" t="s">
        <v>46</v>
      </c>
      <c r="D25" s="28">
        <v>1</v>
      </c>
      <c r="E25" s="4"/>
      <c r="F25" s="30">
        <f>D25*E25</f>
        <v>0</v>
      </c>
      <c r="G25" s="31">
        <v>21</v>
      </c>
      <c r="H25" s="30">
        <f>F25*(1+G25/100)</f>
        <v>0</v>
      </c>
    </row>
    <row r="26" spans="1:8" x14ac:dyDescent="0.25">
      <c r="A26" s="28"/>
      <c r="B26" s="32" t="s">
        <v>70</v>
      </c>
      <c r="C26" s="142"/>
      <c r="D26" s="142"/>
      <c r="E26" s="142"/>
      <c r="F26" s="142"/>
      <c r="G26" s="142"/>
      <c r="H26" s="142"/>
    </row>
    <row r="27" spans="1:8" ht="15" x14ac:dyDescent="0.25">
      <c r="A27" s="28" t="s">
        <v>73</v>
      </c>
      <c r="B27" s="34" t="s">
        <v>90</v>
      </c>
      <c r="C27" s="28" t="s">
        <v>46</v>
      </c>
      <c r="D27" s="28">
        <v>1</v>
      </c>
      <c r="E27" s="30">
        <f>SUM(E28:E31)</f>
        <v>0</v>
      </c>
      <c r="F27" s="30">
        <f>D27*E27</f>
        <v>0</v>
      </c>
      <c r="G27" s="31">
        <v>21</v>
      </c>
      <c r="H27" s="30">
        <f>F27*(1+G27/100)</f>
        <v>0</v>
      </c>
    </row>
    <row r="28" spans="1:8" ht="30" x14ac:dyDescent="0.25">
      <c r="A28" s="28" t="s">
        <v>95</v>
      </c>
      <c r="B28" s="34" t="s">
        <v>92</v>
      </c>
      <c r="C28" s="28" t="s">
        <v>46</v>
      </c>
      <c r="D28" s="28">
        <v>1</v>
      </c>
      <c r="E28" s="4"/>
      <c r="F28" s="136"/>
      <c r="G28" s="137"/>
      <c r="H28" s="138"/>
    </row>
    <row r="29" spans="1:8" x14ac:dyDescent="0.25">
      <c r="A29" s="28"/>
      <c r="B29" s="32" t="s">
        <v>93</v>
      </c>
      <c r="C29" s="142"/>
      <c r="D29" s="142"/>
      <c r="E29" s="142"/>
      <c r="F29" s="142"/>
      <c r="G29" s="142"/>
      <c r="H29" s="142"/>
    </row>
    <row r="30" spans="1:8" ht="15" x14ac:dyDescent="0.25">
      <c r="A30" s="28" t="s">
        <v>96</v>
      </c>
      <c r="B30" s="34" t="s">
        <v>91</v>
      </c>
      <c r="C30" s="28" t="s">
        <v>46</v>
      </c>
      <c r="D30" s="28">
        <v>1</v>
      </c>
      <c r="E30" s="4"/>
      <c r="F30" s="136"/>
      <c r="G30" s="137"/>
      <c r="H30" s="138"/>
    </row>
    <row r="31" spans="1:8" x14ac:dyDescent="0.25">
      <c r="A31" s="28"/>
      <c r="B31" s="32" t="s">
        <v>94</v>
      </c>
      <c r="C31" s="142"/>
      <c r="D31" s="142"/>
      <c r="E31" s="142"/>
      <c r="F31" s="142"/>
      <c r="G31" s="142"/>
      <c r="H31" s="142"/>
    </row>
    <row r="32" spans="1:8" ht="15" x14ac:dyDescent="0.25">
      <c r="A32" s="28" t="s">
        <v>75</v>
      </c>
      <c r="B32" s="34" t="s">
        <v>112</v>
      </c>
      <c r="C32" s="28" t="s">
        <v>46</v>
      </c>
      <c r="D32" s="28">
        <v>1</v>
      </c>
      <c r="E32" s="4"/>
      <c r="F32" s="30">
        <f>D32*E32</f>
        <v>0</v>
      </c>
      <c r="G32" s="31">
        <v>21</v>
      </c>
      <c r="H32" s="30">
        <f>F32*(1+G32/100)</f>
        <v>0</v>
      </c>
    </row>
    <row r="33" spans="1:8" x14ac:dyDescent="0.25">
      <c r="A33" s="28"/>
      <c r="B33" s="32" t="s">
        <v>78</v>
      </c>
      <c r="C33" s="142"/>
      <c r="D33" s="142"/>
      <c r="E33" s="142"/>
      <c r="F33" s="142"/>
      <c r="G33" s="142"/>
      <c r="H33" s="142"/>
    </row>
    <row r="34" spans="1:8" ht="15" x14ac:dyDescent="0.25">
      <c r="A34" s="28" t="s">
        <v>77</v>
      </c>
      <c r="B34" s="34" t="s">
        <v>74</v>
      </c>
      <c r="C34" s="28" t="s">
        <v>49</v>
      </c>
      <c r="D34" s="10"/>
      <c r="E34" s="4"/>
      <c r="F34" s="30">
        <f>D34*E34</f>
        <v>0</v>
      </c>
      <c r="G34" s="31">
        <v>21</v>
      </c>
      <c r="H34" s="30">
        <f>F34*(1+G34/100)</f>
        <v>0</v>
      </c>
    </row>
    <row r="35" spans="1:8" x14ac:dyDescent="0.25">
      <c r="A35" s="28"/>
      <c r="B35" s="32" t="s">
        <v>76</v>
      </c>
      <c r="C35" s="142"/>
      <c r="D35" s="142"/>
      <c r="E35" s="142"/>
      <c r="F35" s="142"/>
      <c r="G35" s="142"/>
      <c r="H35" s="142"/>
    </row>
    <row r="36" spans="1:8" ht="15" x14ac:dyDescent="0.25">
      <c r="A36" s="28" t="s">
        <v>79</v>
      </c>
      <c r="B36" s="34" t="s">
        <v>139</v>
      </c>
      <c r="C36" s="28" t="s">
        <v>46</v>
      </c>
      <c r="D36" s="28">
        <v>1</v>
      </c>
      <c r="E36" s="30">
        <f>SUM(E37:E40)</f>
        <v>0</v>
      </c>
      <c r="F36" s="30">
        <f>D36*E36</f>
        <v>0</v>
      </c>
      <c r="G36" s="31">
        <v>21</v>
      </c>
      <c r="H36" s="30">
        <f>F36*(1+G36/100)</f>
        <v>0</v>
      </c>
    </row>
    <row r="37" spans="1:8" ht="15" x14ac:dyDescent="0.25">
      <c r="A37" s="28" t="s">
        <v>141</v>
      </c>
      <c r="B37" s="34" t="s">
        <v>142</v>
      </c>
      <c r="C37" s="28" t="s">
        <v>49</v>
      </c>
      <c r="D37" s="28">
        <v>2</v>
      </c>
      <c r="E37" s="4"/>
      <c r="F37" s="136"/>
      <c r="G37" s="137"/>
      <c r="H37" s="138"/>
    </row>
    <row r="38" spans="1:8" x14ac:dyDescent="0.25">
      <c r="A38" s="28"/>
      <c r="B38" s="32" t="s">
        <v>143</v>
      </c>
      <c r="C38" s="142"/>
      <c r="D38" s="142"/>
      <c r="E38" s="142"/>
      <c r="F38" s="142"/>
      <c r="G38" s="142"/>
      <c r="H38" s="142"/>
    </row>
    <row r="39" spans="1:8" ht="15" x14ac:dyDescent="0.25">
      <c r="A39" s="28" t="s">
        <v>144</v>
      </c>
      <c r="B39" s="34" t="s">
        <v>145</v>
      </c>
      <c r="C39" s="28" t="s">
        <v>49</v>
      </c>
      <c r="D39" s="28">
        <v>1</v>
      </c>
      <c r="E39" s="4"/>
      <c r="F39" s="139"/>
      <c r="G39" s="140"/>
      <c r="H39" s="141"/>
    </row>
    <row r="40" spans="1:8" x14ac:dyDescent="0.25">
      <c r="A40" s="28"/>
      <c r="B40" s="32" t="s">
        <v>146</v>
      </c>
      <c r="C40" s="142"/>
      <c r="D40" s="142"/>
      <c r="E40" s="142"/>
      <c r="F40" s="142"/>
      <c r="G40" s="142"/>
      <c r="H40" s="142"/>
    </row>
    <row r="41" spans="1:8" ht="15" x14ac:dyDescent="0.25">
      <c r="A41" s="28" t="s">
        <v>97</v>
      </c>
      <c r="B41" s="34" t="s">
        <v>81</v>
      </c>
      <c r="C41" s="28" t="s">
        <v>46</v>
      </c>
      <c r="D41" s="28">
        <v>1</v>
      </c>
      <c r="E41" s="4"/>
      <c r="F41" s="30">
        <f>D41*E41</f>
        <v>0</v>
      </c>
      <c r="G41" s="31">
        <v>21</v>
      </c>
      <c r="H41" s="30">
        <f>F41*(1+G41/100)</f>
        <v>0</v>
      </c>
    </row>
    <row r="42" spans="1:8" x14ac:dyDescent="0.25">
      <c r="A42" s="28"/>
      <c r="B42" s="32" t="s">
        <v>80</v>
      </c>
      <c r="C42" s="142"/>
      <c r="D42" s="142"/>
      <c r="E42" s="142"/>
      <c r="F42" s="142"/>
      <c r="G42" s="142"/>
      <c r="H42" s="142"/>
    </row>
    <row r="43" spans="1:8" ht="15" x14ac:dyDescent="0.25">
      <c r="A43" s="28" t="s">
        <v>98</v>
      </c>
      <c r="B43" s="34" t="s">
        <v>113</v>
      </c>
      <c r="C43" s="28" t="s">
        <v>46</v>
      </c>
      <c r="D43" s="28">
        <v>1</v>
      </c>
      <c r="E43" s="4"/>
      <c r="F43" s="30">
        <f>D43*E43</f>
        <v>0</v>
      </c>
      <c r="G43" s="31">
        <v>21</v>
      </c>
      <c r="H43" s="30">
        <f>F43*(1+G43/100)</f>
        <v>0</v>
      </c>
    </row>
    <row r="44" spans="1:8" ht="42.75" customHeight="1" x14ac:dyDescent="0.25">
      <c r="A44" s="28"/>
      <c r="B44" s="35" t="s">
        <v>114</v>
      </c>
      <c r="C44" s="139"/>
      <c r="D44" s="140"/>
      <c r="E44" s="140"/>
      <c r="F44" s="140"/>
      <c r="G44" s="140"/>
      <c r="H44" s="141"/>
    </row>
    <row r="45" spans="1:8" x14ac:dyDescent="0.25">
      <c r="A45" s="25">
        <v>2</v>
      </c>
      <c r="B45" s="153" t="s">
        <v>99</v>
      </c>
      <c r="C45" s="154"/>
      <c r="D45" s="154"/>
      <c r="E45" s="155"/>
      <c r="F45" s="26">
        <f>SUM(F46:F64)</f>
        <v>0</v>
      </c>
      <c r="G45" s="27">
        <v>21</v>
      </c>
      <c r="H45" s="26">
        <f>SUM(H46:H64)</f>
        <v>0</v>
      </c>
    </row>
    <row r="46" spans="1:8" x14ac:dyDescent="0.25">
      <c r="A46" s="28" t="s">
        <v>50</v>
      </c>
      <c r="B46" s="36" t="s">
        <v>111</v>
      </c>
      <c r="C46" s="28" t="s">
        <v>46</v>
      </c>
      <c r="D46" s="28">
        <v>1</v>
      </c>
      <c r="E46" s="157">
        <f>SUM(E47:E58)</f>
        <v>0</v>
      </c>
      <c r="F46" s="30">
        <f>D46*E46</f>
        <v>0</v>
      </c>
      <c r="G46" s="31">
        <v>21</v>
      </c>
      <c r="H46" s="30">
        <f>F46*(1+G46/100)</f>
        <v>0</v>
      </c>
    </row>
    <row r="47" spans="1:8" ht="25.5" x14ac:dyDescent="0.25">
      <c r="A47" s="28" t="s">
        <v>100</v>
      </c>
      <c r="B47" s="37" t="s">
        <v>123</v>
      </c>
      <c r="C47" s="28" t="s">
        <v>46</v>
      </c>
      <c r="D47" s="28">
        <v>1</v>
      </c>
      <c r="E47" s="4"/>
      <c r="F47" s="136"/>
      <c r="G47" s="137"/>
      <c r="H47" s="138"/>
    </row>
    <row r="48" spans="1:8" x14ac:dyDescent="0.25">
      <c r="A48" s="28"/>
      <c r="B48" s="38" t="s">
        <v>122</v>
      </c>
      <c r="C48" s="139"/>
      <c r="D48" s="140"/>
      <c r="E48" s="140"/>
      <c r="F48" s="140"/>
      <c r="G48" s="140"/>
      <c r="H48" s="141"/>
    </row>
    <row r="49" spans="1:8" ht="38.25" x14ac:dyDescent="0.25">
      <c r="A49" s="28" t="s">
        <v>120</v>
      </c>
      <c r="B49" s="37" t="s">
        <v>138</v>
      </c>
      <c r="C49" s="28" t="s">
        <v>46</v>
      </c>
      <c r="D49" s="28">
        <v>1</v>
      </c>
      <c r="E49" s="4"/>
      <c r="F49" s="136"/>
      <c r="G49" s="137"/>
      <c r="H49" s="138"/>
    </row>
    <row r="50" spans="1:8" x14ac:dyDescent="0.25">
      <c r="A50" s="36"/>
      <c r="B50" s="39" t="s">
        <v>105</v>
      </c>
      <c r="C50" s="143"/>
      <c r="D50" s="144"/>
      <c r="E50" s="144"/>
      <c r="F50" s="144"/>
      <c r="G50" s="144"/>
      <c r="H50" s="145"/>
    </row>
    <row r="51" spans="1:8" x14ac:dyDescent="0.25">
      <c r="A51" s="36"/>
      <c r="B51" s="39" t="s">
        <v>101</v>
      </c>
      <c r="C51" s="146"/>
      <c r="D51" s="147"/>
      <c r="E51" s="147"/>
      <c r="F51" s="147"/>
      <c r="G51" s="147"/>
      <c r="H51" s="148"/>
    </row>
    <row r="52" spans="1:8" ht="24" x14ac:dyDescent="0.25">
      <c r="A52" s="36"/>
      <c r="B52" s="39" t="s">
        <v>102</v>
      </c>
      <c r="C52" s="146"/>
      <c r="D52" s="147"/>
      <c r="E52" s="147"/>
      <c r="F52" s="147"/>
      <c r="G52" s="147"/>
      <c r="H52" s="148"/>
    </row>
    <row r="53" spans="1:8" ht="24" x14ac:dyDescent="0.25">
      <c r="A53" s="36"/>
      <c r="B53" s="39" t="s">
        <v>108</v>
      </c>
      <c r="C53" s="146"/>
      <c r="D53" s="147"/>
      <c r="E53" s="147"/>
      <c r="F53" s="147"/>
      <c r="G53" s="147"/>
      <c r="H53" s="148"/>
    </row>
    <row r="54" spans="1:8" x14ac:dyDescent="0.25">
      <c r="A54" s="36"/>
      <c r="B54" s="39" t="s">
        <v>103</v>
      </c>
      <c r="C54" s="146"/>
      <c r="D54" s="147"/>
      <c r="E54" s="147"/>
      <c r="F54" s="147"/>
      <c r="G54" s="147"/>
      <c r="H54" s="148"/>
    </row>
    <row r="55" spans="1:8" ht="48" x14ac:dyDescent="0.25">
      <c r="A55" s="36"/>
      <c r="B55" s="39" t="s">
        <v>106</v>
      </c>
      <c r="C55" s="146"/>
      <c r="D55" s="147"/>
      <c r="E55" s="147"/>
      <c r="F55" s="147"/>
      <c r="G55" s="147"/>
      <c r="H55" s="148"/>
    </row>
    <row r="56" spans="1:8" ht="36" x14ac:dyDescent="0.25">
      <c r="A56" s="36"/>
      <c r="B56" s="39" t="s">
        <v>107</v>
      </c>
      <c r="C56" s="146"/>
      <c r="D56" s="147"/>
      <c r="E56" s="147"/>
      <c r="F56" s="147"/>
      <c r="G56" s="147"/>
      <c r="H56" s="148"/>
    </row>
    <row r="57" spans="1:8" ht="36" x14ac:dyDescent="0.25">
      <c r="A57" s="36"/>
      <c r="B57" s="39" t="s">
        <v>104</v>
      </c>
      <c r="C57" s="149"/>
      <c r="D57" s="150"/>
      <c r="E57" s="150"/>
      <c r="F57" s="150"/>
      <c r="G57" s="150"/>
      <c r="H57" s="151"/>
    </row>
    <row r="58" spans="1:8" x14ac:dyDescent="0.25">
      <c r="A58" s="28" t="s">
        <v>121</v>
      </c>
      <c r="B58" s="37" t="s">
        <v>109</v>
      </c>
      <c r="C58" s="28" t="s">
        <v>46</v>
      </c>
      <c r="D58" s="28">
        <v>1</v>
      </c>
      <c r="E58" s="4"/>
      <c r="F58" s="136"/>
      <c r="G58" s="137"/>
      <c r="H58" s="138"/>
    </row>
    <row r="59" spans="1:8" ht="39.75" customHeight="1" x14ac:dyDescent="0.25">
      <c r="A59" s="28"/>
      <c r="B59" s="38" t="s">
        <v>110</v>
      </c>
      <c r="C59" s="139"/>
      <c r="D59" s="140"/>
      <c r="E59" s="140"/>
      <c r="F59" s="140"/>
      <c r="G59" s="140"/>
      <c r="H59" s="141"/>
    </row>
    <row r="60" spans="1:8" x14ac:dyDescent="0.25">
      <c r="A60" s="28" t="s">
        <v>51</v>
      </c>
      <c r="B60" s="37" t="s">
        <v>149</v>
      </c>
      <c r="C60" s="28" t="s">
        <v>46</v>
      </c>
      <c r="D60" s="28">
        <v>1</v>
      </c>
      <c r="E60" s="4"/>
      <c r="F60" s="30">
        <f>D60*E60</f>
        <v>0</v>
      </c>
      <c r="G60" s="31">
        <v>21</v>
      </c>
      <c r="H60" s="30">
        <f>F60*(1+G60/100)</f>
        <v>0</v>
      </c>
    </row>
    <row r="61" spans="1:8" ht="24" x14ac:dyDescent="0.25">
      <c r="A61" s="28"/>
      <c r="B61" s="38" t="s">
        <v>150</v>
      </c>
      <c r="C61" s="139"/>
      <c r="D61" s="140"/>
      <c r="E61" s="140"/>
      <c r="F61" s="140"/>
      <c r="G61" s="140"/>
      <c r="H61" s="141"/>
    </row>
    <row r="62" spans="1:8" x14ac:dyDescent="0.25">
      <c r="A62" s="28" t="s">
        <v>115</v>
      </c>
      <c r="B62" s="37" t="s">
        <v>117</v>
      </c>
      <c r="C62" s="28" t="s">
        <v>46</v>
      </c>
      <c r="D62" s="28">
        <v>1</v>
      </c>
      <c r="E62" s="4"/>
      <c r="F62" s="30">
        <f t="shared" ref="F62:F63" si="0">D62*E62</f>
        <v>0</v>
      </c>
      <c r="G62" s="31">
        <v>21</v>
      </c>
      <c r="H62" s="30">
        <f t="shared" ref="H62:H63" si="1">F62*(1+G62/100)</f>
        <v>0</v>
      </c>
    </row>
    <row r="63" spans="1:8" x14ac:dyDescent="0.25">
      <c r="A63" s="28" t="s">
        <v>116</v>
      </c>
      <c r="B63" s="37" t="s">
        <v>119</v>
      </c>
      <c r="C63" s="28" t="s">
        <v>46</v>
      </c>
      <c r="D63" s="28">
        <v>1</v>
      </c>
      <c r="E63" s="4"/>
      <c r="F63" s="30">
        <f t="shared" si="0"/>
        <v>0</v>
      </c>
      <c r="G63" s="31">
        <v>21</v>
      </c>
      <c r="H63" s="30">
        <f t="shared" si="1"/>
        <v>0</v>
      </c>
    </row>
    <row r="64" spans="1:8" ht="36" x14ac:dyDescent="0.25">
      <c r="A64" s="28"/>
      <c r="B64" s="38" t="s">
        <v>151</v>
      </c>
      <c r="C64" s="139"/>
      <c r="D64" s="140"/>
      <c r="E64" s="140"/>
      <c r="F64" s="140"/>
      <c r="G64" s="140"/>
      <c r="H64" s="141"/>
    </row>
    <row r="65" spans="1:8" x14ac:dyDescent="0.25">
      <c r="A65" s="25">
        <v>3</v>
      </c>
      <c r="B65" s="156" t="s">
        <v>118</v>
      </c>
      <c r="C65" s="156"/>
      <c r="D65" s="156"/>
      <c r="E65" s="156"/>
      <c r="F65" s="26">
        <f>SUM(F66:F70)</f>
        <v>0</v>
      </c>
      <c r="G65" s="27">
        <v>21</v>
      </c>
      <c r="H65" s="26">
        <f>SUM(H66:H70)</f>
        <v>0</v>
      </c>
    </row>
    <row r="66" spans="1:8" ht="25.5" x14ac:dyDescent="0.25">
      <c r="A66" s="28" t="s">
        <v>124</v>
      </c>
      <c r="B66" s="37" t="s">
        <v>147</v>
      </c>
      <c r="C66" s="28" t="s">
        <v>46</v>
      </c>
      <c r="D66" s="28">
        <v>1</v>
      </c>
      <c r="E66" s="4"/>
      <c r="F66" s="30">
        <f t="shared" ref="F66" si="2">D66*E66</f>
        <v>0</v>
      </c>
      <c r="G66" s="31">
        <v>21</v>
      </c>
      <c r="H66" s="30">
        <f t="shared" ref="H66" si="3">F66*(1+G66/100)</f>
        <v>0</v>
      </c>
    </row>
    <row r="67" spans="1:8" x14ac:dyDescent="0.25">
      <c r="A67" s="28"/>
      <c r="B67" s="38" t="s">
        <v>148</v>
      </c>
      <c r="C67" s="139"/>
      <c r="D67" s="140"/>
      <c r="E67" s="140"/>
      <c r="F67" s="140"/>
      <c r="G67" s="140"/>
      <c r="H67" s="141"/>
    </row>
    <row r="68" spans="1:8" x14ac:dyDescent="0.25">
      <c r="A68" s="28" t="s">
        <v>125</v>
      </c>
      <c r="B68" s="37" t="s">
        <v>126</v>
      </c>
      <c r="C68" s="28" t="s">
        <v>46</v>
      </c>
      <c r="D68" s="28">
        <v>1</v>
      </c>
      <c r="E68" s="4"/>
      <c r="F68" s="30">
        <f t="shared" ref="F68:F70" si="4">D68*E68</f>
        <v>0</v>
      </c>
      <c r="G68" s="31">
        <v>21</v>
      </c>
      <c r="H68" s="30">
        <f t="shared" ref="H68:H70" si="5">F68*(1+G68/100)</f>
        <v>0</v>
      </c>
    </row>
    <row r="69" spans="1:8" x14ac:dyDescent="0.25">
      <c r="A69" s="28" t="s">
        <v>127</v>
      </c>
      <c r="B69" s="37" t="s">
        <v>128</v>
      </c>
      <c r="C69" s="28" t="s">
        <v>46</v>
      </c>
      <c r="D69" s="28">
        <v>1</v>
      </c>
      <c r="E69" s="4"/>
      <c r="F69" s="30">
        <f t="shared" si="4"/>
        <v>0</v>
      </c>
      <c r="G69" s="31">
        <v>21</v>
      </c>
      <c r="H69" s="30">
        <f t="shared" si="5"/>
        <v>0</v>
      </c>
    </row>
    <row r="70" spans="1:8" x14ac:dyDescent="0.25">
      <c r="A70" s="28" t="s">
        <v>129</v>
      </c>
      <c r="B70" s="37" t="s">
        <v>130</v>
      </c>
      <c r="C70" s="28" t="s">
        <v>131</v>
      </c>
      <c r="D70" s="28">
        <v>4</v>
      </c>
      <c r="E70" s="4"/>
      <c r="F70" s="30">
        <f t="shared" si="4"/>
        <v>0</v>
      </c>
      <c r="G70" s="31">
        <v>21</v>
      </c>
      <c r="H70" s="30">
        <f t="shared" si="5"/>
        <v>0</v>
      </c>
    </row>
    <row r="71" spans="1:8" x14ac:dyDescent="0.25">
      <c r="A71" s="25">
        <v>4</v>
      </c>
      <c r="B71" s="156" t="s">
        <v>132</v>
      </c>
      <c r="C71" s="156"/>
      <c r="D71" s="156"/>
      <c r="E71" s="156"/>
      <c r="F71" s="26">
        <f>SUM(F72:F72)</f>
        <v>0</v>
      </c>
      <c r="G71" s="27">
        <v>21</v>
      </c>
      <c r="H71" s="26">
        <f>SUM(H72:H72)</f>
        <v>0</v>
      </c>
    </row>
    <row r="72" spans="1:8" x14ac:dyDescent="0.25">
      <c r="A72" s="28"/>
      <c r="B72" s="36" t="s">
        <v>133</v>
      </c>
      <c r="C72" s="28" t="s">
        <v>52</v>
      </c>
      <c r="D72" s="28">
        <v>5</v>
      </c>
      <c r="E72" s="3"/>
      <c r="F72" s="30">
        <f t="shared" ref="F72" si="6">D72*E72</f>
        <v>0</v>
      </c>
      <c r="G72" s="31">
        <v>21</v>
      </c>
      <c r="H72" s="30">
        <f t="shared" ref="H72" si="7">F72*(1+G72/100)</f>
        <v>0</v>
      </c>
    </row>
    <row r="74" spans="1:8" x14ac:dyDescent="0.25">
      <c r="A74" s="40"/>
      <c r="B74" s="41" t="s">
        <v>53</v>
      </c>
      <c r="C74" s="42"/>
      <c r="D74" s="40"/>
      <c r="E74" s="40"/>
      <c r="F74" s="43">
        <f>F8+F45+F65+F71</f>
        <v>0</v>
      </c>
      <c r="H74" s="43">
        <f>H8+H45+H65+H71</f>
        <v>0</v>
      </c>
    </row>
  </sheetData>
  <sheetProtection algorithmName="SHA-512" hashValue="HGx+8vu9vpaYXGOTx6oXLUNNF0WqZZYIVJnWIJ2smuSjVSEnZCDD3Hsn9t9IAdgYERShiVaRX/NAy18XWMX7eQ==" saltValue="IZ/3gkGopm9+OVJ9VIz4rA==" spinCount="100000" sheet="1" objects="1" scenarios="1"/>
  <mergeCells count="35">
    <mergeCell ref="A1:H1"/>
    <mergeCell ref="B8:E8"/>
    <mergeCell ref="B45:E45"/>
    <mergeCell ref="B71:E71"/>
    <mergeCell ref="B65:E65"/>
    <mergeCell ref="C29:H29"/>
    <mergeCell ref="C10:H10"/>
    <mergeCell ref="C12:H12"/>
    <mergeCell ref="C14:H14"/>
    <mergeCell ref="C16:H16"/>
    <mergeCell ref="C18:H18"/>
    <mergeCell ref="C20:H20"/>
    <mergeCell ref="C22:H22"/>
    <mergeCell ref="C24:H24"/>
    <mergeCell ref="C26:H26"/>
    <mergeCell ref="C31:H31"/>
    <mergeCell ref="C64:H64"/>
    <mergeCell ref="C67:H67"/>
    <mergeCell ref="C42:H42"/>
    <mergeCell ref="C44:H44"/>
    <mergeCell ref="C50:H57"/>
    <mergeCell ref="C48:H48"/>
    <mergeCell ref="C59:H59"/>
    <mergeCell ref="C61:H61"/>
    <mergeCell ref="F49:H49"/>
    <mergeCell ref="F58:H58"/>
    <mergeCell ref="F28:H28"/>
    <mergeCell ref="F30:H30"/>
    <mergeCell ref="F37:H37"/>
    <mergeCell ref="F39:H39"/>
    <mergeCell ref="F47:H47"/>
    <mergeCell ref="C40:H40"/>
    <mergeCell ref="C33:H33"/>
    <mergeCell ref="C35:H35"/>
    <mergeCell ref="C38:H38"/>
  </mergeCells>
  <pageMargins left="0.70866141732283472" right="0.51181102362204722" top="0.59055118110236227" bottom="0.3937007874015748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Krycí list</vt:lpstr>
      <vt:lpstr>Rekapitulace</vt:lpstr>
      <vt:lpstr>Rozpočtové náklady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Jaroš</dc:creator>
  <cp:lastModifiedBy>Petr Jaroš</cp:lastModifiedBy>
  <cp:lastPrinted>2025-04-03T09:37:01Z</cp:lastPrinted>
  <dcterms:created xsi:type="dcterms:W3CDTF">2025-03-23T20:54:35Z</dcterms:created>
  <dcterms:modified xsi:type="dcterms:W3CDTF">2025-04-03T20:57:31Z</dcterms:modified>
</cp:coreProperties>
</file>